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anp_l\Desktop\"/>
    </mc:Choice>
  </mc:AlternateContent>
  <xr:revisionPtr revIDLastSave="0" documentId="8_{A1FAAC2B-866C-432F-A53D-8193F0FEC595}" xr6:coauthVersionLast="46" xr6:coauthVersionMax="46" xr10:uidLastSave="{00000000-0000-0000-0000-000000000000}"/>
  <bookViews>
    <workbookView xWindow="-120" yWindow="-120" windowWidth="20730" windowHeight="11160" firstSheet="2" activeTab="2" xr2:uid="{CF8F3ABD-96BF-4447-B58A-986AAC2D6FE8}"/>
  </bookViews>
  <sheets>
    <sheet name="Fiscalização" sheetId="4" r:id="rId1"/>
    <sheet name="Outras" sheetId="3" r:id="rId2"/>
    <sheet name="CNIGP" sheetId="1" r:id="rId3"/>
  </sheets>
  <externalReferences>
    <externalReference r:id="rId4"/>
  </externalReferences>
  <definedNames>
    <definedName name="_xlnm._FilterDatabase" localSheetId="2" hidden="1">CNIGP!$A$2:$J$290</definedName>
    <definedName name="_xlnm._FilterDatabase" localSheetId="0" hidden="1">Fiscalização!$A$1:$AB$998</definedName>
    <definedName name="_xlnm._FilterDatabase" localSheetId="1" hidden="1">Outras!$A$1:$AC$982</definedName>
    <definedName name="_Hlk35350036" localSheetId="1">[1]Fiscalização!$I$182</definedName>
    <definedName name="_Hlk35350099" localSheetId="1">[1]Fiscalização!#REF!</definedName>
    <definedName name="Z_28299E01_4D35_4620_B632_A9AE2BCDC305_.wvu.FilterData" localSheetId="2" hidden="1">CNIGP!$A$2:$J$289</definedName>
    <definedName name="Z_65B1359E_8D0F_4D46_A181_D1137F2BD2F1_.wvu.FilterData" localSheetId="2" hidden="1">CNIGP!$A$2:$A$289</definedName>
    <definedName name="Z_C039F0C3_59D9_40D8_A498_88060F81EE3C_.wvu.FilterData" localSheetId="2" hidden="1">CNIGP!$A$2:$J$289</definedName>
    <definedName name="Z_D2EB5E33_7B90_4036_BF8D_7FAD8D5D3C5C_.wvu.FilterData" localSheetId="2" hidden="1">CNIGP!$A$2:$J$289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96" i="3" l="1"/>
  <c r="U597" i="3"/>
  <c r="U598" i="3"/>
  <c r="U599" i="3"/>
  <c r="U600" i="3"/>
  <c r="U601" i="3"/>
  <c r="U602" i="3"/>
  <c r="U603" i="3"/>
  <c r="U604" i="3"/>
  <c r="U605" i="3"/>
  <c r="U606" i="3"/>
  <c r="U607" i="3"/>
  <c r="U608" i="3"/>
  <c r="U609" i="3"/>
  <c r="U610" i="3"/>
  <c r="U611" i="3"/>
  <c r="U612" i="3"/>
  <c r="U613" i="3"/>
  <c r="U614" i="3"/>
  <c r="U615" i="3"/>
  <c r="U616" i="3"/>
  <c r="U617" i="3"/>
  <c r="U618" i="3"/>
  <c r="U619" i="3"/>
  <c r="U620" i="3"/>
  <c r="U621" i="3"/>
  <c r="U622" i="3"/>
  <c r="U623" i="3"/>
  <c r="U624" i="3"/>
  <c r="U625" i="3"/>
  <c r="U626" i="3"/>
  <c r="U627" i="3"/>
  <c r="U628" i="3"/>
  <c r="U629" i="3"/>
  <c r="U630" i="3"/>
  <c r="U631" i="3"/>
  <c r="U632" i="3"/>
  <c r="U633" i="3"/>
  <c r="U634" i="3"/>
  <c r="U635" i="3"/>
  <c r="U636" i="3"/>
  <c r="U637" i="3"/>
  <c r="U638" i="3"/>
  <c r="U639" i="3"/>
  <c r="U640" i="3"/>
  <c r="U641" i="3"/>
  <c r="U642" i="3"/>
  <c r="U643" i="3"/>
  <c r="U644" i="3"/>
  <c r="U645" i="3"/>
  <c r="U646" i="3"/>
  <c r="U647" i="3"/>
  <c r="U648" i="3"/>
  <c r="U649" i="3"/>
  <c r="U650" i="3"/>
  <c r="U651" i="3"/>
  <c r="U652" i="3"/>
  <c r="U653" i="3"/>
  <c r="U654" i="3"/>
  <c r="U655" i="3"/>
  <c r="U656" i="3"/>
  <c r="U657" i="3"/>
  <c r="U658" i="3"/>
  <c r="U659" i="3"/>
  <c r="U660" i="3"/>
  <c r="U661" i="3"/>
  <c r="U662" i="3"/>
  <c r="U663" i="3"/>
  <c r="U664" i="3"/>
  <c r="U665" i="3"/>
  <c r="U666" i="3"/>
  <c r="U667" i="3"/>
  <c r="U668" i="3"/>
  <c r="U669" i="3"/>
  <c r="U670" i="3"/>
  <c r="U671" i="3"/>
  <c r="U672" i="3"/>
  <c r="U673" i="3"/>
  <c r="U674" i="3"/>
  <c r="U675" i="3"/>
  <c r="U676" i="3"/>
  <c r="U677" i="3"/>
  <c r="U678" i="3"/>
  <c r="U679" i="3"/>
  <c r="U680" i="3"/>
  <c r="U681" i="3"/>
  <c r="U682" i="3"/>
  <c r="U683" i="3"/>
  <c r="U684" i="3"/>
  <c r="U685" i="3"/>
  <c r="U686" i="3"/>
  <c r="U687" i="3"/>
  <c r="U688" i="3"/>
  <c r="U689" i="3"/>
  <c r="U690" i="3"/>
  <c r="U691" i="3"/>
  <c r="U692" i="3"/>
  <c r="U693" i="3"/>
  <c r="U694" i="3"/>
  <c r="U695" i="3"/>
  <c r="U696" i="3"/>
  <c r="U697" i="3"/>
  <c r="U698" i="3"/>
  <c r="U699" i="3"/>
  <c r="U700" i="3"/>
  <c r="U701" i="3"/>
  <c r="U702" i="3"/>
  <c r="U703" i="3"/>
  <c r="U704" i="3"/>
  <c r="U705" i="3"/>
  <c r="U706" i="3"/>
  <c r="U707" i="3"/>
  <c r="U708" i="3"/>
  <c r="U709" i="3"/>
  <c r="U710" i="3"/>
  <c r="U711" i="3"/>
  <c r="U712" i="3"/>
  <c r="U713" i="3"/>
  <c r="U714" i="3"/>
  <c r="U715" i="3"/>
  <c r="U716" i="3"/>
  <c r="U717" i="3"/>
  <c r="U718" i="3"/>
  <c r="U719" i="3"/>
  <c r="U720" i="3"/>
  <c r="U721" i="3"/>
  <c r="U722" i="3"/>
  <c r="U723" i="3"/>
  <c r="U724" i="3"/>
  <c r="U725" i="3"/>
  <c r="U726" i="3"/>
  <c r="U727" i="3"/>
  <c r="U728" i="3"/>
  <c r="U729" i="3"/>
  <c r="U730" i="3"/>
  <c r="U731" i="3"/>
  <c r="U732" i="3"/>
  <c r="U733" i="3"/>
  <c r="U734" i="3"/>
  <c r="U735" i="3"/>
  <c r="U736" i="3"/>
  <c r="U737" i="3"/>
  <c r="U738" i="3"/>
  <c r="U739" i="3"/>
  <c r="U740" i="3"/>
  <c r="U741" i="3"/>
  <c r="U742" i="3"/>
  <c r="U743" i="3"/>
  <c r="U744" i="3"/>
  <c r="U745" i="3"/>
  <c r="U746" i="3"/>
  <c r="U747" i="3"/>
  <c r="U748" i="3"/>
  <c r="U749" i="3"/>
  <c r="U750" i="3"/>
  <c r="U751" i="3"/>
  <c r="U752" i="3"/>
  <c r="U753" i="3"/>
  <c r="U754" i="3"/>
  <c r="U755" i="3"/>
  <c r="U756" i="3"/>
  <c r="U757" i="3"/>
  <c r="U758" i="3"/>
  <c r="U759" i="3"/>
  <c r="U760" i="3"/>
  <c r="U761" i="3"/>
  <c r="U762" i="3"/>
  <c r="U763" i="3"/>
  <c r="U764" i="3"/>
  <c r="U765" i="3"/>
  <c r="U766" i="3"/>
  <c r="U767" i="3"/>
  <c r="U768" i="3"/>
  <c r="U769" i="3"/>
  <c r="U770" i="3"/>
  <c r="U771" i="3"/>
  <c r="U772" i="3"/>
  <c r="U773" i="3"/>
  <c r="U774" i="3"/>
  <c r="U775" i="3"/>
  <c r="U776" i="3"/>
  <c r="U777" i="3"/>
  <c r="U778" i="3"/>
  <c r="U779" i="3"/>
  <c r="U780" i="3"/>
  <c r="U781" i="3"/>
  <c r="U782" i="3"/>
  <c r="U783" i="3"/>
  <c r="U784" i="3"/>
  <c r="U785" i="3"/>
  <c r="U786" i="3"/>
  <c r="U787" i="3"/>
  <c r="U788" i="3"/>
  <c r="U789" i="3"/>
  <c r="U790" i="3"/>
  <c r="U791" i="3"/>
  <c r="U792" i="3"/>
  <c r="U793" i="3"/>
  <c r="U794" i="3"/>
  <c r="U795" i="3"/>
  <c r="U796" i="3"/>
  <c r="U797" i="3"/>
  <c r="U798" i="3"/>
  <c r="U799" i="3"/>
  <c r="U800" i="3"/>
  <c r="U801" i="3"/>
  <c r="U802" i="3"/>
  <c r="U803" i="3"/>
  <c r="U804" i="3"/>
  <c r="U805" i="3"/>
  <c r="U806" i="3"/>
  <c r="U807" i="3"/>
  <c r="U808" i="3"/>
  <c r="U809" i="3"/>
  <c r="U810" i="3"/>
  <c r="U811" i="3"/>
  <c r="U812" i="3"/>
  <c r="U813" i="3"/>
  <c r="U814" i="3"/>
  <c r="U815" i="3"/>
  <c r="U816" i="3"/>
  <c r="U817" i="3"/>
  <c r="U818" i="3"/>
  <c r="U819" i="3"/>
  <c r="U820" i="3"/>
  <c r="U821" i="3"/>
  <c r="U822" i="3"/>
  <c r="U823" i="3"/>
  <c r="U824" i="3"/>
  <c r="U825" i="3"/>
  <c r="U826" i="3"/>
  <c r="U827" i="3"/>
  <c r="U828" i="3"/>
  <c r="U829" i="3"/>
  <c r="U830" i="3"/>
  <c r="U831" i="3"/>
  <c r="U832" i="3"/>
  <c r="U833" i="3"/>
  <c r="U834" i="3"/>
  <c r="U835" i="3"/>
  <c r="U836" i="3"/>
  <c r="U837" i="3"/>
  <c r="U838" i="3"/>
  <c r="U839" i="3"/>
  <c r="U840" i="3"/>
  <c r="U841" i="3"/>
  <c r="U842" i="3"/>
  <c r="U843" i="3"/>
  <c r="U844" i="3"/>
  <c r="U845" i="3"/>
  <c r="U846" i="3"/>
  <c r="U847" i="3"/>
  <c r="U848" i="3"/>
  <c r="U849" i="3"/>
  <c r="U850" i="3"/>
  <c r="U851" i="3"/>
  <c r="U852" i="3"/>
  <c r="U853" i="3"/>
  <c r="U854" i="3"/>
  <c r="U855" i="3"/>
  <c r="U856" i="3"/>
  <c r="U857" i="3"/>
  <c r="U858" i="3"/>
  <c r="U859" i="3"/>
  <c r="U860" i="3"/>
  <c r="U861" i="3"/>
  <c r="U862" i="3"/>
  <c r="U863" i="3"/>
  <c r="U864" i="3"/>
  <c r="U865" i="3"/>
  <c r="U866" i="3"/>
  <c r="U867" i="3"/>
  <c r="U868" i="3"/>
  <c r="U869" i="3"/>
  <c r="U870" i="3"/>
  <c r="U871" i="3"/>
  <c r="U872" i="3"/>
  <c r="U873" i="3"/>
  <c r="U874" i="3"/>
  <c r="U875" i="3"/>
  <c r="U876" i="3"/>
  <c r="U877" i="3"/>
  <c r="U878" i="3"/>
  <c r="U879" i="3"/>
  <c r="U880" i="3"/>
  <c r="U881" i="3"/>
  <c r="U882" i="3"/>
  <c r="U883" i="3"/>
  <c r="U884" i="3"/>
  <c r="U885" i="3"/>
  <c r="U886" i="3"/>
  <c r="U887" i="3"/>
  <c r="U888" i="3"/>
  <c r="U889" i="3"/>
  <c r="U890" i="3"/>
  <c r="U891" i="3"/>
  <c r="U892" i="3"/>
  <c r="U893" i="3"/>
  <c r="U894" i="3"/>
  <c r="U895" i="3"/>
  <c r="U896" i="3"/>
  <c r="U897" i="3"/>
  <c r="U898" i="3"/>
  <c r="U899" i="3"/>
  <c r="U900" i="3"/>
  <c r="U901" i="3"/>
  <c r="U902" i="3"/>
  <c r="U903" i="3"/>
  <c r="U904" i="3"/>
  <c r="U905" i="3"/>
  <c r="U906" i="3"/>
  <c r="U907" i="3"/>
  <c r="U908" i="3"/>
  <c r="U909" i="3"/>
  <c r="U910" i="3"/>
  <c r="U911" i="3"/>
  <c r="U912" i="3"/>
  <c r="U913" i="3"/>
  <c r="U914" i="3"/>
  <c r="U915" i="3"/>
  <c r="U916" i="3"/>
  <c r="U917" i="3"/>
  <c r="U918" i="3"/>
  <c r="U919" i="3"/>
  <c r="U920" i="3"/>
  <c r="U921" i="3"/>
  <c r="U922" i="3"/>
  <c r="U923" i="3"/>
  <c r="U924" i="3"/>
  <c r="U925" i="3"/>
  <c r="U926" i="3"/>
  <c r="U927" i="3"/>
  <c r="U928" i="3"/>
  <c r="U929" i="3"/>
  <c r="U930" i="3"/>
  <c r="U931" i="3"/>
  <c r="U932" i="3"/>
  <c r="U933" i="3"/>
  <c r="U934" i="3"/>
  <c r="U935" i="3"/>
  <c r="U936" i="3"/>
  <c r="U937" i="3"/>
  <c r="U938" i="3"/>
  <c r="U939" i="3"/>
  <c r="U940" i="3"/>
  <c r="U941" i="3"/>
  <c r="U942" i="3"/>
  <c r="U943" i="3"/>
  <c r="U944" i="3"/>
  <c r="U945" i="3"/>
  <c r="U946" i="3"/>
  <c r="U947" i="3"/>
  <c r="U948" i="3"/>
  <c r="U949" i="3"/>
  <c r="U950" i="3"/>
  <c r="U951" i="3"/>
  <c r="U952" i="3"/>
  <c r="U953" i="3"/>
  <c r="U954" i="3"/>
  <c r="U955" i="3"/>
  <c r="U956" i="3"/>
  <c r="U957" i="3"/>
  <c r="U958" i="3"/>
  <c r="U959" i="3"/>
  <c r="U960" i="3"/>
  <c r="U961" i="3"/>
  <c r="U962" i="3"/>
  <c r="U963" i="3"/>
  <c r="U964" i="3"/>
  <c r="U965" i="3"/>
  <c r="U966" i="3"/>
  <c r="U967" i="3"/>
  <c r="U968" i="3"/>
  <c r="U969" i="3"/>
  <c r="U970" i="3"/>
  <c r="U971" i="3"/>
  <c r="U972" i="3"/>
  <c r="U973" i="3"/>
  <c r="U974" i="3"/>
  <c r="U975" i="3"/>
  <c r="U976" i="3"/>
  <c r="U977" i="3"/>
  <c r="U978" i="3"/>
  <c r="U979" i="3"/>
  <c r="U980" i="3"/>
  <c r="U981" i="3"/>
  <c r="U982" i="3"/>
  <c r="U595" i="3"/>
  <c r="U594" i="3"/>
  <c r="U593" i="3"/>
  <c r="U592" i="3"/>
  <c r="U591" i="3"/>
  <c r="U590" i="3"/>
  <c r="U589" i="3"/>
  <c r="U588" i="3"/>
  <c r="U587" i="3"/>
  <c r="U586" i="3"/>
  <c r="U585" i="3"/>
  <c r="U584" i="3"/>
  <c r="U583" i="3"/>
  <c r="U582" i="3"/>
  <c r="U581" i="3"/>
  <c r="U580" i="3"/>
  <c r="U579" i="3"/>
  <c r="U578" i="3"/>
  <c r="U576" i="3"/>
  <c r="U575" i="3"/>
  <c r="U574" i="3"/>
  <c r="U573" i="3"/>
  <c r="U572" i="3"/>
  <c r="U571" i="3"/>
  <c r="U570" i="3"/>
  <c r="U569" i="3"/>
  <c r="U568" i="3"/>
  <c r="U567" i="3"/>
  <c r="U566" i="3"/>
  <c r="U565" i="3"/>
  <c r="U564" i="3"/>
  <c r="U563" i="3"/>
  <c r="U562" i="3"/>
  <c r="U561" i="3"/>
  <c r="U560" i="3"/>
  <c r="U559" i="3"/>
  <c r="U558" i="3"/>
  <c r="U557" i="3"/>
  <c r="U556" i="3"/>
  <c r="U555" i="3"/>
  <c r="U554" i="3"/>
  <c r="U553" i="3"/>
  <c r="U551" i="3"/>
  <c r="U550" i="3"/>
  <c r="U549" i="3"/>
  <c r="U548" i="3"/>
  <c r="U547" i="3"/>
  <c r="U546" i="3"/>
  <c r="U545" i="3"/>
  <c r="U544" i="3"/>
  <c r="U543" i="3"/>
  <c r="U542" i="3"/>
  <c r="U541" i="3"/>
  <c r="U540" i="3"/>
  <c r="U539" i="3"/>
  <c r="U538" i="3"/>
  <c r="U537" i="3"/>
  <c r="U536" i="3"/>
  <c r="U535" i="3"/>
  <c r="U534" i="3"/>
  <c r="U533" i="3"/>
  <c r="U532" i="3"/>
  <c r="U531" i="3"/>
  <c r="U530" i="3"/>
  <c r="U529" i="3"/>
  <c r="U528" i="3"/>
  <c r="U527" i="3"/>
  <c r="U526" i="3"/>
  <c r="U525" i="3"/>
  <c r="U524" i="3"/>
  <c r="U523" i="3"/>
  <c r="U522" i="3"/>
  <c r="U521" i="3"/>
  <c r="U520" i="3"/>
  <c r="U519" i="3"/>
  <c r="U518" i="3"/>
  <c r="U517" i="3"/>
  <c r="U516" i="3"/>
  <c r="U515" i="3"/>
  <c r="U514" i="3"/>
  <c r="U513" i="3"/>
  <c r="U512" i="3"/>
  <c r="U511" i="3"/>
  <c r="U510" i="3"/>
  <c r="U509" i="3"/>
  <c r="U508" i="3"/>
  <c r="U507" i="3"/>
  <c r="U506" i="3"/>
  <c r="U505" i="3"/>
  <c r="U504" i="3"/>
  <c r="U503" i="3"/>
  <c r="U502" i="3"/>
  <c r="U501" i="3"/>
  <c r="U499" i="3"/>
  <c r="U498" i="3"/>
  <c r="U497" i="3"/>
  <c r="U496" i="3"/>
  <c r="U495" i="3"/>
  <c r="U493" i="3"/>
  <c r="U492" i="3"/>
  <c r="U491" i="3"/>
  <c r="U490" i="3"/>
  <c r="X529" i="3"/>
  <c r="Y529" i="3" s="1"/>
  <c r="C582" i="3"/>
  <c r="E268" i="4"/>
  <c r="C982" i="3"/>
  <c r="C981" i="3"/>
  <c r="C980" i="3"/>
  <c r="C979" i="3"/>
  <c r="C978" i="3"/>
  <c r="C977" i="3"/>
  <c r="C976" i="3"/>
  <c r="C975" i="3"/>
  <c r="C974" i="3"/>
  <c r="C973" i="3"/>
  <c r="C972" i="3"/>
  <c r="C971" i="3"/>
  <c r="C970" i="3"/>
  <c r="C969" i="3"/>
  <c r="C968" i="3"/>
  <c r="C967" i="3"/>
  <c r="C966" i="3"/>
  <c r="C965" i="3"/>
  <c r="C964" i="3"/>
  <c r="C963" i="3"/>
  <c r="C962" i="3"/>
  <c r="C961" i="3"/>
  <c r="C960" i="3"/>
  <c r="C959" i="3"/>
  <c r="C958" i="3"/>
  <c r="C957" i="3"/>
  <c r="C956" i="3"/>
  <c r="C955" i="3"/>
  <c r="C954" i="3"/>
  <c r="C953" i="3"/>
  <c r="C952" i="3"/>
  <c r="C951" i="3"/>
  <c r="C950" i="3"/>
  <c r="C949" i="3"/>
  <c r="C948" i="3"/>
  <c r="C947" i="3"/>
  <c r="C946" i="3"/>
  <c r="C945" i="3"/>
  <c r="C944" i="3"/>
  <c r="C943" i="3"/>
  <c r="C942" i="3"/>
  <c r="C941" i="3"/>
  <c r="C940" i="3"/>
  <c r="C939" i="3"/>
  <c r="C938" i="3"/>
  <c r="C937" i="3"/>
  <c r="C936" i="3"/>
  <c r="C935" i="3"/>
  <c r="C934" i="3"/>
  <c r="C933" i="3"/>
  <c r="C932" i="3"/>
  <c r="C931" i="3"/>
  <c r="C930" i="3"/>
  <c r="C929" i="3"/>
  <c r="C928" i="3"/>
  <c r="C927" i="3"/>
  <c r="C926" i="3"/>
  <c r="C925" i="3"/>
  <c r="C924" i="3"/>
  <c r="C923" i="3"/>
  <c r="C922" i="3"/>
  <c r="C921" i="3"/>
  <c r="C920" i="3"/>
  <c r="C919" i="3"/>
  <c r="C918" i="3"/>
  <c r="C917" i="3"/>
  <c r="C916" i="3"/>
  <c r="C915" i="3"/>
  <c r="C914" i="3"/>
  <c r="C913" i="3"/>
  <c r="C912" i="3"/>
  <c r="C911" i="3"/>
  <c r="C910" i="3"/>
  <c r="C909" i="3"/>
  <c r="C908" i="3"/>
  <c r="C907" i="3"/>
  <c r="C906" i="3"/>
  <c r="C905" i="3"/>
  <c r="C904" i="3"/>
  <c r="C903" i="3"/>
  <c r="C902" i="3"/>
  <c r="C901" i="3"/>
  <c r="C900" i="3"/>
  <c r="C899" i="3"/>
  <c r="C898" i="3"/>
  <c r="C897" i="3"/>
  <c r="C896" i="3"/>
  <c r="C895" i="3"/>
  <c r="C894" i="3"/>
  <c r="C893" i="3"/>
  <c r="C892" i="3"/>
  <c r="C891" i="3"/>
  <c r="C890" i="3"/>
  <c r="C889" i="3"/>
  <c r="C888" i="3"/>
  <c r="C887" i="3"/>
  <c r="C886" i="3"/>
  <c r="C885" i="3"/>
  <c r="C884" i="3"/>
  <c r="C883" i="3"/>
  <c r="C882" i="3"/>
  <c r="C881" i="3"/>
  <c r="C880" i="3"/>
  <c r="C879" i="3"/>
  <c r="C878" i="3"/>
  <c r="C877" i="3"/>
  <c r="C876" i="3"/>
  <c r="C875" i="3"/>
  <c r="C874" i="3"/>
  <c r="C873" i="3"/>
  <c r="C872" i="3"/>
  <c r="C871" i="3"/>
  <c r="C870" i="3"/>
  <c r="C869" i="3"/>
  <c r="C868" i="3"/>
  <c r="C867" i="3"/>
  <c r="C866" i="3"/>
  <c r="C865" i="3"/>
  <c r="C864" i="3"/>
  <c r="C863" i="3"/>
  <c r="C862" i="3"/>
  <c r="C861" i="3"/>
  <c r="C860" i="3"/>
  <c r="C859" i="3"/>
  <c r="C858" i="3"/>
  <c r="C857" i="3"/>
  <c r="C856" i="3"/>
  <c r="C855" i="3"/>
  <c r="C854" i="3"/>
  <c r="C853" i="3"/>
  <c r="C852" i="3"/>
  <c r="C851" i="3"/>
  <c r="C850" i="3"/>
  <c r="C849" i="3"/>
  <c r="C848" i="3"/>
  <c r="C847" i="3"/>
  <c r="C846" i="3"/>
  <c r="C845" i="3"/>
  <c r="C844" i="3"/>
  <c r="C843" i="3"/>
  <c r="C842" i="3"/>
  <c r="C841" i="3"/>
  <c r="C840" i="3"/>
  <c r="C839" i="3"/>
  <c r="C838" i="3"/>
  <c r="C837" i="3"/>
  <c r="C836" i="3"/>
  <c r="C835" i="3"/>
  <c r="C834" i="3"/>
  <c r="C833" i="3"/>
  <c r="C832" i="3"/>
  <c r="C831" i="3"/>
  <c r="C830" i="3"/>
  <c r="C829" i="3"/>
  <c r="C828" i="3"/>
  <c r="C827" i="3"/>
  <c r="C826" i="3"/>
  <c r="C825" i="3"/>
  <c r="C824" i="3"/>
  <c r="C823" i="3"/>
  <c r="C822" i="3"/>
  <c r="C821" i="3"/>
  <c r="C820" i="3"/>
  <c r="C819" i="3"/>
  <c r="C818" i="3"/>
  <c r="C817" i="3"/>
  <c r="C816" i="3"/>
  <c r="C815" i="3"/>
  <c r="C814" i="3"/>
  <c r="C813" i="3"/>
  <c r="C812" i="3"/>
  <c r="C811" i="3"/>
  <c r="C810" i="3"/>
  <c r="C809" i="3"/>
  <c r="C808" i="3"/>
  <c r="C807" i="3"/>
  <c r="C806" i="3"/>
  <c r="C805" i="3"/>
  <c r="C804" i="3"/>
  <c r="C803" i="3"/>
  <c r="C802" i="3"/>
  <c r="C801" i="3"/>
  <c r="C800" i="3"/>
  <c r="C799" i="3"/>
  <c r="C798" i="3"/>
  <c r="C797" i="3"/>
  <c r="C796" i="3"/>
  <c r="C795" i="3"/>
  <c r="C794" i="3"/>
  <c r="C793" i="3"/>
  <c r="C792" i="3"/>
  <c r="C791" i="3"/>
  <c r="C790" i="3"/>
  <c r="C789" i="3"/>
  <c r="C788" i="3"/>
  <c r="C787" i="3"/>
  <c r="C786" i="3"/>
  <c r="C785" i="3"/>
  <c r="C784" i="3"/>
  <c r="C783" i="3"/>
  <c r="C782" i="3"/>
  <c r="C781" i="3"/>
  <c r="C780" i="3"/>
  <c r="C779" i="3"/>
  <c r="C778" i="3"/>
  <c r="C777" i="3"/>
  <c r="C776" i="3"/>
  <c r="C775" i="3"/>
  <c r="C774" i="3"/>
  <c r="C773" i="3"/>
  <c r="C772" i="3"/>
  <c r="C771" i="3"/>
  <c r="C770" i="3"/>
  <c r="C769" i="3"/>
  <c r="C768" i="3"/>
  <c r="C767" i="3"/>
  <c r="C766" i="3"/>
  <c r="C765" i="3"/>
  <c r="C764" i="3"/>
  <c r="C763" i="3"/>
  <c r="C762" i="3"/>
  <c r="C761" i="3"/>
  <c r="C760" i="3"/>
  <c r="C759" i="3"/>
  <c r="C758" i="3"/>
  <c r="C757" i="3"/>
  <c r="C756" i="3"/>
  <c r="C755" i="3"/>
  <c r="C754" i="3"/>
  <c r="C753" i="3"/>
  <c r="C752" i="3"/>
  <c r="C751" i="3"/>
  <c r="C750" i="3"/>
  <c r="C749" i="3"/>
  <c r="C748" i="3"/>
  <c r="C747" i="3"/>
  <c r="C746" i="3"/>
  <c r="C745" i="3"/>
  <c r="C744" i="3"/>
  <c r="C743" i="3"/>
  <c r="C742" i="3"/>
  <c r="C741" i="3"/>
  <c r="C740" i="3"/>
  <c r="C739" i="3"/>
  <c r="C738" i="3"/>
  <c r="C737" i="3"/>
  <c r="C736" i="3"/>
  <c r="C735" i="3"/>
  <c r="C734" i="3"/>
  <c r="C733" i="3"/>
  <c r="C732" i="3"/>
  <c r="C731" i="3"/>
  <c r="C730" i="3"/>
  <c r="C729" i="3"/>
  <c r="C728" i="3"/>
  <c r="C727" i="3"/>
  <c r="C726" i="3"/>
  <c r="C725" i="3"/>
  <c r="C724" i="3"/>
  <c r="C723" i="3"/>
  <c r="C722" i="3"/>
  <c r="C721" i="3"/>
  <c r="C720" i="3"/>
  <c r="C719" i="3"/>
  <c r="C718" i="3"/>
  <c r="C717" i="3"/>
  <c r="C716" i="3"/>
  <c r="C715" i="3"/>
  <c r="C714" i="3"/>
  <c r="C713" i="3"/>
  <c r="C712" i="3"/>
  <c r="C711" i="3"/>
  <c r="C710" i="3"/>
  <c r="C709" i="3"/>
  <c r="C708" i="3"/>
  <c r="C707" i="3"/>
  <c r="C706" i="3"/>
  <c r="C705" i="3"/>
  <c r="C704" i="3"/>
  <c r="C703" i="3"/>
  <c r="C702" i="3"/>
  <c r="C701" i="3"/>
  <c r="C700" i="3"/>
  <c r="C699" i="3"/>
  <c r="C698" i="3"/>
  <c r="C697" i="3"/>
  <c r="C696" i="3"/>
  <c r="C695" i="3"/>
  <c r="C694" i="3"/>
  <c r="C693" i="3"/>
  <c r="C692" i="3"/>
  <c r="C691" i="3"/>
  <c r="C690" i="3"/>
  <c r="C689" i="3"/>
  <c r="C688" i="3"/>
  <c r="C687" i="3"/>
  <c r="C686" i="3"/>
  <c r="C685" i="3"/>
  <c r="C684" i="3"/>
  <c r="C683" i="3"/>
  <c r="C682" i="3"/>
  <c r="C681" i="3"/>
  <c r="C680" i="3"/>
  <c r="C679" i="3"/>
  <c r="C678" i="3"/>
  <c r="C677" i="3"/>
  <c r="C676" i="3"/>
  <c r="C675" i="3"/>
  <c r="C674" i="3"/>
  <c r="C673" i="3"/>
  <c r="C672" i="3"/>
  <c r="C671" i="3"/>
  <c r="C670" i="3"/>
  <c r="C669" i="3"/>
  <c r="C668" i="3"/>
  <c r="C667" i="3"/>
  <c r="C666" i="3"/>
  <c r="C665" i="3"/>
  <c r="C664" i="3"/>
  <c r="C663" i="3"/>
  <c r="C662" i="3"/>
  <c r="C661" i="3"/>
  <c r="C660" i="3"/>
  <c r="C659" i="3"/>
  <c r="C658" i="3"/>
  <c r="C657" i="3"/>
  <c r="C656" i="3"/>
  <c r="C655" i="3"/>
  <c r="C654" i="3"/>
  <c r="C653" i="3"/>
  <c r="C652" i="3"/>
  <c r="C651" i="3"/>
  <c r="C650" i="3"/>
  <c r="C649" i="3"/>
  <c r="C648" i="3"/>
  <c r="C647" i="3"/>
  <c r="C646" i="3"/>
  <c r="C645" i="3"/>
  <c r="C644" i="3"/>
  <c r="C643" i="3"/>
  <c r="C642" i="3"/>
  <c r="C641" i="3"/>
  <c r="C640" i="3"/>
  <c r="C639" i="3"/>
  <c r="C638" i="3"/>
  <c r="C637" i="3"/>
  <c r="C636" i="3"/>
  <c r="C635" i="3"/>
  <c r="C634" i="3"/>
  <c r="C633" i="3"/>
  <c r="C632" i="3"/>
  <c r="C631" i="3"/>
  <c r="C630" i="3"/>
  <c r="C629" i="3"/>
  <c r="C628" i="3"/>
  <c r="C627" i="3"/>
  <c r="C626" i="3"/>
  <c r="C625" i="3"/>
  <c r="C624" i="3"/>
  <c r="C623" i="3"/>
  <c r="C622" i="3"/>
  <c r="C621" i="3"/>
  <c r="C620" i="3"/>
  <c r="C619" i="3"/>
  <c r="C618" i="3"/>
  <c r="C617" i="3"/>
  <c r="C616" i="3"/>
  <c r="C615" i="3"/>
  <c r="C614" i="3"/>
  <c r="C613" i="3"/>
  <c r="C612" i="3"/>
  <c r="C611" i="3"/>
  <c r="C610" i="3"/>
  <c r="C609" i="3"/>
  <c r="C608" i="3"/>
  <c r="C604" i="3"/>
  <c r="C603" i="3"/>
  <c r="C602" i="3"/>
  <c r="C601" i="3"/>
  <c r="C600" i="3"/>
  <c r="C599" i="3"/>
  <c r="C598" i="3"/>
  <c r="C597" i="3"/>
  <c r="C596" i="3"/>
  <c r="C595" i="3"/>
  <c r="C594" i="3"/>
  <c r="C593" i="3"/>
  <c r="C592" i="3"/>
  <c r="C590" i="3"/>
  <c r="C589" i="3"/>
  <c r="C587" i="3"/>
  <c r="C585" i="3"/>
  <c r="C584" i="3"/>
  <c r="C583" i="3"/>
  <c r="C581" i="3"/>
  <c r="C580" i="3"/>
  <c r="C579" i="3"/>
  <c r="C578" i="3"/>
  <c r="C577" i="3"/>
  <c r="C576" i="3"/>
  <c r="C575" i="3"/>
  <c r="C574" i="3"/>
  <c r="C573" i="3"/>
  <c r="C571" i="3"/>
  <c r="C570" i="3"/>
  <c r="C569" i="3"/>
  <c r="C568" i="3"/>
  <c r="C567" i="3"/>
  <c r="C566" i="3"/>
  <c r="C565" i="3"/>
  <c r="C564" i="3"/>
  <c r="C563" i="3"/>
  <c r="C560" i="3"/>
  <c r="C559" i="3"/>
  <c r="C558" i="3"/>
  <c r="C557" i="3"/>
  <c r="C556" i="3"/>
  <c r="C555" i="3"/>
  <c r="C554" i="3"/>
  <c r="C553" i="3"/>
  <c r="C552" i="3"/>
  <c r="C551" i="3"/>
  <c r="C548" i="3"/>
  <c r="C545" i="3"/>
  <c r="C546" i="3"/>
  <c r="Y545" i="3"/>
  <c r="Y544" i="3"/>
  <c r="Y542" i="3"/>
  <c r="Y538" i="3"/>
  <c r="Y537" i="3"/>
  <c r="Y535" i="3"/>
  <c r="Y534" i="3"/>
  <c r="Y533" i="3"/>
  <c r="Y532" i="3"/>
  <c r="Y530" i="3"/>
  <c r="Y528" i="3"/>
  <c r="Y526" i="3"/>
  <c r="Y525" i="3"/>
  <c r="Y524" i="3"/>
  <c r="Y522" i="3"/>
  <c r="Y521" i="3"/>
  <c r="Y520" i="3"/>
  <c r="Y519" i="3"/>
  <c r="Y518" i="3"/>
  <c r="Y517" i="3"/>
  <c r="Y516" i="3"/>
  <c r="Y515" i="3"/>
  <c r="Y514" i="3"/>
  <c r="Y513" i="3"/>
  <c r="Y512" i="3"/>
  <c r="Y511" i="3"/>
  <c r="Y510" i="3"/>
  <c r="Y509" i="3"/>
  <c r="Y508" i="3"/>
  <c r="Y507" i="3"/>
  <c r="Y506" i="3"/>
  <c r="Y505" i="3"/>
  <c r="Y504" i="3"/>
  <c r="Y503" i="3"/>
  <c r="Y502" i="3"/>
  <c r="Y501" i="3"/>
  <c r="Y500" i="3"/>
  <c r="Y499" i="3"/>
  <c r="Y498" i="3"/>
  <c r="Y497" i="3"/>
  <c r="Y496" i="3"/>
  <c r="Y495" i="3"/>
  <c r="Y494" i="3"/>
  <c r="Y493" i="3"/>
  <c r="Y492" i="3"/>
  <c r="Y490" i="3"/>
  <c r="Y484" i="3"/>
  <c r="Y483" i="3"/>
  <c r="Y482" i="3"/>
  <c r="Y481" i="3"/>
  <c r="Y480" i="3"/>
  <c r="Y478" i="3"/>
  <c r="Y477" i="3"/>
  <c r="Y476" i="3"/>
  <c r="Y475" i="3"/>
  <c r="Y474" i="3"/>
  <c r="Y473" i="3"/>
  <c r="Y470" i="3"/>
  <c r="Y469" i="3"/>
  <c r="Y468" i="3"/>
  <c r="Y462" i="3"/>
  <c r="Y461" i="3"/>
  <c r="Y460" i="3"/>
  <c r="Y459" i="3"/>
  <c r="Y457" i="3"/>
  <c r="Y455" i="3"/>
  <c r="Y453" i="3"/>
  <c r="Y451" i="3"/>
  <c r="Y450" i="3"/>
  <c r="Y449" i="3"/>
  <c r="Y447" i="3"/>
  <c r="Y446" i="3"/>
  <c r="Y445" i="3"/>
  <c r="Y444" i="3"/>
  <c r="Y443" i="3"/>
  <c r="Y442" i="3"/>
  <c r="Y440" i="3"/>
  <c r="Y438" i="3"/>
  <c r="Y437" i="3"/>
  <c r="Y436" i="3"/>
  <c r="Y435" i="3"/>
  <c r="Y434" i="3"/>
  <c r="Y433" i="3"/>
  <c r="Y432" i="3"/>
  <c r="Y429" i="3"/>
  <c r="Y428" i="3"/>
  <c r="Y427" i="3"/>
  <c r="Y425" i="3"/>
  <c r="Y417" i="3"/>
  <c r="Y413" i="3"/>
  <c r="Y412" i="3"/>
  <c r="Y411" i="3"/>
  <c r="Y408" i="3"/>
  <c r="Y404" i="3"/>
  <c r="Y403" i="3"/>
  <c r="Y402" i="3"/>
  <c r="Y401" i="3"/>
  <c r="Y400" i="3"/>
  <c r="Y399" i="3"/>
  <c r="Y398" i="3"/>
  <c r="Y397" i="3"/>
  <c r="Y396" i="3"/>
  <c r="Y393" i="3"/>
  <c r="Y392" i="3"/>
  <c r="Y391" i="3"/>
  <c r="Y386" i="3"/>
  <c r="Y385" i="3"/>
  <c r="Y384" i="3"/>
  <c r="Y383" i="3"/>
  <c r="Y382" i="3"/>
  <c r="Y381" i="3"/>
  <c r="Y380" i="3"/>
  <c r="AA273" i="4"/>
  <c r="AA272" i="4"/>
  <c r="AA271" i="4"/>
  <c r="AA270" i="4"/>
  <c r="AA267" i="4"/>
  <c r="AA264" i="4"/>
  <c r="AA262" i="4"/>
  <c r="AA261" i="4"/>
  <c r="AA260" i="4"/>
  <c r="AA259" i="4"/>
  <c r="AA258" i="4"/>
  <c r="AA256" i="4"/>
  <c r="AA254" i="4"/>
  <c r="AA253" i="4"/>
  <c r="AA252" i="4"/>
  <c r="AA251" i="4"/>
  <c r="AA249" i="4"/>
  <c r="AA248" i="4"/>
  <c r="AA247" i="4"/>
  <c r="AA246" i="4"/>
  <c r="AA245" i="4"/>
  <c r="AA244" i="4"/>
  <c r="AA243" i="4"/>
  <c r="AA242" i="4"/>
  <c r="AA241" i="4"/>
  <c r="AA240" i="4"/>
  <c r="AA239" i="4"/>
  <c r="AA238" i="4"/>
  <c r="AA236" i="4"/>
  <c r="AA231" i="4"/>
  <c r="AA229" i="4"/>
  <c r="AA228" i="4"/>
  <c r="AA227" i="4"/>
  <c r="AA224" i="4"/>
  <c r="AA223" i="4"/>
  <c r="AA222" i="4"/>
  <c r="AA221" i="4"/>
  <c r="AA220" i="4"/>
  <c r="AA218" i="4"/>
  <c r="AA215" i="4"/>
  <c r="AA214" i="4"/>
  <c r="AA213" i="4"/>
  <c r="AA208" i="4"/>
  <c r="AA207" i="4"/>
  <c r="AA205" i="4"/>
  <c r="AA204" i="4"/>
  <c r="AA203" i="4"/>
  <c r="AA202" i="4"/>
  <c r="AA201" i="4"/>
  <c r="AA200" i="4"/>
  <c r="AA198" i="4"/>
  <c r="AA197" i="4"/>
  <c r="AA196" i="4"/>
  <c r="AA195" i="4"/>
  <c r="AA194" i="4"/>
  <c r="AA193" i="4"/>
  <c r="AA192" i="4"/>
  <c r="AA277" i="4"/>
  <c r="AA278" i="4"/>
  <c r="H998" i="4"/>
  <c r="G998" i="4"/>
  <c r="F998" i="4"/>
  <c r="E998" i="4"/>
  <c r="D998" i="4"/>
  <c r="H997" i="4"/>
  <c r="G997" i="4"/>
  <c r="F997" i="4"/>
  <c r="E997" i="4"/>
  <c r="D997" i="4"/>
  <c r="H996" i="4"/>
  <c r="G996" i="4"/>
  <c r="F996" i="4"/>
  <c r="E996" i="4"/>
  <c r="D996" i="4"/>
  <c r="H995" i="4"/>
  <c r="G995" i="4"/>
  <c r="F995" i="4"/>
  <c r="E995" i="4"/>
  <c r="D995" i="4"/>
  <c r="H994" i="4"/>
  <c r="G994" i="4"/>
  <c r="F994" i="4"/>
  <c r="E994" i="4"/>
  <c r="D994" i="4"/>
  <c r="H993" i="4"/>
  <c r="G993" i="4"/>
  <c r="F993" i="4"/>
  <c r="E993" i="4"/>
  <c r="D993" i="4"/>
  <c r="H992" i="4"/>
  <c r="G992" i="4"/>
  <c r="F992" i="4"/>
  <c r="E992" i="4"/>
  <c r="D992" i="4"/>
  <c r="H991" i="4"/>
  <c r="G991" i="4"/>
  <c r="F991" i="4"/>
  <c r="E991" i="4"/>
  <c r="D991" i="4"/>
  <c r="H990" i="4"/>
  <c r="G990" i="4"/>
  <c r="F990" i="4"/>
  <c r="E990" i="4"/>
  <c r="D990" i="4"/>
  <c r="H989" i="4"/>
  <c r="G989" i="4"/>
  <c r="F989" i="4"/>
  <c r="E989" i="4"/>
  <c r="D989" i="4"/>
  <c r="H988" i="4"/>
  <c r="G988" i="4"/>
  <c r="F988" i="4"/>
  <c r="E988" i="4"/>
  <c r="D988" i="4"/>
  <c r="H987" i="4"/>
  <c r="G987" i="4"/>
  <c r="F987" i="4"/>
  <c r="E987" i="4"/>
  <c r="D987" i="4"/>
  <c r="H986" i="4"/>
  <c r="G986" i="4"/>
  <c r="F986" i="4"/>
  <c r="E986" i="4"/>
  <c r="D986" i="4"/>
  <c r="H985" i="4"/>
  <c r="G985" i="4"/>
  <c r="F985" i="4"/>
  <c r="E985" i="4"/>
  <c r="D985" i="4"/>
  <c r="H984" i="4"/>
  <c r="G984" i="4"/>
  <c r="F984" i="4"/>
  <c r="E984" i="4"/>
  <c r="D984" i="4"/>
  <c r="H983" i="4"/>
  <c r="G983" i="4"/>
  <c r="F983" i="4"/>
  <c r="E983" i="4"/>
  <c r="D983" i="4"/>
  <c r="H982" i="4"/>
  <c r="G982" i="4"/>
  <c r="F982" i="4"/>
  <c r="E982" i="4"/>
  <c r="D982" i="4"/>
  <c r="H981" i="4"/>
  <c r="G981" i="4"/>
  <c r="F981" i="4"/>
  <c r="E981" i="4"/>
  <c r="D981" i="4"/>
  <c r="H980" i="4"/>
  <c r="G980" i="4"/>
  <c r="F980" i="4"/>
  <c r="E980" i="4"/>
  <c r="D980" i="4"/>
  <c r="H979" i="4"/>
  <c r="G979" i="4"/>
  <c r="F979" i="4"/>
  <c r="E979" i="4"/>
  <c r="D979" i="4"/>
  <c r="H978" i="4"/>
  <c r="G978" i="4"/>
  <c r="F978" i="4"/>
  <c r="E978" i="4"/>
  <c r="D978" i="4"/>
  <c r="H977" i="4"/>
  <c r="G977" i="4"/>
  <c r="F977" i="4"/>
  <c r="E977" i="4"/>
  <c r="D977" i="4"/>
  <c r="H976" i="4"/>
  <c r="G976" i="4"/>
  <c r="F976" i="4"/>
  <c r="E976" i="4"/>
  <c r="D976" i="4"/>
  <c r="H975" i="4"/>
  <c r="G975" i="4"/>
  <c r="F975" i="4"/>
  <c r="E975" i="4"/>
  <c r="D975" i="4"/>
  <c r="H974" i="4"/>
  <c r="G974" i="4"/>
  <c r="F974" i="4"/>
  <c r="E974" i="4"/>
  <c r="D974" i="4"/>
  <c r="H973" i="4"/>
  <c r="G973" i="4"/>
  <c r="F973" i="4"/>
  <c r="E973" i="4"/>
  <c r="D973" i="4"/>
  <c r="H972" i="4"/>
  <c r="G972" i="4"/>
  <c r="F972" i="4"/>
  <c r="E972" i="4"/>
  <c r="D972" i="4"/>
  <c r="H971" i="4"/>
  <c r="G971" i="4"/>
  <c r="F971" i="4"/>
  <c r="E971" i="4"/>
  <c r="D971" i="4"/>
  <c r="H970" i="4"/>
  <c r="G970" i="4"/>
  <c r="F970" i="4"/>
  <c r="E970" i="4"/>
  <c r="D970" i="4"/>
  <c r="H969" i="4"/>
  <c r="G969" i="4"/>
  <c r="F969" i="4"/>
  <c r="E969" i="4"/>
  <c r="D969" i="4"/>
  <c r="H968" i="4"/>
  <c r="G968" i="4"/>
  <c r="F968" i="4"/>
  <c r="E968" i="4"/>
  <c r="D968" i="4"/>
  <c r="H967" i="4"/>
  <c r="G967" i="4"/>
  <c r="F967" i="4"/>
  <c r="E967" i="4"/>
  <c r="D967" i="4"/>
  <c r="H966" i="4"/>
  <c r="G966" i="4"/>
  <c r="F966" i="4"/>
  <c r="E966" i="4"/>
  <c r="D966" i="4"/>
  <c r="H965" i="4"/>
  <c r="G965" i="4"/>
  <c r="F965" i="4"/>
  <c r="E965" i="4"/>
  <c r="D965" i="4"/>
  <c r="H964" i="4"/>
  <c r="G964" i="4"/>
  <c r="F964" i="4"/>
  <c r="E964" i="4"/>
  <c r="D964" i="4"/>
  <c r="H963" i="4"/>
  <c r="G963" i="4"/>
  <c r="F963" i="4"/>
  <c r="E963" i="4"/>
  <c r="D963" i="4"/>
  <c r="H962" i="4"/>
  <c r="G962" i="4"/>
  <c r="F962" i="4"/>
  <c r="E962" i="4"/>
  <c r="D962" i="4"/>
  <c r="H961" i="4"/>
  <c r="G961" i="4"/>
  <c r="F961" i="4"/>
  <c r="E961" i="4"/>
  <c r="D961" i="4"/>
  <c r="H960" i="4"/>
  <c r="G960" i="4"/>
  <c r="F960" i="4"/>
  <c r="E960" i="4"/>
  <c r="D960" i="4"/>
  <c r="H959" i="4"/>
  <c r="G959" i="4"/>
  <c r="F959" i="4"/>
  <c r="E959" i="4"/>
  <c r="D959" i="4"/>
  <c r="H958" i="4"/>
  <c r="G958" i="4"/>
  <c r="F958" i="4"/>
  <c r="E958" i="4"/>
  <c r="D958" i="4"/>
  <c r="H957" i="4"/>
  <c r="G957" i="4"/>
  <c r="F957" i="4"/>
  <c r="E957" i="4"/>
  <c r="D957" i="4"/>
  <c r="H956" i="4"/>
  <c r="G956" i="4"/>
  <c r="F956" i="4"/>
  <c r="E956" i="4"/>
  <c r="D956" i="4"/>
  <c r="H955" i="4"/>
  <c r="G955" i="4"/>
  <c r="F955" i="4"/>
  <c r="E955" i="4"/>
  <c r="D955" i="4"/>
  <c r="H954" i="4"/>
  <c r="G954" i="4"/>
  <c r="F954" i="4"/>
  <c r="E954" i="4"/>
  <c r="D954" i="4"/>
  <c r="H953" i="4"/>
  <c r="G953" i="4"/>
  <c r="F953" i="4"/>
  <c r="E953" i="4"/>
  <c r="D953" i="4"/>
  <c r="H952" i="4"/>
  <c r="G952" i="4"/>
  <c r="F952" i="4"/>
  <c r="E952" i="4"/>
  <c r="D952" i="4"/>
  <c r="H951" i="4"/>
  <c r="G951" i="4"/>
  <c r="F951" i="4"/>
  <c r="E951" i="4"/>
  <c r="D951" i="4"/>
  <c r="H950" i="4"/>
  <c r="G950" i="4"/>
  <c r="F950" i="4"/>
  <c r="E950" i="4"/>
  <c r="D950" i="4"/>
  <c r="H949" i="4"/>
  <c r="G949" i="4"/>
  <c r="F949" i="4"/>
  <c r="E949" i="4"/>
  <c r="D949" i="4"/>
  <c r="H948" i="4"/>
  <c r="G948" i="4"/>
  <c r="F948" i="4"/>
  <c r="E948" i="4"/>
  <c r="D948" i="4"/>
  <c r="H947" i="4"/>
  <c r="G947" i="4"/>
  <c r="F947" i="4"/>
  <c r="E947" i="4"/>
  <c r="D947" i="4"/>
  <c r="H946" i="4"/>
  <c r="G946" i="4"/>
  <c r="F946" i="4"/>
  <c r="E946" i="4"/>
  <c r="D946" i="4"/>
  <c r="H945" i="4"/>
  <c r="G945" i="4"/>
  <c r="F945" i="4"/>
  <c r="E945" i="4"/>
  <c r="D945" i="4"/>
  <c r="H944" i="4"/>
  <c r="G944" i="4"/>
  <c r="F944" i="4"/>
  <c r="E944" i="4"/>
  <c r="D944" i="4"/>
  <c r="H943" i="4"/>
  <c r="G943" i="4"/>
  <c r="F943" i="4"/>
  <c r="E943" i="4"/>
  <c r="D943" i="4"/>
  <c r="H942" i="4"/>
  <c r="G942" i="4"/>
  <c r="F942" i="4"/>
  <c r="E942" i="4"/>
  <c r="D942" i="4"/>
  <c r="H941" i="4"/>
  <c r="G941" i="4"/>
  <c r="F941" i="4"/>
  <c r="E941" i="4"/>
  <c r="D941" i="4"/>
  <c r="H940" i="4"/>
  <c r="G940" i="4"/>
  <c r="F940" i="4"/>
  <c r="E940" i="4"/>
  <c r="D940" i="4"/>
  <c r="H939" i="4"/>
  <c r="G939" i="4"/>
  <c r="F939" i="4"/>
  <c r="E939" i="4"/>
  <c r="D939" i="4"/>
  <c r="H938" i="4"/>
  <c r="G938" i="4"/>
  <c r="F938" i="4"/>
  <c r="E938" i="4"/>
  <c r="D938" i="4"/>
  <c r="H937" i="4"/>
  <c r="G937" i="4"/>
  <c r="F937" i="4"/>
  <c r="E937" i="4"/>
  <c r="D937" i="4"/>
  <c r="H936" i="4"/>
  <c r="G936" i="4"/>
  <c r="F936" i="4"/>
  <c r="E936" i="4"/>
  <c r="D936" i="4"/>
  <c r="H935" i="4"/>
  <c r="G935" i="4"/>
  <c r="F935" i="4"/>
  <c r="E935" i="4"/>
  <c r="D935" i="4"/>
  <c r="H934" i="4"/>
  <c r="G934" i="4"/>
  <c r="F934" i="4"/>
  <c r="E934" i="4"/>
  <c r="D934" i="4"/>
  <c r="H933" i="4"/>
  <c r="G933" i="4"/>
  <c r="F933" i="4"/>
  <c r="E933" i="4"/>
  <c r="D933" i="4"/>
  <c r="H932" i="4"/>
  <c r="G932" i="4"/>
  <c r="F932" i="4"/>
  <c r="E932" i="4"/>
  <c r="D932" i="4"/>
  <c r="H931" i="4"/>
  <c r="G931" i="4"/>
  <c r="F931" i="4"/>
  <c r="E931" i="4"/>
  <c r="D931" i="4"/>
  <c r="H930" i="4"/>
  <c r="G930" i="4"/>
  <c r="F930" i="4"/>
  <c r="E930" i="4"/>
  <c r="D930" i="4"/>
  <c r="H929" i="4"/>
  <c r="G929" i="4"/>
  <c r="F929" i="4"/>
  <c r="E929" i="4"/>
  <c r="D929" i="4"/>
  <c r="H928" i="4"/>
  <c r="G928" i="4"/>
  <c r="F928" i="4"/>
  <c r="E928" i="4"/>
  <c r="D928" i="4"/>
  <c r="H927" i="4"/>
  <c r="G927" i="4"/>
  <c r="F927" i="4"/>
  <c r="E927" i="4"/>
  <c r="D927" i="4"/>
  <c r="H926" i="4"/>
  <c r="G926" i="4"/>
  <c r="F926" i="4"/>
  <c r="E926" i="4"/>
  <c r="D926" i="4"/>
  <c r="H925" i="4"/>
  <c r="G925" i="4"/>
  <c r="F925" i="4"/>
  <c r="E925" i="4"/>
  <c r="D925" i="4"/>
  <c r="H924" i="4"/>
  <c r="G924" i="4"/>
  <c r="F924" i="4"/>
  <c r="E924" i="4"/>
  <c r="D924" i="4"/>
  <c r="H923" i="4"/>
  <c r="G923" i="4"/>
  <c r="F923" i="4"/>
  <c r="E923" i="4"/>
  <c r="D923" i="4"/>
  <c r="H922" i="4"/>
  <c r="G922" i="4"/>
  <c r="F922" i="4"/>
  <c r="E922" i="4"/>
  <c r="D922" i="4"/>
  <c r="H921" i="4"/>
  <c r="G921" i="4"/>
  <c r="F921" i="4"/>
  <c r="E921" i="4"/>
  <c r="D921" i="4"/>
  <c r="H920" i="4"/>
  <c r="G920" i="4"/>
  <c r="F920" i="4"/>
  <c r="E920" i="4"/>
  <c r="D920" i="4"/>
  <c r="H919" i="4"/>
  <c r="G919" i="4"/>
  <c r="F919" i="4"/>
  <c r="E919" i="4"/>
  <c r="D919" i="4"/>
  <c r="H918" i="4"/>
  <c r="G918" i="4"/>
  <c r="F918" i="4"/>
  <c r="E918" i="4"/>
  <c r="D918" i="4"/>
  <c r="H917" i="4"/>
  <c r="G917" i="4"/>
  <c r="F917" i="4"/>
  <c r="E917" i="4"/>
  <c r="D917" i="4"/>
  <c r="H916" i="4"/>
  <c r="G916" i="4"/>
  <c r="F916" i="4"/>
  <c r="E916" i="4"/>
  <c r="D916" i="4"/>
  <c r="H915" i="4"/>
  <c r="G915" i="4"/>
  <c r="F915" i="4"/>
  <c r="E915" i="4"/>
  <c r="D915" i="4"/>
  <c r="H914" i="4"/>
  <c r="G914" i="4"/>
  <c r="F914" i="4"/>
  <c r="E914" i="4"/>
  <c r="D914" i="4"/>
  <c r="H913" i="4"/>
  <c r="G913" i="4"/>
  <c r="F913" i="4"/>
  <c r="E913" i="4"/>
  <c r="D913" i="4"/>
  <c r="H912" i="4"/>
  <c r="G912" i="4"/>
  <c r="F912" i="4"/>
  <c r="E912" i="4"/>
  <c r="D912" i="4"/>
  <c r="H911" i="4"/>
  <c r="G911" i="4"/>
  <c r="F911" i="4"/>
  <c r="E911" i="4"/>
  <c r="D911" i="4"/>
  <c r="H910" i="4"/>
  <c r="G910" i="4"/>
  <c r="F910" i="4"/>
  <c r="E910" i="4"/>
  <c r="D910" i="4"/>
  <c r="H909" i="4"/>
  <c r="G909" i="4"/>
  <c r="F909" i="4"/>
  <c r="E909" i="4"/>
  <c r="D909" i="4"/>
  <c r="H908" i="4"/>
  <c r="G908" i="4"/>
  <c r="F908" i="4"/>
  <c r="E908" i="4"/>
  <c r="D908" i="4"/>
  <c r="H907" i="4"/>
  <c r="G907" i="4"/>
  <c r="F907" i="4"/>
  <c r="E907" i="4"/>
  <c r="D907" i="4"/>
  <c r="H906" i="4"/>
  <c r="G906" i="4"/>
  <c r="F906" i="4"/>
  <c r="E906" i="4"/>
  <c r="D906" i="4"/>
  <c r="H905" i="4"/>
  <c r="G905" i="4"/>
  <c r="F905" i="4"/>
  <c r="E905" i="4"/>
  <c r="D905" i="4"/>
  <c r="H904" i="4"/>
  <c r="G904" i="4"/>
  <c r="F904" i="4"/>
  <c r="E904" i="4"/>
  <c r="D904" i="4"/>
  <c r="H903" i="4"/>
  <c r="G903" i="4"/>
  <c r="F903" i="4"/>
  <c r="E903" i="4"/>
  <c r="D903" i="4"/>
  <c r="H902" i="4"/>
  <c r="G902" i="4"/>
  <c r="F902" i="4"/>
  <c r="E902" i="4"/>
  <c r="D902" i="4"/>
  <c r="H901" i="4"/>
  <c r="G901" i="4"/>
  <c r="F901" i="4"/>
  <c r="E901" i="4"/>
  <c r="D901" i="4"/>
  <c r="H900" i="4"/>
  <c r="G900" i="4"/>
  <c r="F900" i="4"/>
  <c r="E900" i="4"/>
  <c r="D900" i="4"/>
  <c r="H899" i="4"/>
  <c r="G899" i="4"/>
  <c r="F899" i="4"/>
  <c r="E899" i="4"/>
  <c r="D899" i="4"/>
  <c r="H898" i="4"/>
  <c r="G898" i="4"/>
  <c r="F898" i="4"/>
  <c r="E898" i="4"/>
  <c r="D898" i="4"/>
  <c r="H897" i="4"/>
  <c r="G897" i="4"/>
  <c r="F897" i="4"/>
  <c r="E897" i="4"/>
  <c r="D897" i="4"/>
  <c r="H896" i="4"/>
  <c r="G896" i="4"/>
  <c r="F896" i="4"/>
  <c r="E896" i="4"/>
  <c r="D896" i="4"/>
  <c r="H895" i="4"/>
  <c r="G895" i="4"/>
  <c r="F895" i="4"/>
  <c r="E895" i="4"/>
  <c r="D895" i="4"/>
  <c r="H894" i="4"/>
  <c r="G894" i="4"/>
  <c r="F894" i="4"/>
  <c r="E894" i="4"/>
  <c r="D894" i="4"/>
  <c r="H893" i="4"/>
  <c r="G893" i="4"/>
  <c r="F893" i="4"/>
  <c r="E893" i="4"/>
  <c r="D893" i="4"/>
  <c r="H892" i="4"/>
  <c r="G892" i="4"/>
  <c r="F892" i="4"/>
  <c r="E892" i="4"/>
  <c r="D892" i="4"/>
  <c r="H891" i="4"/>
  <c r="G891" i="4"/>
  <c r="F891" i="4"/>
  <c r="E891" i="4"/>
  <c r="D891" i="4"/>
  <c r="H890" i="4"/>
  <c r="G890" i="4"/>
  <c r="F890" i="4"/>
  <c r="E890" i="4"/>
  <c r="D890" i="4"/>
  <c r="H889" i="4"/>
  <c r="G889" i="4"/>
  <c r="F889" i="4"/>
  <c r="E889" i="4"/>
  <c r="D889" i="4"/>
  <c r="H888" i="4"/>
  <c r="G888" i="4"/>
  <c r="F888" i="4"/>
  <c r="E888" i="4"/>
  <c r="D888" i="4"/>
  <c r="H887" i="4"/>
  <c r="G887" i="4"/>
  <c r="F887" i="4"/>
  <c r="E887" i="4"/>
  <c r="D887" i="4"/>
  <c r="H886" i="4"/>
  <c r="G886" i="4"/>
  <c r="F886" i="4"/>
  <c r="E886" i="4"/>
  <c r="D886" i="4"/>
  <c r="H885" i="4"/>
  <c r="G885" i="4"/>
  <c r="F885" i="4"/>
  <c r="E885" i="4"/>
  <c r="D885" i="4"/>
  <c r="H884" i="4"/>
  <c r="G884" i="4"/>
  <c r="F884" i="4"/>
  <c r="E884" i="4"/>
  <c r="D884" i="4"/>
  <c r="H883" i="4"/>
  <c r="G883" i="4"/>
  <c r="F883" i="4"/>
  <c r="E883" i="4"/>
  <c r="D883" i="4"/>
  <c r="H882" i="4"/>
  <c r="G882" i="4"/>
  <c r="F882" i="4"/>
  <c r="E882" i="4"/>
  <c r="D882" i="4"/>
  <c r="H881" i="4"/>
  <c r="G881" i="4"/>
  <c r="F881" i="4"/>
  <c r="E881" i="4"/>
  <c r="D881" i="4"/>
  <c r="H880" i="4"/>
  <c r="G880" i="4"/>
  <c r="F880" i="4"/>
  <c r="E880" i="4"/>
  <c r="D880" i="4"/>
  <c r="H879" i="4"/>
  <c r="G879" i="4"/>
  <c r="F879" i="4"/>
  <c r="E879" i="4"/>
  <c r="D879" i="4"/>
  <c r="H878" i="4"/>
  <c r="G878" i="4"/>
  <c r="F878" i="4"/>
  <c r="E878" i="4"/>
  <c r="D878" i="4"/>
  <c r="H877" i="4"/>
  <c r="G877" i="4"/>
  <c r="F877" i="4"/>
  <c r="E877" i="4"/>
  <c r="D877" i="4"/>
  <c r="H876" i="4"/>
  <c r="G876" i="4"/>
  <c r="F876" i="4"/>
  <c r="E876" i="4"/>
  <c r="D876" i="4"/>
  <c r="H875" i="4"/>
  <c r="G875" i="4"/>
  <c r="F875" i="4"/>
  <c r="E875" i="4"/>
  <c r="D875" i="4"/>
  <c r="H874" i="4"/>
  <c r="G874" i="4"/>
  <c r="F874" i="4"/>
  <c r="E874" i="4"/>
  <c r="D874" i="4"/>
  <c r="H873" i="4"/>
  <c r="G873" i="4"/>
  <c r="F873" i="4"/>
  <c r="E873" i="4"/>
  <c r="D873" i="4"/>
  <c r="H872" i="4"/>
  <c r="G872" i="4"/>
  <c r="F872" i="4"/>
  <c r="E872" i="4"/>
  <c r="D872" i="4"/>
  <c r="H871" i="4"/>
  <c r="G871" i="4"/>
  <c r="F871" i="4"/>
  <c r="E871" i="4"/>
  <c r="D871" i="4"/>
  <c r="H870" i="4"/>
  <c r="G870" i="4"/>
  <c r="F870" i="4"/>
  <c r="E870" i="4"/>
  <c r="D870" i="4"/>
  <c r="H869" i="4"/>
  <c r="G869" i="4"/>
  <c r="F869" i="4"/>
  <c r="E869" i="4"/>
  <c r="D869" i="4"/>
  <c r="H868" i="4"/>
  <c r="G868" i="4"/>
  <c r="F868" i="4"/>
  <c r="E868" i="4"/>
  <c r="D868" i="4"/>
  <c r="H867" i="4"/>
  <c r="G867" i="4"/>
  <c r="F867" i="4"/>
  <c r="E867" i="4"/>
  <c r="D867" i="4"/>
  <c r="H866" i="4"/>
  <c r="G866" i="4"/>
  <c r="F866" i="4"/>
  <c r="E866" i="4"/>
  <c r="D866" i="4"/>
  <c r="H865" i="4"/>
  <c r="G865" i="4"/>
  <c r="F865" i="4"/>
  <c r="E865" i="4"/>
  <c r="D865" i="4"/>
  <c r="H864" i="4"/>
  <c r="G864" i="4"/>
  <c r="F864" i="4"/>
  <c r="E864" i="4"/>
  <c r="D864" i="4"/>
  <c r="H863" i="4"/>
  <c r="G863" i="4"/>
  <c r="F863" i="4"/>
  <c r="E863" i="4"/>
  <c r="D863" i="4"/>
  <c r="H862" i="4"/>
  <c r="G862" i="4"/>
  <c r="F862" i="4"/>
  <c r="E862" i="4"/>
  <c r="D862" i="4"/>
  <c r="H861" i="4"/>
  <c r="G861" i="4"/>
  <c r="F861" i="4"/>
  <c r="E861" i="4"/>
  <c r="D861" i="4"/>
  <c r="H860" i="4"/>
  <c r="G860" i="4"/>
  <c r="F860" i="4"/>
  <c r="E860" i="4"/>
  <c r="D860" i="4"/>
  <c r="H859" i="4"/>
  <c r="G859" i="4"/>
  <c r="F859" i="4"/>
  <c r="E859" i="4"/>
  <c r="D859" i="4"/>
  <c r="H858" i="4"/>
  <c r="G858" i="4"/>
  <c r="F858" i="4"/>
  <c r="E858" i="4"/>
  <c r="D858" i="4"/>
  <c r="H857" i="4"/>
  <c r="G857" i="4"/>
  <c r="F857" i="4"/>
  <c r="E857" i="4"/>
  <c r="D857" i="4"/>
  <c r="H856" i="4"/>
  <c r="G856" i="4"/>
  <c r="F856" i="4"/>
  <c r="E856" i="4"/>
  <c r="D856" i="4"/>
  <c r="H855" i="4"/>
  <c r="G855" i="4"/>
  <c r="F855" i="4"/>
  <c r="E855" i="4"/>
  <c r="D855" i="4"/>
  <c r="H854" i="4"/>
  <c r="G854" i="4"/>
  <c r="F854" i="4"/>
  <c r="E854" i="4"/>
  <c r="D854" i="4"/>
  <c r="H853" i="4"/>
  <c r="G853" i="4"/>
  <c r="F853" i="4"/>
  <c r="E853" i="4"/>
  <c r="D853" i="4"/>
  <c r="H852" i="4"/>
  <c r="G852" i="4"/>
  <c r="F852" i="4"/>
  <c r="E852" i="4"/>
  <c r="D852" i="4"/>
  <c r="H851" i="4"/>
  <c r="G851" i="4"/>
  <c r="F851" i="4"/>
  <c r="E851" i="4"/>
  <c r="D851" i="4"/>
  <c r="H850" i="4"/>
  <c r="G850" i="4"/>
  <c r="F850" i="4"/>
  <c r="E850" i="4"/>
  <c r="D850" i="4"/>
  <c r="H849" i="4"/>
  <c r="G849" i="4"/>
  <c r="F849" i="4"/>
  <c r="E849" i="4"/>
  <c r="D849" i="4"/>
  <c r="H848" i="4"/>
  <c r="G848" i="4"/>
  <c r="F848" i="4"/>
  <c r="E848" i="4"/>
  <c r="D848" i="4"/>
  <c r="H847" i="4"/>
  <c r="G847" i="4"/>
  <c r="F847" i="4"/>
  <c r="E847" i="4"/>
  <c r="D847" i="4"/>
  <c r="H846" i="4"/>
  <c r="G846" i="4"/>
  <c r="F846" i="4"/>
  <c r="E846" i="4"/>
  <c r="D846" i="4"/>
  <c r="H845" i="4"/>
  <c r="G845" i="4"/>
  <c r="F845" i="4"/>
  <c r="E845" i="4"/>
  <c r="D845" i="4"/>
  <c r="H844" i="4"/>
  <c r="G844" i="4"/>
  <c r="F844" i="4"/>
  <c r="E844" i="4"/>
  <c r="D844" i="4"/>
  <c r="H843" i="4"/>
  <c r="G843" i="4"/>
  <c r="F843" i="4"/>
  <c r="E843" i="4"/>
  <c r="D843" i="4"/>
  <c r="H842" i="4"/>
  <c r="G842" i="4"/>
  <c r="F842" i="4"/>
  <c r="E842" i="4"/>
  <c r="D842" i="4"/>
  <c r="H841" i="4"/>
  <c r="G841" i="4"/>
  <c r="F841" i="4"/>
  <c r="E841" i="4"/>
  <c r="D841" i="4"/>
  <c r="H840" i="4"/>
  <c r="G840" i="4"/>
  <c r="F840" i="4"/>
  <c r="E840" i="4"/>
  <c r="D840" i="4"/>
  <c r="H839" i="4"/>
  <c r="G839" i="4"/>
  <c r="F839" i="4"/>
  <c r="E839" i="4"/>
  <c r="D839" i="4"/>
  <c r="H838" i="4"/>
  <c r="G838" i="4"/>
  <c r="F838" i="4"/>
  <c r="E838" i="4"/>
  <c r="D838" i="4"/>
  <c r="H837" i="4"/>
  <c r="G837" i="4"/>
  <c r="F837" i="4"/>
  <c r="E837" i="4"/>
  <c r="D837" i="4"/>
  <c r="H836" i="4"/>
  <c r="G836" i="4"/>
  <c r="F836" i="4"/>
  <c r="E836" i="4"/>
  <c r="D836" i="4"/>
  <c r="H835" i="4"/>
  <c r="G835" i="4"/>
  <c r="F835" i="4"/>
  <c r="E835" i="4"/>
  <c r="D835" i="4"/>
  <c r="H834" i="4"/>
  <c r="G834" i="4"/>
  <c r="F834" i="4"/>
  <c r="E834" i="4"/>
  <c r="D834" i="4"/>
  <c r="H833" i="4"/>
  <c r="G833" i="4"/>
  <c r="F833" i="4"/>
  <c r="E833" i="4"/>
  <c r="D833" i="4"/>
  <c r="H832" i="4"/>
  <c r="G832" i="4"/>
  <c r="F832" i="4"/>
  <c r="E832" i="4"/>
  <c r="D832" i="4"/>
  <c r="H831" i="4"/>
  <c r="G831" i="4"/>
  <c r="F831" i="4"/>
  <c r="E831" i="4"/>
  <c r="D831" i="4"/>
  <c r="H830" i="4"/>
  <c r="G830" i="4"/>
  <c r="F830" i="4"/>
  <c r="E830" i="4"/>
  <c r="D830" i="4"/>
  <c r="H829" i="4"/>
  <c r="G829" i="4"/>
  <c r="F829" i="4"/>
  <c r="E829" i="4"/>
  <c r="D829" i="4"/>
  <c r="H828" i="4"/>
  <c r="G828" i="4"/>
  <c r="F828" i="4"/>
  <c r="E828" i="4"/>
  <c r="D828" i="4"/>
  <c r="H827" i="4"/>
  <c r="G827" i="4"/>
  <c r="F827" i="4"/>
  <c r="E827" i="4"/>
  <c r="D827" i="4"/>
  <c r="H826" i="4"/>
  <c r="G826" i="4"/>
  <c r="F826" i="4"/>
  <c r="E826" i="4"/>
  <c r="D826" i="4"/>
  <c r="H825" i="4"/>
  <c r="G825" i="4"/>
  <c r="F825" i="4"/>
  <c r="E825" i="4"/>
  <c r="D825" i="4"/>
  <c r="H824" i="4"/>
  <c r="G824" i="4"/>
  <c r="F824" i="4"/>
  <c r="E824" i="4"/>
  <c r="D824" i="4"/>
  <c r="H823" i="4"/>
  <c r="G823" i="4"/>
  <c r="F823" i="4"/>
  <c r="E823" i="4"/>
  <c r="D823" i="4"/>
  <c r="H822" i="4"/>
  <c r="G822" i="4"/>
  <c r="F822" i="4"/>
  <c r="E822" i="4"/>
  <c r="D822" i="4"/>
  <c r="H821" i="4"/>
  <c r="G821" i="4"/>
  <c r="F821" i="4"/>
  <c r="E821" i="4"/>
  <c r="D821" i="4"/>
  <c r="H820" i="4"/>
  <c r="G820" i="4"/>
  <c r="F820" i="4"/>
  <c r="E820" i="4"/>
  <c r="D820" i="4"/>
  <c r="H819" i="4"/>
  <c r="G819" i="4"/>
  <c r="F819" i="4"/>
  <c r="E819" i="4"/>
  <c r="D819" i="4"/>
  <c r="H818" i="4"/>
  <c r="G818" i="4"/>
  <c r="F818" i="4"/>
  <c r="E818" i="4"/>
  <c r="D818" i="4"/>
  <c r="H817" i="4"/>
  <c r="G817" i="4"/>
  <c r="F817" i="4"/>
  <c r="E817" i="4"/>
  <c r="D817" i="4"/>
  <c r="H816" i="4"/>
  <c r="G816" i="4"/>
  <c r="F816" i="4"/>
  <c r="E816" i="4"/>
  <c r="D816" i="4"/>
  <c r="H815" i="4"/>
  <c r="G815" i="4"/>
  <c r="F815" i="4"/>
  <c r="E815" i="4"/>
  <c r="D815" i="4"/>
  <c r="H814" i="4"/>
  <c r="G814" i="4"/>
  <c r="F814" i="4"/>
  <c r="E814" i="4"/>
  <c r="D814" i="4"/>
  <c r="H813" i="4"/>
  <c r="G813" i="4"/>
  <c r="F813" i="4"/>
  <c r="E813" i="4"/>
  <c r="D813" i="4"/>
  <c r="H812" i="4"/>
  <c r="G812" i="4"/>
  <c r="F812" i="4"/>
  <c r="E812" i="4"/>
  <c r="D812" i="4"/>
  <c r="H811" i="4"/>
  <c r="G811" i="4"/>
  <c r="F811" i="4"/>
  <c r="E811" i="4"/>
  <c r="D811" i="4"/>
  <c r="H810" i="4"/>
  <c r="G810" i="4"/>
  <c r="F810" i="4"/>
  <c r="E810" i="4"/>
  <c r="D810" i="4"/>
  <c r="H809" i="4"/>
  <c r="G809" i="4"/>
  <c r="F809" i="4"/>
  <c r="E809" i="4"/>
  <c r="D809" i="4"/>
  <c r="H808" i="4"/>
  <c r="G808" i="4"/>
  <c r="F808" i="4"/>
  <c r="E808" i="4"/>
  <c r="D808" i="4"/>
  <c r="H807" i="4"/>
  <c r="G807" i="4"/>
  <c r="F807" i="4"/>
  <c r="E807" i="4"/>
  <c r="D807" i="4"/>
  <c r="H806" i="4"/>
  <c r="G806" i="4"/>
  <c r="F806" i="4"/>
  <c r="E806" i="4"/>
  <c r="D806" i="4"/>
  <c r="H805" i="4"/>
  <c r="G805" i="4"/>
  <c r="F805" i="4"/>
  <c r="E805" i="4"/>
  <c r="D805" i="4"/>
  <c r="H804" i="4"/>
  <c r="G804" i="4"/>
  <c r="F804" i="4"/>
  <c r="E804" i="4"/>
  <c r="D804" i="4"/>
  <c r="H803" i="4"/>
  <c r="G803" i="4"/>
  <c r="F803" i="4"/>
  <c r="E803" i="4"/>
  <c r="D803" i="4"/>
  <c r="H802" i="4"/>
  <c r="G802" i="4"/>
  <c r="F802" i="4"/>
  <c r="E802" i="4"/>
  <c r="D802" i="4"/>
  <c r="H801" i="4"/>
  <c r="G801" i="4"/>
  <c r="F801" i="4"/>
  <c r="E801" i="4"/>
  <c r="D801" i="4"/>
  <c r="H800" i="4"/>
  <c r="G800" i="4"/>
  <c r="F800" i="4"/>
  <c r="E800" i="4"/>
  <c r="D800" i="4"/>
  <c r="H799" i="4"/>
  <c r="G799" i="4"/>
  <c r="F799" i="4"/>
  <c r="E799" i="4"/>
  <c r="D799" i="4"/>
  <c r="H798" i="4"/>
  <c r="G798" i="4"/>
  <c r="F798" i="4"/>
  <c r="E798" i="4"/>
  <c r="D798" i="4"/>
  <c r="H797" i="4"/>
  <c r="G797" i="4"/>
  <c r="F797" i="4"/>
  <c r="E797" i="4"/>
  <c r="D797" i="4"/>
  <c r="H796" i="4"/>
  <c r="G796" i="4"/>
  <c r="F796" i="4"/>
  <c r="E796" i="4"/>
  <c r="D796" i="4"/>
  <c r="H795" i="4"/>
  <c r="G795" i="4"/>
  <c r="F795" i="4"/>
  <c r="E795" i="4"/>
  <c r="D795" i="4"/>
  <c r="H794" i="4"/>
  <c r="G794" i="4"/>
  <c r="F794" i="4"/>
  <c r="E794" i="4"/>
  <c r="D794" i="4"/>
  <c r="H793" i="4"/>
  <c r="G793" i="4"/>
  <c r="F793" i="4"/>
  <c r="E793" i="4"/>
  <c r="D793" i="4"/>
  <c r="H792" i="4"/>
  <c r="G792" i="4"/>
  <c r="F792" i="4"/>
  <c r="E792" i="4"/>
  <c r="D792" i="4"/>
  <c r="H791" i="4"/>
  <c r="G791" i="4"/>
  <c r="F791" i="4"/>
  <c r="E791" i="4"/>
  <c r="D791" i="4"/>
  <c r="H790" i="4"/>
  <c r="G790" i="4"/>
  <c r="F790" i="4"/>
  <c r="E790" i="4"/>
  <c r="D790" i="4"/>
  <c r="H789" i="4"/>
  <c r="G789" i="4"/>
  <c r="F789" i="4"/>
  <c r="E789" i="4"/>
  <c r="D789" i="4"/>
  <c r="H788" i="4"/>
  <c r="G788" i="4"/>
  <c r="F788" i="4"/>
  <c r="E788" i="4"/>
  <c r="D788" i="4"/>
  <c r="H787" i="4"/>
  <c r="G787" i="4"/>
  <c r="F787" i="4"/>
  <c r="E787" i="4"/>
  <c r="D787" i="4"/>
  <c r="H786" i="4"/>
  <c r="G786" i="4"/>
  <c r="F786" i="4"/>
  <c r="E786" i="4"/>
  <c r="D786" i="4"/>
  <c r="H785" i="4"/>
  <c r="G785" i="4"/>
  <c r="F785" i="4"/>
  <c r="E785" i="4"/>
  <c r="D785" i="4"/>
  <c r="H784" i="4"/>
  <c r="G784" i="4"/>
  <c r="F784" i="4"/>
  <c r="E784" i="4"/>
  <c r="D784" i="4"/>
  <c r="H783" i="4"/>
  <c r="G783" i="4"/>
  <c r="F783" i="4"/>
  <c r="E783" i="4"/>
  <c r="D783" i="4"/>
  <c r="H782" i="4"/>
  <c r="G782" i="4"/>
  <c r="F782" i="4"/>
  <c r="E782" i="4"/>
  <c r="D782" i="4"/>
  <c r="H781" i="4"/>
  <c r="G781" i="4"/>
  <c r="F781" i="4"/>
  <c r="E781" i="4"/>
  <c r="D781" i="4"/>
  <c r="H780" i="4"/>
  <c r="G780" i="4"/>
  <c r="F780" i="4"/>
  <c r="E780" i="4"/>
  <c r="D780" i="4"/>
  <c r="H779" i="4"/>
  <c r="G779" i="4"/>
  <c r="F779" i="4"/>
  <c r="E779" i="4"/>
  <c r="D779" i="4"/>
  <c r="H778" i="4"/>
  <c r="G778" i="4"/>
  <c r="F778" i="4"/>
  <c r="E778" i="4"/>
  <c r="D778" i="4"/>
  <c r="H777" i="4"/>
  <c r="G777" i="4"/>
  <c r="F777" i="4"/>
  <c r="E777" i="4"/>
  <c r="D777" i="4"/>
  <c r="H776" i="4"/>
  <c r="G776" i="4"/>
  <c r="F776" i="4"/>
  <c r="E776" i="4"/>
  <c r="D776" i="4"/>
  <c r="H775" i="4"/>
  <c r="G775" i="4"/>
  <c r="F775" i="4"/>
  <c r="E775" i="4"/>
  <c r="D775" i="4"/>
  <c r="H774" i="4"/>
  <c r="G774" i="4"/>
  <c r="F774" i="4"/>
  <c r="E774" i="4"/>
  <c r="D774" i="4"/>
  <c r="H773" i="4"/>
  <c r="G773" i="4"/>
  <c r="F773" i="4"/>
  <c r="E773" i="4"/>
  <c r="D773" i="4"/>
  <c r="H772" i="4"/>
  <c r="G772" i="4"/>
  <c r="F772" i="4"/>
  <c r="E772" i="4"/>
  <c r="D772" i="4"/>
  <c r="H771" i="4"/>
  <c r="G771" i="4"/>
  <c r="F771" i="4"/>
  <c r="E771" i="4"/>
  <c r="D771" i="4"/>
  <c r="H770" i="4"/>
  <c r="G770" i="4"/>
  <c r="F770" i="4"/>
  <c r="E770" i="4"/>
  <c r="D770" i="4"/>
  <c r="H769" i="4"/>
  <c r="G769" i="4"/>
  <c r="F769" i="4"/>
  <c r="E769" i="4"/>
  <c r="D769" i="4"/>
  <c r="H768" i="4"/>
  <c r="G768" i="4"/>
  <c r="F768" i="4"/>
  <c r="E768" i="4"/>
  <c r="D768" i="4"/>
  <c r="H767" i="4"/>
  <c r="G767" i="4"/>
  <c r="F767" i="4"/>
  <c r="E767" i="4"/>
  <c r="D767" i="4"/>
  <c r="H766" i="4"/>
  <c r="G766" i="4"/>
  <c r="F766" i="4"/>
  <c r="E766" i="4"/>
  <c r="D766" i="4"/>
  <c r="H765" i="4"/>
  <c r="G765" i="4"/>
  <c r="F765" i="4"/>
  <c r="E765" i="4"/>
  <c r="D765" i="4"/>
  <c r="H764" i="4"/>
  <c r="G764" i="4"/>
  <c r="F764" i="4"/>
  <c r="E764" i="4"/>
  <c r="D764" i="4"/>
  <c r="H763" i="4"/>
  <c r="G763" i="4"/>
  <c r="F763" i="4"/>
  <c r="E763" i="4"/>
  <c r="D763" i="4"/>
  <c r="H762" i="4"/>
  <c r="G762" i="4"/>
  <c r="F762" i="4"/>
  <c r="E762" i="4"/>
  <c r="D762" i="4"/>
  <c r="H761" i="4"/>
  <c r="G761" i="4"/>
  <c r="F761" i="4"/>
  <c r="E761" i="4"/>
  <c r="D761" i="4"/>
  <c r="H760" i="4"/>
  <c r="G760" i="4"/>
  <c r="F760" i="4"/>
  <c r="E760" i="4"/>
  <c r="D760" i="4"/>
  <c r="H759" i="4"/>
  <c r="G759" i="4"/>
  <c r="F759" i="4"/>
  <c r="E759" i="4"/>
  <c r="D759" i="4"/>
  <c r="H758" i="4"/>
  <c r="G758" i="4"/>
  <c r="F758" i="4"/>
  <c r="E758" i="4"/>
  <c r="D758" i="4"/>
  <c r="H757" i="4"/>
  <c r="G757" i="4"/>
  <c r="F757" i="4"/>
  <c r="E757" i="4"/>
  <c r="D757" i="4"/>
  <c r="H756" i="4"/>
  <c r="G756" i="4"/>
  <c r="F756" i="4"/>
  <c r="E756" i="4"/>
  <c r="D756" i="4"/>
  <c r="H755" i="4"/>
  <c r="G755" i="4"/>
  <c r="F755" i="4"/>
  <c r="E755" i="4"/>
  <c r="D755" i="4"/>
  <c r="H754" i="4"/>
  <c r="G754" i="4"/>
  <c r="F754" i="4"/>
  <c r="E754" i="4"/>
  <c r="D754" i="4"/>
  <c r="H753" i="4"/>
  <c r="G753" i="4"/>
  <c r="F753" i="4"/>
  <c r="E753" i="4"/>
  <c r="D753" i="4"/>
  <c r="H752" i="4"/>
  <c r="G752" i="4"/>
  <c r="F752" i="4"/>
  <c r="E752" i="4"/>
  <c r="D752" i="4"/>
  <c r="H751" i="4"/>
  <c r="G751" i="4"/>
  <c r="F751" i="4"/>
  <c r="E751" i="4"/>
  <c r="D751" i="4"/>
  <c r="H750" i="4"/>
  <c r="G750" i="4"/>
  <c r="F750" i="4"/>
  <c r="E750" i="4"/>
  <c r="D750" i="4"/>
  <c r="H749" i="4"/>
  <c r="G749" i="4"/>
  <c r="F749" i="4"/>
  <c r="E749" i="4"/>
  <c r="D749" i="4"/>
  <c r="H748" i="4"/>
  <c r="G748" i="4"/>
  <c r="F748" i="4"/>
  <c r="E748" i="4"/>
  <c r="D748" i="4"/>
  <c r="H747" i="4"/>
  <c r="G747" i="4"/>
  <c r="F747" i="4"/>
  <c r="E747" i="4"/>
  <c r="D747" i="4"/>
  <c r="H746" i="4"/>
  <c r="G746" i="4"/>
  <c r="F746" i="4"/>
  <c r="E746" i="4"/>
  <c r="D746" i="4"/>
  <c r="H745" i="4"/>
  <c r="G745" i="4"/>
  <c r="F745" i="4"/>
  <c r="E745" i="4"/>
  <c r="D745" i="4"/>
  <c r="H744" i="4"/>
  <c r="G744" i="4"/>
  <c r="F744" i="4"/>
  <c r="E744" i="4"/>
  <c r="D744" i="4"/>
  <c r="H743" i="4"/>
  <c r="G743" i="4"/>
  <c r="F743" i="4"/>
  <c r="E743" i="4"/>
  <c r="D743" i="4"/>
  <c r="H742" i="4"/>
  <c r="G742" i="4"/>
  <c r="F742" i="4"/>
  <c r="E742" i="4"/>
  <c r="D742" i="4"/>
  <c r="H741" i="4"/>
  <c r="G741" i="4"/>
  <c r="F741" i="4"/>
  <c r="E741" i="4"/>
  <c r="D741" i="4"/>
  <c r="H740" i="4"/>
  <c r="G740" i="4"/>
  <c r="F740" i="4"/>
  <c r="E740" i="4"/>
  <c r="D740" i="4"/>
  <c r="H739" i="4"/>
  <c r="G739" i="4"/>
  <c r="F739" i="4"/>
  <c r="E739" i="4"/>
  <c r="D739" i="4"/>
  <c r="H738" i="4"/>
  <c r="G738" i="4"/>
  <c r="F738" i="4"/>
  <c r="E738" i="4"/>
  <c r="D738" i="4"/>
  <c r="H737" i="4"/>
  <c r="G737" i="4"/>
  <c r="F737" i="4"/>
  <c r="E737" i="4"/>
  <c r="D737" i="4"/>
  <c r="H736" i="4"/>
  <c r="G736" i="4"/>
  <c r="F736" i="4"/>
  <c r="E736" i="4"/>
  <c r="D736" i="4"/>
  <c r="H735" i="4"/>
  <c r="G735" i="4"/>
  <c r="F735" i="4"/>
  <c r="E735" i="4"/>
  <c r="D735" i="4"/>
  <c r="H734" i="4"/>
  <c r="G734" i="4"/>
  <c r="F734" i="4"/>
  <c r="E734" i="4"/>
  <c r="D734" i="4"/>
  <c r="H733" i="4"/>
  <c r="G733" i="4"/>
  <c r="F733" i="4"/>
  <c r="E733" i="4"/>
  <c r="D733" i="4"/>
  <c r="H732" i="4"/>
  <c r="G732" i="4"/>
  <c r="F732" i="4"/>
  <c r="E732" i="4"/>
  <c r="D732" i="4"/>
  <c r="H731" i="4"/>
  <c r="G731" i="4"/>
  <c r="F731" i="4"/>
  <c r="E731" i="4"/>
  <c r="D731" i="4"/>
  <c r="H730" i="4"/>
  <c r="G730" i="4"/>
  <c r="F730" i="4"/>
  <c r="E730" i="4"/>
  <c r="D730" i="4"/>
  <c r="H729" i="4"/>
  <c r="G729" i="4"/>
  <c r="F729" i="4"/>
  <c r="E729" i="4"/>
  <c r="D729" i="4"/>
  <c r="H728" i="4"/>
  <c r="G728" i="4"/>
  <c r="F728" i="4"/>
  <c r="E728" i="4"/>
  <c r="D728" i="4"/>
  <c r="H727" i="4"/>
  <c r="G727" i="4"/>
  <c r="F727" i="4"/>
  <c r="E727" i="4"/>
  <c r="D727" i="4"/>
  <c r="H726" i="4"/>
  <c r="G726" i="4"/>
  <c r="F726" i="4"/>
  <c r="E726" i="4"/>
  <c r="D726" i="4"/>
  <c r="H725" i="4"/>
  <c r="G725" i="4"/>
  <c r="F725" i="4"/>
  <c r="E725" i="4"/>
  <c r="D725" i="4"/>
  <c r="H724" i="4"/>
  <c r="G724" i="4"/>
  <c r="F724" i="4"/>
  <c r="E724" i="4"/>
  <c r="D724" i="4"/>
  <c r="H723" i="4"/>
  <c r="G723" i="4"/>
  <c r="F723" i="4"/>
  <c r="E723" i="4"/>
  <c r="D723" i="4"/>
  <c r="H722" i="4"/>
  <c r="G722" i="4"/>
  <c r="F722" i="4"/>
  <c r="E722" i="4"/>
  <c r="D722" i="4"/>
  <c r="H721" i="4"/>
  <c r="G721" i="4"/>
  <c r="F721" i="4"/>
  <c r="E721" i="4"/>
  <c r="D721" i="4"/>
  <c r="H720" i="4"/>
  <c r="G720" i="4"/>
  <c r="F720" i="4"/>
  <c r="E720" i="4"/>
  <c r="D720" i="4"/>
  <c r="H719" i="4"/>
  <c r="G719" i="4"/>
  <c r="F719" i="4"/>
  <c r="E719" i="4"/>
  <c r="D719" i="4"/>
  <c r="H718" i="4"/>
  <c r="G718" i="4"/>
  <c r="F718" i="4"/>
  <c r="E718" i="4"/>
  <c r="D718" i="4"/>
  <c r="H717" i="4"/>
  <c r="G717" i="4"/>
  <c r="F717" i="4"/>
  <c r="E717" i="4"/>
  <c r="D717" i="4"/>
  <c r="H716" i="4"/>
  <c r="G716" i="4"/>
  <c r="F716" i="4"/>
  <c r="E716" i="4"/>
  <c r="D716" i="4"/>
  <c r="H715" i="4"/>
  <c r="G715" i="4"/>
  <c r="F715" i="4"/>
  <c r="E715" i="4"/>
  <c r="D715" i="4"/>
  <c r="H714" i="4"/>
  <c r="G714" i="4"/>
  <c r="F714" i="4"/>
  <c r="E714" i="4"/>
  <c r="D714" i="4"/>
  <c r="H713" i="4"/>
  <c r="G713" i="4"/>
  <c r="F713" i="4"/>
  <c r="E713" i="4"/>
  <c r="D713" i="4"/>
  <c r="H712" i="4"/>
  <c r="G712" i="4"/>
  <c r="F712" i="4"/>
  <c r="E712" i="4"/>
  <c r="D712" i="4"/>
  <c r="H711" i="4"/>
  <c r="G711" i="4"/>
  <c r="F711" i="4"/>
  <c r="E711" i="4"/>
  <c r="D711" i="4"/>
  <c r="H710" i="4"/>
  <c r="G710" i="4"/>
  <c r="F710" i="4"/>
  <c r="E710" i="4"/>
  <c r="D710" i="4"/>
  <c r="H709" i="4"/>
  <c r="G709" i="4"/>
  <c r="F709" i="4"/>
  <c r="E709" i="4"/>
  <c r="D709" i="4"/>
  <c r="H708" i="4"/>
  <c r="G708" i="4"/>
  <c r="F708" i="4"/>
  <c r="E708" i="4"/>
  <c r="D708" i="4"/>
  <c r="H707" i="4"/>
  <c r="G707" i="4"/>
  <c r="F707" i="4"/>
  <c r="E707" i="4"/>
  <c r="D707" i="4"/>
  <c r="H706" i="4"/>
  <c r="G706" i="4"/>
  <c r="F706" i="4"/>
  <c r="E706" i="4"/>
  <c r="D706" i="4"/>
  <c r="H705" i="4"/>
  <c r="G705" i="4"/>
  <c r="F705" i="4"/>
  <c r="E705" i="4"/>
  <c r="D705" i="4"/>
  <c r="H704" i="4"/>
  <c r="G704" i="4"/>
  <c r="F704" i="4"/>
  <c r="E704" i="4"/>
  <c r="D704" i="4"/>
  <c r="H703" i="4"/>
  <c r="G703" i="4"/>
  <c r="F703" i="4"/>
  <c r="E703" i="4"/>
  <c r="D703" i="4"/>
  <c r="H702" i="4"/>
  <c r="G702" i="4"/>
  <c r="F702" i="4"/>
  <c r="E702" i="4"/>
  <c r="D702" i="4"/>
  <c r="H701" i="4"/>
  <c r="G701" i="4"/>
  <c r="F701" i="4"/>
  <c r="E701" i="4"/>
  <c r="D701" i="4"/>
  <c r="H700" i="4"/>
  <c r="G700" i="4"/>
  <c r="F700" i="4"/>
  <c r="E700" i="4"/>
  <c r="D700" i="4"/>
  <c r="H699" i="4"/>
  <c r="G699" i="4"/>
  <c r="F699" i="4"/>
  <c r="E699" i="4"/>
  <c r="D699" i="4"/>
  <c r="H698" i="4"/>
  <c r="G698" i="4"/>
  <c r="F698" i="4"/>
  <c r="E698" i="4"/>
  <c r="D698" i="4"/>
  <c r="H697" i="4"/>
  <c r="G697" i="4"/>
  <c r="F697" i="4"/>
  <c r="E697" i="4"/>
  <c r="D697" i="4"/>
  <c r="H696" i="4"/>
  <c r="G696" i="4"/>
  <c r="F696" i="4"/>
  <c r="E696" i="4"/>
  <c r="D696" i="4"/>
  <c r="H695" i="4"/>
  <c r="G695" i="4"/>
  <c r="F695" i="4"/>
  <c r="E695" i="4"/>
  <c r="D695" i="4"/>
  <c r="H694" i="4"/>
  <c r="G694" i="4"/>
  <c r="F694" i="4"/>
  <c r="E694" i="4"/>
  <c r="D694" i="4"/>
  <c r="H693" i="4"/>
  <c r="G693" i="4"/>
  <c r="F693" i="4"/>
  <c r="E693" i="4"/>
  <c r="D693" i="4"/>
  <c r="H692" i="4"/>
  <c r="G692" i="4"/>
  <c r="F692" i="4"/>
  <c r="E692" i="4"/>
  <c r="D692" i="4"/>
  <c r="H691" i="4"/>
  <c r="G691" i="4"/>
  <c r="F691" i="4"/>
  <c r="E691" i="4"/>
  <c r="D691" i="4"/>
  <c r="H690" i="4"/>
  <c r="G690" i="4"/>
  <c r="F690" i="4"/>
  <c r="E690" i="4"/>
  <c r="D690" i="4"/>
  <c r="H689" i="4"/>
  <c r="G689" i="4"/>
  <c r="F689" i="4"/>
  <c r="E689" i="4"/>
  <c r="D689" i="4"/>
  <c r="H688" i="4"/>
  <c r="G688" i="4"/>
  <c r="F688" i="4"/>
  <c r="E688" i="4"/>
  <c r="D688" i="4"/>
  <c r="H687" i="4"/>
  <c r="G687" i="4"/>
  <c r="F687" i="4"/>
  <c r="E687" i="4"/>
  <c r="D687" i="4"/>
  <c r="H686" i="4"/>
  <c r="G686" i="4"/>
  <c r="F686" i="4"/>
  <c r="E686" i="4"/>
  <c r="D686" i="4"/>
  <c r="H685" i="4"/>
  <c r="G685" i="4"/>
  <c r="F685" i="4"/>
  <c r="E685" i="4"/>
  <c r="D685" i="4"/>
  <c r="H684" i="4"/>
  <c r="G684" i="4"/>
  <c r="F684" i="4"/>
  <c r="E684" i="4"/>
  <c r="D684" i="4"/>
  <c r="H683" i="4"/>
  <c r="G683" i="4"/>
  <c r="F683" i="4"/>
  <c r="E683" i="4"/>
  <c r="D683" i="4"/>
  <c r="H682" i="4"/>
  <c r="G682" i="4"/>
  <c r="F682" i="4"/>
  <c r="E682" i="4"/>
  <c r="D682" i="4"/>
  <c r="H681" i="4"/>
  <c r="G681" i="4"/>
  <c r="F681" i="4"/>
  <c r="E681" i="4"/>
  <c r="D681" i="4"/>
  <c r="H680" i="4"/>
  <c r="G680" i="4"/>
  <c r="F680" i="4"/>
  <c r="E680" i="4"/>
  <c r="D680" i="4"/>
  <c r="H679" i="4"/>
  <c r="G679" i="4"/>
  <c r="F679" i="4"/>
  <c r="E679" i="4"/>
  <c r="D679" i="4"/>
  <c r="H678" i="4"/>
  <c r="G678" i="4"/>
  <c r="F678" i="4"/>
  <c r="E678" i="4"/>
  <c r="D678" i="4"/>
  <c r="H677" i="4"/>
  <c r="G677" i="4"/>
  <c r="F677" i="4"/>
  <c r="E677" i="4"/>
  <c r="D677" i="4"/>
  <c r="H676" i="4"/>
  <c r="G676" i="4"/>
  <c r="F676" i="4"/>
  <c r="E676" i="4"/>
  <c r="D676" i="4"/>
  <c r="H675" i="4"/>
  <c r="G675" i="4"/>
  <c r="F675" i="4"/>
  <c r="E675" i="4"/>
  <c r="D675" i="4"/>
  <c r="H674" i="4"/>
  <c r="G674" i="4"/>
  <c r="F674" i="4"/>
  <c r="E674" i="4"/>
  <c r="D674" i="4"/>
  <c r="H673" i="4"/>
  <c r="G673" i="4"/>
  <c r="F673" i="4"/>
  <c r="E673" i="4"/>
  <c r="D673" i="4"/>
  <c r="H672" i="4"/>
  <c r="G672" i="4"/>
  <c r="F672" i="4"/>
  <c r="E672" i="4"/>
  <c r="D672" i="4"/>
  <c r="H671" i="4"/>
  <c r="G671" i="4"/>
  <c r="F671" i="4"/>
  <c r="E671" i="4"/>
  <c r="D671" i="4"/>
  <c r="H670" i="4"/>
  <c r="G670" i="4"/>
  <c r="F670" i="4"/>
  <c r="E670" i="4"/>
  <c r="D670" i="4"/>
  <c r="H669" i="4"/>
  <c r="G669" i="4"/>
  <c r="F669" i="4"/>
  <c r="E669" i="4"/>
  <c r="D669" i="4"/>
  <c r="H668" i="4"/>
  <c r="G668" i="4"/>
  <c r="F668" i="4"/>
  <c r="E668" i="4"/>
  <c r="D668" i="4"/>
  <c r="H667" i="4"/>
  <c r="G667" i="4"/>
  <c r="F667" i="4"/>
  <c r="E667" i="4"/>
  <c r="D667" i="4"/>
  <c r="H666" i="4"/>
  <c r="G666" i="4"/>
  <c r="F666" i="4"/>
  <c r="E666" i="4"/>
  <c r="D666" i="4"/>
  <c r="H665" i="4"/>
  <c r="G665" i="4"/>
  <c r="F665" i="4"/>
  <c r="E665" i="4"/>
  <c r="D665" i="4"/>
  <c r="H664" i="4"/>
  <c r="G664" i="4"/>
  <c r="F664" i="4"/>
  <c r="E664" i="4"/>
  <c r="D664" i="4"/>
  <c r="H663" i="4"/>
  <c r="G663" i="4"/>
  <c r="F663" i="4"/>
  <c r="E663" i="4"/>
  <c r="D663" i="4"/>
  <c r="H662" i="4"/>
  <c r="G662" i="4"/>
  <c r="F662" i="4"/>
  <c r="E662" i="4"/>
  <c r="D662" i="4"/>
  <c r="H661" i="4"/>
  <c r="G661" i="4"/>
  <c r="F661" i="4"/>
  <c r="E661" i="4"/>
  <c r="D661" i="4"/>
  <c r="H660" i="4"/>
  <c r="G660" i="4"/>
  <c r="F660" i="4"/>
  <c r="E660" i="4"/>
  <c r="D660" i="4"/>
  <c r="H659" i="4"/>
  <c r="G659" i="4"/>
  <c r="F659" i="4"/>
  <c r="E659" i="4"/>
  <c r="D659" i="4"/>
  <c r="H658" i="4"/>
  <c r="G658" i="4"/>
  <c r="F658" i="4"/>
  <c r="E658" i="4"/>
  <c r="D658" i="4"/>
  <c r="H657" i="4"/>
  <c r="G657" i="4"/>
  <c r="F657" i="4"/>
  <c r="E657" i="4"/>
  <c r="D657" i="4"/>
  <c r="H656" i="4"/>
  <c r="G656" i="4"/>
  <c r="F656" i="4"/>
  <c r="E656" i="4"/>
  <c r="D656" i="4"/>
  <c r="H655" i="4"/>
  <c r="G655" i="4"/>
  <c r="F655" i="4"/>
  <c r="E655" i="4"/>
  <c r="D655" i="4"/>
  <c r="H654" i="4"/>
  <c r="G654" i="4"/>
  <c r="F654" i="4"/>
  <c r="E654" i="4"/>
  <c r="D654" i="4"/>
  <c r="H653" i="4"/>
  <c r="G653" i="4"/>
  <c r="F653" i="4"/>
  <c r="E653" i="4"/>
  <c r="D653" i="4"/>
  <c r="H652" i="4"/>
  <c r="G652" i="4"/>
  <c r="F652" i="4"/>
  <c r="E652" i="4"/>
  <c r="D652" i="4"/>
  <c r="H651" i="4"/>
  <c r="G651" i="4"/>
  <c r="F651" i="4"/>
  <c r="E651" i="4"/>
  <c r="D651" i="4"/>
  <c r="H650" i="4"/>
  <c r="G650" i="4"/>
  <c r="F650" i="4"/>
  <c r="E650" i="4"/>
  <c r="D650" i="4"/>
  <c r="H649" i="4"/>
  <c r="G649" i="4"/>
  <c r="F649" i="4"/>
  <c r="E649" i="4"/>
  <c r="D649" i="4"/>
  <c r="H648" i="4"/>
  <c r="G648" i="4"/>
  <c r="F648" i="4"/>
  <c r="E648" i="4"/>
  <c r="D648" i="4"/>
  <c r="H647" i="4"/>
  <c r="G647" i="4"/>
  <c r="F647" i="4"/>
  <c r="E647" i="4"/>
  <c r="D647" i="4"/>
  <c r="H646" i="4"/>
  <c r="G646" i="4"/>
  <c r="F646" i="4"/>
  <c r="E646" i="4"/>
  <c r="D646" i="4"/>
  <c r="H645" i="4"/>
  <c r="G645" i="4"/>
  <c r="F645" i="4"/>
  <c r="E645" i="4"/>
  <c r="D645" i="4"/>
  <c r="H644" i="4"/>
  <c r="G644" i="4"/>
  <c r="F644" i="4"/>
  <c r="E644" i="4"/>
  <c r="D644" i="4"/>
  <c r="H643" i="4"/>
  <c r="G643" i="4"/>
  <c r="F643" i="4"/>
  <c r="E643" i="4"/>
  <c r="D643" i="4"/>
  <c r="H642" i="4"/>
  <c r="G642" i="4"/>
  <c r="F642" i="4"/>
  <c r="E642" i="4"/>
  <c r="D642" i="4"/>
  <c r="H641" i="4"/>
  <c r="G641" i="4"/>
  <c r="F641" i="4"/>
  <c r="E641" i="4"/>
  <c r="D641" i="4"/>
  <c r="H640" i="4"/>
  <c r="G640" i="4"/>
  <c r="F640" i="4"/>
  <c r="E640" i="4"/>
  <c r="D640" i="4"/>
  <c r="H639" i="4"/>
  <c r="G639" i="4"/>
  <c r="F639" i="4"/>
  <c r="E639" i="4"/>
  <c r="D639" i="4"/>
  <c r="H638" i="4"/>
  <c r="G638" i="4"/>
  <c r="F638" i="4"/>
  <c r="E638" i="4"/>
  <c r="D638" i="4"/>
  <c r="H637" i="4"/>
  <c r="G637" i="4"/>
  <c r="F637" i="4"/>
  <c r="E637" i="4"/>
  <c r="D637" i="4"/>
  <c r="H636" i="4"/>
  <c r="G636" i="4"/>
  <c r="F636" i="4"/>
  <c r="E636" i="4"/>
  <c r="D636" i="4"/>
  <c r="H635" i="4"/>
  <c r="G635" i="4"/>
  <c r="F635" i="4"/>
  <c r="E635" i="4"/>
  <c r="D635" i="4"/>
  <c r="H634" i="4"/>
  <c r="G634" i="4"/>
  <c r="F634" i="4"/>
  <c r="E634" i="4"/>
  <c r="D634" i="4"/>
  <c r="H633" i="4"/>
  <c r="G633" i="4"/>
  <c r="F633" i="4"/>
  <c r="E633" i="4"/>
  <c r="D633" i="4"/>
  <c r="H632" i="4"/>
  <c r="G632" i="4"/>
  <c r="F632" i="4"/>
  <c r="E632" i="4"/>
  <c r="D632" i="4"/>
  <c r="H631" i="4"/>
  <c r="G631" i="4"/>
  <c r="F631" i="4"/>
  <c r="E631" i="4"/>
  <c r="D631" i="4"/>
  <c r="H630" i="4"/>
  <c r="G630" i="4"/>
  <c r="F630" i="4"/>
  <c r="E630" i="4"/>
  <c r="D630" i="4"/>
  <c r="H629" i="4"/>
  <c r="G629" i="4"/>
  <c r="F629" i="4"/>
  <c r="E629" i="4"/>
  <c r="D629" i="4"/>
  <c r="H628" i="4"/>
  <c r="G628" i="4"/>
  <c r="F628" i="4"/>
  <c r="E628" i="4"/>
  <c r="D628" i="4"/>
  <c r="H627" i="4"/>
  <c r="G627" i="4"/>
  <c r="F627" i="4"/>
  <c r="E627" i="4"/>
  <c r="D627" i="4"/>
  <c r="H626" i="4"/>
  <c r="G626" i="4"/>
  <c r="F626" i="4"/>
  <c r="E626" i="4"/>
  <c r="D626" i="4"/>
  <c r="H625" i="4"/>
  <c r="G625" i="4"/>
  <c r="F625" i="4"/>
  <c r="E625" i="4"/>
  <c r="D625" i="4"/>
  <c r="H624" i="4"/>
  <c r="G624" i="4"/>
  <c r="F624" i="4"/>
  <c r="E624" i="4"/>
  <c r="D624" i="4"/>
  <c r="H623" i="4"/>
  <c r="G623" i="4"/>
  <c r="F623" i="4"/>
  <c r="E623" i="4"/>
  <c r="D623" i="4"/>
  <c r="H622" i="4"/>
  <c r="G622" i="4"/>
  <c r="F622" i="4"/>
  <c r="E622" i="4"/>
  <c r="D622" i="4"/>
  <c r="H621" i="4"/>
  <c r="G621" i="4"/>
  <c r="F621" i="4"/>
  <c r="E621" i="4"/>
  <c r="D621" i="4"/>
  <c r="H620" i="4"/>
  <c r="G620" i="4"/>
  <c r="F620" i="4"/>
  <c r="E620" i="4"/>
  <c r="D620" i="4"/>
  <c r="H619" i="4"/>
  <c r="G619" i="4"/>
  <c r="F619" i="4"/>
  <c r="E619" i="4"/>
  <c r="D619" i="4"/>
  <c r="H618" i="4"/>
  <c r="G618" i="4"/>
  <c r="F618" i="4"/>
  <c r="E618" i="4"/>
  <c r="D618" i="4"/>
  <c r="H617" i="4"/>
  <c r="G617" i="4"/>
  <c r="F617" i="4"/>
  <c r="E617" i="4"/>
  <c r="D617" i="4"/>
  <c r="H616" i="4"/>
  <c r="G616" i="4"/>
  <c r="F616" i="4"/>
  <c r="E616" i="4"/>
  <c r="D616" i="4"/>
  <c r="H615" i="4"/>
  <c r="G615" i="4"/>
  <c r="F615" i="4"/>
  <c r="E615" i="4"/>
  <c r="D615" i="4"/>
  <c r="H614" i="4"/>
  <c r="G614" i="4"/>
  <c r="F614" i="4"/>
  <c r="E614" i="4"/>
  <c r="D614" i="4"/>
  <c r="H613" i="4"/>
  <c r="G613" i="4"/>
  <c r="F613" i="4"/>
  <c r="E613" i="4"/>
  <c r="D613" i="4"/>
  <c r="H612" i="4"/>
  <c r="G612" i="4"/>
  <c r="F612" i="4"/>
  <c r="E612" i="4"/>
  <c r="D612" i="4"/>
  <c r="H611" i="4"/>
  <c r="G611" i="4"/>
  <c r="F611" i="4"/>
  <c r="E611" i="4"/>
  <c r="D611" i="4"/>
  <c r="H610" i="4"/>
  <c r="G610" i="4"/>
  <c r="F610" i="4"/>
  <c r="E610" i="4"/>
  <c r="D610" i="4"/>
  <c r="H609" i="4"/>
  <c r="G609" i="4"/>
  <c r="F609" i="4"/>
  <c r="E609" i="4"/>
  <c r="D609" i="4"/>
  <c r="H608" i="4"/>
  <c r="G608" i="4"/>
  <c r="F608" i="4"/>
  <c r="E608" i="4"/>
  <c r="D608" i="4"/>
  <c r="H607" i="4"/>
  <c r="G607" i="4"/>
  <c r="F607" i="4"/>
  <c r="E607" i="4"/>
  <c r="D607" i="4"/>
  <c r="H606" i="4"/>
  <c r="G606" i="4"/>
  <c r="F606" i="4"/>
  <c r="E606" i="4"/>
  <c r="D606" i="4"/>
  <c r="H605" i="4"/>
  <c r="G605" i="4"/>
  <c r="F605" i="4"/>
  <c r="E605" i="4"/>
  <c r="D605" i="4"/>
  <c r="H604" i="4"/>
  <c r="G604" i="4"/>
  <c r="F604" i="4"/>
  <c r="E604" i="4"/>
  <c r="D604" i="4"/>
  <c r="H603" i="4"/>
  <c r="G603" i="4"/>
  <c r="F603" i="4"/>
  <c r="E603" i="4"/>
  <c r="D603" i="4"/>
  <c r="H602" i="4"/>
  <c r="G602" i="4"/>
  <c r="F602" i="4"/>
  <c r="E602" i="4"/>
  <c r="D602" i="4"/>
  <c r="H601" i="4"/>
  <c r="G601" i="4"/>
  <c r="F601" i="4"/>
  <c r="E601" i="4"/>
  <c r="D601" i="4"/>
  <c r="H600" i="4"/>
  <c r="G600" i="4"/>
  <c r="F600" i="4"/>
  <c r="E600" i="4"/>
  <c r="D600" i="4"/>
  <c r="H599" i="4"/>
  <c r="G599" i="4"/>
  <c r="F599" i="4"/>
  <c r="E599" i="4"/>
  <c r="D599" i="4"/>
  <c r="H598" i="4"/>
  <c r="G598" i="4"/>
  <c r="F598" i="4"/>
  <c r="E598" i="4"/>
  <c r="D598" i="4"/>
  <c r="H597" i="4"/>
  <c r="G597" i="4"/>
  <c r="F597" i="4"/>
  <c r="E597" i="4"/>
  <c r="D597" i="4"/>
  <c r="H596" i="4"/>
  <c r="G596" i="4"/>
  <c r="F596" i="4"/>
  <c r="E596" i="4"/>
  <c r="D596" i="4"/>
  <c r="H595" i="4"/>
  <c r="G595" i="4"/>
  <c r="F595" i="4"/>
  <c r="E595" i="4"/>
  <c r="D595" i="4"/>
  <c r="H594" i="4"/>
  <c r="G594" i="4"/>
  <c r="F594" i="4"/>
  <c r="E594" i="4"/>
  <c r="D594" i="4"/>
  <c r="H593" i="4"/>
  <c r="G593" i="4"/>
  <c r="F593" i="4"/>
  <c r="E593" i="4"/>
  <c r="D593" i="4"/>
  <c r="H592" i="4"/>
  <c r="G592" i="4"/>
  <c r="F592" i="4"/>
  <c r="E592" i="4"/>
  <c r="D592" i="4"/>
  <c r="H591" i="4"/>
  <c r="G591" i="4"/>
  <c r="F591" i="4"/>
  <c r="E591" i="4"/>
  <c r="D591" i="4"/>
  <c r="H590" i="4"/>
  <c r="G590" i="4"/>
  <c r="F590" i="4"/>
  <c r="E590" i="4"/>
  <c r="D590" i="4"/>
  <c r="H589" i="4"/>
  <c r="G589" i="4"/>
  <c r="F589" i="4"/>
  <c r="E589" i="4"/>
  <c r="D589" i="4"/>
  <c r="H588" i="4"/>
  <c r="G588" i="4"/>
  <c r="F588" i="4"/>
  <c r="E588" i="4"/>
  <c r="D588" i="4"/>
  <c r="H587" i="4"/>
  <c r="G587" i="4"/>
  <c r="F587" i="4"/>
  <c r="E587" i="4"/>
  <c r="D587" i="4"/>
  <c r="H586" i="4"/>
  <c r="G586" i="4"/>
  <c r="F586" i="4"/>
  <c r="E586" i="4"/>
  <c r="D586" i="4"/>
  <c r="H585" i="4"/>
  <c r="G585" i="4"/>
  <c r="F585" i="4"/>
  <c r="E585" i="4"/>
  <c r="D585" i="4"/>
  <c r="H584" i="4"/>
  <c r="G584" i="4"/>
  <c r="F584" i="4"/>
  <c r="E584" i="4"/>
  <c r="D584" i="4"/>
  <c r="H583" i="4"/>
  <c r="G583" i="4"/>
  <c r="F583" i="4"/>
  <c r="E583" i="4"/>
  <c r="D583" i="4"/>
  <c r="H582" i="4"/>
  <c r="G582" i="4"/>
  <c r="F582" i="4"/>
  <c r="E582" i="4"/>
  <c r="D582" i="4"/>
  <c r="H581" i="4"/>
  <c r="G581" i="4"/>
  <c r="F581" i="4"/>
  <c r="E581" i="4"/>
  <c r="D581" i="4"/>
  <c r="H580" i="4"/>
  <c r="G580" i="4"/>
  <c r="F580" i="4"/>
  <c r="E580" i="4"/>
  <c r="D580" i="4"/>
  <c r="H579" i="4"/>
  <c r="G579" i="4"/>
  <c r="F579" i="4"/>
  <c r="E579" i="4"/>
  <c r="D579" i="4"/>
  <c r="H578" i="4"/>
  <c r="G578" i="4"/>
  <c r="F578" i="4"/>
  <c r="E578" i="4"/>
  <c r="D578" i="4"/>
  <c r="H577" i="4"/>
  <c r="G577" i="4"/>
  <c r="F577" i="4"/>
  <c r="E577" i="4"/>
  <c r="D577" i="4"/>
  <c r="H576" i="4"/>
  <c r="G576" i="4"/>
  <c r="F576" i="4"/>
  <c r="E576" i="4"/>
  <c r="D576" i="4"/>
  <c r="H575" i="4"/>
  <c r="G575" i="4"/>
  <c r="F575" i="4"/>
  <c r="E575" i="4"/>
  <c r="D575" i="4"/>
  <c r="H574" i="4"/>
  <c r="G574" i="4"/>
  <c r="F574" i="4"/>
  <c r="E574" i="4"/>
  <c r="D574" i="4"/>
  <c r="H573" i="4"/>
  <c r="G573" i="4"/>
  <c r="F573" i="4"/>
  <c r="E573" i="4"/>
  <c r="D573" i="4"/>
  <c r="H572" i="4"/>
  <c r="G572" i="4"/>
  <c r="F572" i="4"/>
  <c r="E572" i="4"/>
  <c r="D572" i="4"/>
  <c r="H571" i="4"/>
  <c r="G571" i="4"/>
  <c r="F571" i="4"/>
  <c r="E571" i="4"/>
  <c r="D571" i="4"/>
  <c r="H570" i="4"/>
  <c r="G570" i="4"/>
  <c r="F570" i="4"/>
  <c r="E570" i="4"/>
  <c r="D570" i="4"/>
  <c r="H569" i="4"/>
  <c r="G569" i="4"/>
  <c r="F569" i="4"/>
  <c r="E569" i="4"/>
  <c r="D569" i="4"/>
  <c r="H568" i="4"/>
  <c r="G568" i="4"/>
  <c r="F568" i="4"/>
  <c r="E568" i="4"/>
  <c r="D568" i="4"/>
  <c r="H567" i="4"/>
  <c r="G567" i="4"/>
  <c r="F567" i="4"/>
  <c r="E567" i="4"/>
  <c r="D567" i="4"/>
  <c r="H566" i="4"/>
  <c r="G566" i="4"/>
  <c r="F566" i="4"/>
  <c r="E566" i="4"/>
  <c r="D566" i="4"/>
  <c r="H565" i="4"/>
  <c r="G565" i="4"/>
  <c r="F565" i="4"/>
  <c r="E565" i="4"/>
  <c r="D565" i="4"/>
  <c r="H564" i="4"/>
  <c r="G564" i="4"/>
  <c r="F564" i="4"/>
  <c r="E564" i="4"/>
  <c r="D564" i="4"/>
  <c r="H563" i="4"/>
  <c r="G563" i="4"/>
  <c r="F563" i="4"/>
  <c r="E563" i="4"/>
  <c r="D563" i="4"/>
  <c r="H562" i="4"/>
  <c r="G562" i="4"/>
  <c r="F562" i="4"/>
  <c r="E562" i="4"/>
  <c r="D562" i="4"/>
  <c r="H561" i="4"/>
  <c r="G561" i="4"/>
  <c r="F561" i="4"/>
  <c r="E561" i="4"/>
  <c r="D561" i="4"/>
  <c r="H560" i="4"/>
  <c r="G560" i="4"/>
  <c r="F560" i="4"/>
  <c r="E560" i="4"/>
  <c r="D560" i="4"/>
  <c r="H559" i="4"/>
  <c r="G559" i="4"/>
  <c r="F559" i="4"/>
  <c r="E559" i="4"/>
  <c r="D559" i="4"/>
  <c r="H558" i="4"/>
  <c r="G558" i="4"/>
  <c r="F558" i="4"/>
  <c r="E558" i="4"/>
  <c r="D558" i="4"/>
  <c r="H557" i="4"/>
  <c r="G557" i="4"/>
  <c r="F557" i="4"/>
  <c r="E557" i="4"/>
  <c r="D557" i="4"/>
  <c r="H556" i="4"/>
  <c r="G556" i="4"/>
  <c r="F556" i="4"/>
  <c r="E556" i="4"/>
  <c r="D556" i="4"/>
  <c r="H555" i="4"/>
  <c r="G555" i="4"/>
  <c r="F555" i="4"/>
  <c r="E555" i="4"/>
  <c r="D555" i="4"/>
  <c r="H554" i="4"/>
  <c r="G554" i="4"/>
  <c r="F554" i="4"/>
  <c r="E554" i="4"/>
  <c r="D554" i="4"/>
  <c r="H553" i="4"/>
  <c r="G553" i="4"/>
  <c r="F553" i="4"/>
  <c r="E553" i="4"/>
  <c r="D553" i="4"/>
  <c r="H552" i="4"/>
  <c r="G552" i="4"/>
  <c r="F552" i="4"/>
  <c r="E552" i="4"/>
  <c r="D552" i="4"/>
  <c r="H551" i="4"/>
  <c r="G551" i="4"/>
  <c r="F551" i="4"/>
  <c r="E551" i="4"/>
  <c r="D551" i="4"/>
  <c r="H550" i="4"/>
  <c r="G550" i="4"/>
  <c r="F550" i="4"/>
  <c r="E550" i="4"/>
  <c r="D550" i="4"/>
  <c r="H549" i="4"/>
  <c r="G549" i="4"/>
  <c r="F549" i="4"/>
  <c r="E549" i="4"/>
  <c r="D549" i="4"/>
  <c r="H548" i="4"/>
  <c r="G548" i="4"/>
  <c r="F548" i="4"/>
  <c r="E548" i="4"/>
  <c r="D548" i="4"/>
  <c r="H547" i="4"/>
  <c r="G547" i="4"/>
  <c r="F547" i="4"/>
  <c r="E547" i="4"/>
  <c r="D547" i="4"/>
  <c r="H546" i="4"/>
  <c r="G546" i="4"/>
  <c r="F546" i="4"/>
  <c r="E546" i="4"/>
  <c r="D546" i="4"/>
  <c r="H545" i="4"/>
  <c r="G545" i="4"/>
  <c r="F545" i="4"/>
  <c r="E545" i="4"/>
  <c r="D545" i="4"/>
  <c r="H544" i="4"/>
  <c r="G544" i="4"/>
  <c r="F544" i="4"/>
  <c r="E544" i="4"/>
  <c r="D544" i="4"/>
  <c r="H543" i="4"/>
  <c r="G543" i="4"/>
  <c r="F543" i="4"/>
  <c r="E543" i="4"/>
  <c r="D543" i="4"/>
  <c r="H542" i="4"/>
  <c r="G542" i="4"/>
  <c r="F542" i="4"/>
  <c r="E542" i="4"/>
  <c r="D542" i="4"/>
  <c r="H541" i="4"/>
  <c r="G541" i="4"/>
  <c r="F541" i="4"/>
  <c r="E541" i="4"/>
  <c r="D541" i="4"/>
  <c r="H540" i="4"/>
  <c r="G540" i="4"/>
  <c r="F540" i="4"/>
  <c r="E540" i="4"/>
  <c r="D540" i="4"/>
  <c r="H539" i="4"/>
  <c r="G539" i="4"/>
  <c r="F539" i="4"/>
  <c r="E539" i="4"/>
  <c r="D539" i="4"/>
  <c r="H538" i="4"/>
  <c r="G538" i="4"/>
  <c r="F538" i="4"/>
  <c r="E538" i="4"/>
  <c r="D538" i="4"/>
  <c r="H537" i="4"/>
  <c r="G537" i="4"/>
  <c r="F537" i="4"/>
  <c r="E537" i="4"/>
  <c r="D537" i="4"/>
  <c r="H536" i="4"/>
  <c r="G536" i="4"/>
  <c r="F536" i="4"/>
  <c r="E536" i="4"/>
  <c r="D536" i="4"/>
  <c r="H535" i="4"/>
  <c r="G535" i="4"/>
  <c r="F535" i="4"/>
  <c r="E535" i="4"/>
  <c r="D535" i="4"/>
  <c r="H534" i="4"/>
  <c r="G534" i="4"/>
  <c r="F534" i="4"/>
  <c r="E534" i="4"/>
  <c r="D534" i="4"/>
  <c r="H533" i="4"/>
  <c r="G533" i="4"/>
  <c r="F533" i="4"/>
  <c r="E533" i="4"/>
  <c r="D533" i="4"/>
  <c r="H532" i="4"/>
  <c r="G532" i="4"/>
  <c r="F532" i="4"/>
  <c r="E532" i="4"/>
  <c r="D532" i="4"/>
  <c r="H531" i="4"/>
  <c r="G531" i="4"/>
  <c r="F531" i="4"/>
  <c r="E531" i="4"/>
  <c r="D531" i="4"/>
  <c r="H530" i="4"/>
  <c r="G530" i="4"/>
  <c r="F530" i="4"/>
  <c r="E530" i="4"/>
  <c r="D530" i="4"/>
  <c r="H529" i="4"/>
  <c r="G529" i="4"/>
  <c r="F529" i="4"/>
  <c r="E529" i="4"/>
  <c r="D529" i="4"/>
  <c r="H528" i="4"/>
  <c r="G528" i="4"/>
  <c r="F528" i="4"/>
  <c r="E528" i="4"/>
  <c r="D528" i="4"/>
  <c r="H527" i="4"/>
  <c r="G527" i="4"/>
  <c r="F527" i="4"/>
  <c r="E527" i="4"/>
  <c r="D527" i="4"/>
  <c r="H526" i="4"/>
  <c r="G526" i="4"/>
  <c r="F526" i="4"/>
  <c r="E526" i="4"/>
  <c r="D526" i="4"/>
  <c r="H525" i="4"/>
  <c r="G525" i="4"/>
  <c r="F525" i="4"/>
  <c r="E525" i="4"/>
  <c r="D525" i="4"/>
  <c r="H524" i="4"/>
  <c r="G524" i="4"/>
  <c r="F524" i="4"/>
  <c r="E524" i="4"/>
  <c r="D524" i="4"/>
  <c r="H523" i="4"/>
  <c r="G523" i="4"/>
  <c r="F523" i="4"/>
  <c r="E523" i="4"/>
  <c r="D523" i="4"/>
  <c r="H522" i="4"/>
  <c r="G522" i="4"/>
  <c r="F522" i="4"/>
  <c r="E522" i="4"/>
  <c r="D522" i="4"/>
  <c r="H521" i="4"/>
  <c r="G521" i="4"/>
  <c r="F521" i="4"/>
  <c r="E521" i="4"/>
  <c r="D521" i="4"/>
  <c r="H520" i="4"/>
  <c r="G520" i="4"/>
  <c r="F520" i="4"/>
  <c r="E520" i="4"/>
  <c r="D520" i="4"/>
  <c r="H519" i="4"/>
  <c r="G519" i="4"/>
  <c r="F519" i="4"/>
  <c r="E519" i="4"/>
  <c r="D519" i="4"/>
  <c r="H518" i="4"/>
  <c r="G518" i="4"/>
  <c r="F518" i="4"/>
  <c r="E518" i="4"/>
  <c r="D518" i="4"/>
  <c r="H517" i="4"/>
  <c r="G517" i="4"/>
  <c r="F517" i="4"/>
  <c r="E517" i="4"/>
  <c r="D517" i="4"/>
  <c r="H516" i="4"/>
  <c r="G516" i="4"/>
  <c r="F516" i="4"/>
  <c r="E516" i="4"/>
  <c r="D516" i="4"/>
  <c r="H515" i="4"/>
  <c r="G515" i="4"/>
  <c r="F515" i="4"/>
  <c r="E515" i="4"/>
  <c r="D515" i="4"/>
  <c r="H514" i="4"/>
  <c r="G514" i="4"/>
  <c r="F514" i="4"/>
  <c r="E514" i="4"/>
  <c r="D514" i="4"/>
  <c r="H513" i="4"/>
  <c r="G513" i="4"/>
  <c r="F513" i="4"/>
  <c r="E513" i="4"/>
  <c r="D513" i="4"/>
  <c r="H512" i="4"/>
  <c r="G512" i="4"/>
  <c r="F512" i="4"/>
  <c r="E512" i="4"/>
  <c r="D512" i="4"/>
  <c r="H511" i="4"/>
  <c r="G511" i="4"/>
  <c r="F511" i="4"/>
  <c r="E511" i="4"/>
  <c r="D511" i="4"/>
  <c r="H510" i="4"/>
  <c r="G510" i="4"/>
  <c r="F510" i="4"/>
  <c r="E510" i="4"/>
  <c r="D510" i="4"/>
  <c r="H509" i="4"/>
  <c r="G509" i="4"/>
  <c r="F509" i="4"/>
  <c r="E509" i="4"/>
  <c r="D509" i="4"/>
  <c r="H508" i="4"/>
  <c r="G508" i="4"/>
  <c r="F508" i="4"/>
  <c r="E508" i="4"/>
  <c r="D508" i="4"/>
  <c r="H507" i="4"/>
  <c r="G507" i="4"/>
  <c r="F507" i="4"/>
  <c r="E507" i="4"/>
  <c r="D507" i="4"/>
  <c r="H506" i="4"/>
  <c r="G506" i="4"/>
  <c r="F506" i="4"/>
  <c r="E506" i="4"/>
  <c r="D506" i="4"/>
  <c r="H505" i="4"/>
  <c r="G505" i="4"/>
  <c r="F505" i="4"/>
  <c r="E505" i="4"/>
  <c r="D505" i="4"/>
  <c r="H504" i="4"/>
  <c r="G504" i="4"/>
  <c r="F504" i="4"/>
  <c r="E504" i="4"/>
  <c r="D504" i="4"/>
  <c r="H503" i="4"/>
  <c r="G503" i="4"/>
  <c r="F503" i="4"/>
  <c r="E503" i="4"/>
  <c r="D503" i="4"/>
  <c r="H502" i="4"/>
  <c r="G502" i="4"/>
  <c r="F502" i="4"/>
  <c r="E502" i="4"/>
  <c r="D502" i="4"/>
  <c r="H501" i="4"/>
  <c r="G501" i="4"/>
  <c r="F501" i="4"/>
  <c r="E501" i="4"/>
  <c r="D501" i="4"/>
  <c r="H500" i="4"/>
  <c r="G500" i="4"/>
  <c r="F500" i="4"/>
  <c r="E500" i="4"/>
  <c r="D500" i="4"/>
  <c r="H499" i="4"/>
  <c r="G499" i="4"/>
  <c r="F499" i="4"/>
  <c r="E499" i="4"/>
  <c r="D499" i="4"/>
  <c r="H498" i="4"/>
  <c r="G498" i="4"/>
  <c r="F498" i="4"/>
  <c r="E498" i="4"/>
  <c r="D498" i="4"/>
  <c r="H497" i="4"/>
  <c r="G497" i="4"/>
  <c r="F497" i="4"/>
  <c r="E497" i="4"/>
  <c r="D497" i="4"/>
  <c r="H496" i="4"/>
  <c r="G496" i="4"/>
  <c r="F496" i="4"/>
  <c r="E496" i="4"/>
  <c r="D496" i="4"/>
  <c r="H495" i="4"/>
  <c r="G495" i="4"/>
  <c r="F495" i="4"/>
  <c r="E495" i="4"/>
  <c r="D495" i="4"/>
  <c r="H494" i="4"/>
  <c r="G494" i="4"/>
  <c r="F494" i="4"/>
  <c r="E494" i="4"/>
  <c r="D494" i="4"/>
  <c r="H493" i="4"/>
  <c r="G493" i="4"/>
  <c r="F493" i="4"/>
  <c r="E493" i="4"/>
  <c r="D493" i="4"/>
  <c r="H492" i="4"/>
  <c r="G492" i="4"/>
  <c r="F492" i="4"/>
  <c r="E492" i="4"/>
  <c r="D492" i="4"/>
  <c r="H491" i="4"/>
  <c r="G491" i="4"/>
  <c r="F491" i="4"/>
  <c r="E491" i="4"/>
  <c r="D491" i="4"/>
  <c r="H490" i="4"/>
  <c r="G490" i="4"/>
  <c r="F490" i="4"/>
  <c r="E490" i="4"/>
  <c r="D490" i="4"/>
  <c r="H489" i="4"/>
  <c r="G489" i="4"/>
  <c r="F489" i="4"/>
  <c r="E489" i="4"/>
  <c r="D489" i="4"/>
  <c r="H488" i="4"/>
  <c r="G488" i="4"/>
  <c r="F488" i="4"/>
  <c r="E488" i="4"/>
  <c r="D488" i="4"/>
  <c r="H487" i="4"/>
  <c r="G487" i="4"/>
  <c r="F487" i="4"/>
  <c r="E487" i="4"/>
  <c r="D487" i="4"/>
  <c r="H486" i="4"/>
  <c r="G486" i="4"/>
  <c r="F486" i="4"/>
  <c r="E486" i="4"/>
  <c r="D486" i="4"/>
  <c r="H485" i="4"/>
  <c r="G485" i="4"/>
  <c r="F485" i="4"/>
  <c r="E485" i="4"/>
  <c r="D485" i="4"/>
  <c r="H484" i="4"/>
  <c r="G484" i="4"/>
  <c r="F484" i="4"/>
  <c r="E484" i="4"/>
  <c r="D484" i="4"/>
  <c r="H483" i="4"/>
  <c r="G483" i="4"/>
  <c r="F483" i="4"/>
  <c r="E483" i="4"/>
  <c r="D483" i="4"/>
  <c r="H482" i="4"/>
  <c r="G482" i="4"/>
  <c r="F482" i="4"/>
  <c r="E482" i="4"/>
  <c r="D482" i="4"/>
  <c r="H481" i="4"/>
  <c r="G481" i="4"/>
  <c r="F481" i="4"/>
  <c r="E481" i="4"/>
  <c r="D481" i="4"/>
  <c r="H480" i="4"/>
  <c r="G480" i="4"/>
  <c r="F480" i="4"/>
  <c r="E480" i="4"/>
  <c r="D480" i="4"/>
  <c r="H479" i="4"/>
  <c r="G479" i="4"/>
  <c r="F479" i="4"/>
  <c r="E479" i="4"/>
  <c r="D479" i="4"/>
  <c r="H478" i="4"/>
  <c r="G478" i="4"/>
  <c r="F478" i="4"/>
  <c r="E478" i="4"/>
  <c r="D478" i="4"/>
  <c r="H477" i="4"/>
  <c r="G477" i="4"/>
  <c r="F477" i="4"/>
  <c r="E477" i="4"/>
  <c r="D477" i="4"/>
  <c r="H476" i="4"/>
  <c r="G476" i="4"/>
  <c r="F476" i="4"/>
  <c r="E476" i="4"/>
  <c r="D476" i="4"/>
  <c r="H475" i="4"/>
  <c r="G475" i="4"/>
  <c r="F475" i="4"/>
  <c r="E475" i="4"/>
  <c r="D475" i="4"/>
  <c r="H474" i="4"/>
  <c r="G474" i="4"/>
  <c r="F474" i="4"/>
  <c r="E474" i="4"/>
  <c r="D474" i="4"/>
  <c r="H473" i="4"/>
  <c r="G473" i="4"/>
  <c r="F473" i="4"/>
  <c r="E473" i="4"/>
  <c r="D473" i="4"/>
  <c r="H472" i="4"/>
  <c r="G472" i="4"/>
  <c r="F472" i="4"/>
  <c r="E472" i="4"/>
  <c r="D472" i="4"/>
  <c r="H471" i="4"/>
  <c r="G471" i="4"/>
  <c r="F471" i="4"/>
  <c r="E471" i="4"/>
  <c r="D471" i="4"/>
  <c r="H470" i="4"/>
  <c r="G470" i="4"/>
  <c r="F470" i="4"/>
  <c r="E470" i="4"/>
  <c r="D470" i="4"/>
  <c r="H469" i="4"/>
  <c r="G469" i="4"/>
  <c r="F469" i="4"/>
  <c r="E469" i="4"/>
  <c r="D469" i="4"/>
  <c r="H468" i="4"/>
  <c r="G468" i="4"/>
  <c r="F468" i="4"/>
  <c r="E468" i="4"/>
  <c r="D468" i="4"/>
  <c r="H467" i="4"/>
  <c r="G467" i="4"/>
  <c r="F467" i="4"/>
  <c r="E467" i="4"/>
  <c r="D467" i="4"/>
  <c r="H466" i="4"/>
  <c r="G466" i="4"/>
  <c r="F466" i="4"/>
  <c r="E466" i="4"/>
  <c r="D466" i="4"/>
  <c r="H465" i="4"/>
  <c r="G465" i="4"/>
  <c r="F465" i="4"/>
  <c r="E465" i="4"/>
  <c r="D465" i="4"/>
  <c r="H464" i="4"/>
  <c r="G464" i="4"/>
  <c r="F464" i="4"/>
  <c r="E464" i="4"/>
  <c r="D464" i="4"/>
  <c r="H463" i="4"/>
  <c r="G463" i="4"/>
  <c r="F463" i="4"/>
  <c r="E463" i="4"/>
  <c r="D463" i="4"/>
  <c r="H462" i="4"/>
  <c r="G462" i="4"/>
  <c r="F462" i="4"/>
  <c r="E462" i="4"/>
  <c r="D462" i="4"/>
  <c r="H461" i="4"/>
  <c r="G461" i="4"/>
  <c r="F461" i="4"/>
  <c r="E461" i="4"/>
  <c r="D461" i="4"/>
  <c r="H460" i="4"/>
  <c r="G460" i="4"/>
  <c r="F460" i="4"/>
  <c r="E460" i="4"/>
  <c r="D460" i="4"/>
  <c r="H459" i="4"/>
  <c r="G459" i="4"/>
  <c r="F459" i="4"/>
  <c r="E459" i="4"/>
  <c r="D459" i="4"/>
  <c r="H458" i="4"/>
  <c r="G458" i="4"/>
  <c r="F458" i="4"/>
  <c r="E458" i="4"/>
  <c r="D458" i="4"/>
  <c r="H457" i="4"/>
  <c r="G457" i="4"/>
  <c r="F457" i="4"/>
  <c r="E457" i="4"/>
  <c r="D457" i="4"/>
  <c r="H456" i="4"/>
  <c r="G456" i="4"/>
  <c r="F456" i="4"/>
  <c r="E456" i="4"/>
  <c r="D456" i="4"/>
  <c r="H455" i="4"/>
  <c r="G455" i="4"/>
  <c r="F455" i="4"/>
  <c r="E455" i="4"/>
  <c r="D455" i="4"/>
  <c r="H454" i="4"/>
  <c r="G454" i="4"/>
  <c r="F454" i="4"/>
  <c r="E454" i="4"/>
  <c r="D454" i="4"/>
  <c r="H453" i="4"/>
  <c r="G453" i="4"/>
  <c r="F453" i="4"/>
  <c r="E453" i="4"/>
  <c r="D453" i="4"/>
  <c r="H452" i="4"/>
  <c r="G452" i="4"/>
  <c r="F452" i="4"/>
  <c r="E452" i="4"/>
  <c r="D452" i="4"/>
  <c r="H451" i="4"/>
  <c r="G451" i="4"/>
  <c r="F451" i="4"/>
  <c r="E451" i="4"/>
  <c r="D451" i="4"/>
  <c r="H450" i="4"/>
  <c r="G450" i="4"/>
  <c r="F450" i="4"/>
  <c r="E450" i="4"/>
  <c r="D450" i="4"/>
  <c r="H449" i="4"/>
  <c r="G449" i="4"/>
  <c r="F449" i="4"/>
  <c r="E449" i="4"/>
  <c r="D449" i="4"/>
  <c r="H448" i="4"/>
  <c r="G448" i="4"/>
  <c r="F448" i="4"/>
  <c r="E448" i="4"/>
  <c r="D448" i="4"/>
  <c r="H447" i="4"/>
  <c r="G447" i="4"/>
  <c r="F447" i="4"/>
  <c r="E447" i="4"/>
  <c r="D447" i="4"/>
  <c r="H446" i="4"/>
  <c r="G446" i="4"/>
  <c r="F446" i="4"/>
  <c r="E446" i="4"/>
  <c r="D446" i="4"/>
  <c r="H445" i="4"/>
  <c r="G445" i="4"/>
  <c r="F445" i="4"/>
  <c r="E445" i="4"/>
  <c r="D445" i="4"/>
  <c r="H444" i="4"/>
  <c r="G444" i="4"/>
  <c r="F444" i="4"/>
  <c r="E444" i="4"/>
  <c r="D444" i="4"/>
  <c r="H443" i="4"/>
  <c r="G443" i="4"/>
  <c r="F443" i="4"/>
  <c r="E443" i="4"/>
  <c r="D443" i="4"/>
  <c r="H442" i="4"/>
  <c r="G442" i="4"/>
  <c r="F442" i="4"/>
  <c r="E442" i="4"/>
  <c r="D442" i="4"/>
  <c r="H441" i="4"/>
  <c r="G441" i="4"/>
  <c r="F441" i="4"/>
  <c r="E441" i="4"/>
  <c r="D441" i="4"/>
  <c r="H440" i="4"/>
  <c r="G440" i="4"/>
  <c r="F440" i="4"/>
  <c r="E440" i="4"/>
  <c r="D440" i="4"/>
  <c r="H439" i="4"/>
  <c r="G439" i="4"/>
  <c r="F439" i="4"/>
  <c r="E439" i="4"/>
  <c r="D439" i="4"/>
  <c r="H438" i="4"/>
  <c r="G438" i="4"/>
  <c r="F438" i="4"/>
  <c r="E438" i="4"/>
  <c r="D438" i="4"/>
  <c r="H437" i="4"/>
  <c r="G437" i="4"/>
  <c r="F437" i="4"/>
  <c r="E437" i="4"/>
  <c r="D437" i="4"/>
  <c r="H436" i="4"/>
  <c r="G436" i="4"/>
  <c r="F436" i="4"/>
  <c r="E436" i="4"/>
  <c r="D436" i="4"/>
  <c r="H435" i="4"/>
  <c r="G435" i="4"/>
  <c r="F435" i="4"/>
  <c r="E435" i="4"/>
  <c r="D435" i="4"/>
  <c r="H434" i="4"/>
  <c r="G434" i="4"/>
  <c r="F434" i="4"/>
  <c r="E434" i="4"/>
  <c r="D434" i="4"/>
  <c r="H433" i="4"/>
  <c r="G433" i="4"/>
  <c r="F433" i="4"/>
  <c r="E433" i="4"/>
  <c r="D433" i="4"/>
  <c r="H432" i="4"/>
  <c r="G432" i="4"/>
  <c r="F432" i="4"/>
  <c r="E432" i="4"/>
  <c r="D432" i="4"/>
  <c r="H431" i="4"/>
  <c r="G431" i="4"/>
  <c r="F431" i="4"/>
  <c r="E431" i="4"/>
  <c r="D431" i="4"/>
  <c r="H430" i="4"/>
  <c r="G430" i="4"/>
  <c r="F430" i="4"/>
  <c r="E430" i="4"/>
  <c r="D430" i="4"/>
  <c r="H429" i="4"/>
  <c r="G429" i="4"/>
  <c r="F429" i="4"/>
  <c r="E429" i="4"/>
  <c r="D429" i="4"/>
  <c r="H428" i="4"/>
  <c r="G428" i="4"/>
  <c r="F428" i="4"/>
  <c r="E428" i="4"/>
  <c r="D428" i="4"/>
  <c r="H427" i="4"/>
  <c r="G427" i="4"/>
  <c r="F427" i="4"/>
  <c r="E427" i="4"/>
  <c r="D427" i="4"/>
  <c r="H426" i="4"/>
  <c r="G426" i="4"/>
  <c r="F426" i="4"/>
  <c r="E426" i="4"/>
  <c r="D426" i="4"/>
  <c r="H425" i="4"/>
  <c r="G425" i="4"/>
  <c r="F425" i="4"/>
  <c r="E425" i="4"/>
  <c r="D425" i="4"/>
  <c r="H424" i="4"/>
  <c r="G424" i="4"/>
  <c r="F424" i="4"/>
  <c r="E424" i="4"/>
  <c r="D424" i="4"/>
  <c r="H423" i="4"/>
  <c r="G423" i="4"/>
  <c r="F423" i="4"/>
  <c r="E423" i="4"/>
  <c r="D423" i="4"/>
  <c r="H422" i="4"/>
  <c r="G422" i="4"/>
  <c r="F422" i="4"/>
  <c r="E422" i="4"/>
  <c r="D422" i="4"/>
  <c r="H421" i="4"/>
  <c r="G421" i="4"/>
  <c r="F421" i="4"/>
  <c r="E421" i="4"/>
  <c r="D421" i="4"/>
  <c r="H420" i="4"/>
  <c r="G420" i="4"/>
  <c r="F420" i="4"/>
  <c r="E420" i="4"/>
  <c r="D420" i="4"/>
  <c r="H419" i="4"/>
  <c r="G419" i="4"/>
  <c r="F419" i="4"/>
  <c r="E419" i="4"/>
  <c r="D419" i="4"/>
  <c r="H418" i="4"/>
  <c r="G418" i="4"/>
  <c r="F418" i="4"/>
  <c r="E418" i="4"/>
  <c r="D418" i="4"/>
  <c r="H417" i="4"/>
  <c r="G417" i="4"/>
  <c r="F417" i="4"/>
  <c r="E417" i="4"/>
  <c r="D417" i="4"/>
  <c r="H416" i="4"/>
  <c r="G416" i="4"/>
  <c r="F416" i="4"/>
  <c r="E416" i="4"/>
  <c r="D416" i="4"/>
  <c r="H415" i="4"/>
  <c r="G415" i="4"/>
  <c r="F415" i="4"/>
  <c r="E415" i="4"/>
  <c r="D415" i="4"/>
  <c r="H414" i="4"/>
  <c r="G414" i="4"/>
  <c r="F414" i="4"/>
  <c r="E414" i="4"/>
  <c r="D414" i="4"/>
  <c r="H413" i="4"/>
  <c r="G413" i="4"/>
  <c r="F413" i="4"/>
  <c r="E413" i="4"/>
  <c r="D413" i="4"/>
  <c r="H412" i="4"/>
  <c r="G412" i="4"/>
  <c r="F412" i="4"/>
  <c r="E412" i="4"/>
  <c r="D412" i="4"/>
  <c r="H411" i="4"/>
  <c r="G411" i="4"/>
  <c r="F411" i="4"/>
  <c r="E411" i="4"/>
  <c r="D411" i="4"/>
  <c r="H410" i="4"/>
  <c r="G410" i="4"/>
  <c r="F410" i="4"/>
  <c r="E410" i="4"/>
  <c r="D410" i="4"/>
  <c r="H409" i="4"/>
  <c r="G409" i="4"/>
  <c r="F409" i="4"/>
  <c r="E409" i="4"/>
  <c r="D409" i="4"/>
  <c r="H408" i="4"/>
  <c r="G408" i="4"/>
  <c r="F408" i="4"/>
  <c r="E408" i="4"/>
  <c r="D408" i="4"/>
  <c r="H407" i="4"/>
  <c r="G407" i="4"/>
  <c r="F407" i="4"/>
  <c r="E407" i="4"/>
  <c r="D407" i="4"/>
  <c r="H406" i="4"/>
  <c r="G406" i="4"/>
  <c r="F406" i="4"/>
  <c r="E406" i="4"/>
  <c r="D406" i="4"/>
  <c r="H405" i="4"/>
  <c r="G405" i="4"/>
  <c r="F405" i="4"/>
  <c r="E405" i="4"/>
  <c r="D405" i="4"/>
  <c r="H404" i="4"/>
  <c r="G404" i="4"/>
  <c r="F404" i="4"/>
  <c r="E404" i="4"/>
  <c r="D404" i="4"/>
  <c r="H403" i="4"/>
  <c r="G403" i="4"/>
  <c r="F403" i="4"/>
  <c r="E403" i="4"/>
  <c r="D403" i="4"/>
  <c r="H402" i="4"/>
  <c r="G402" i="4"/>
  <c r="F402" i="4"/>
  <c r="E402" i="4"/>
  <c r="D402" i="4"/>
  <c r="H401" i="4"/>
  <c r="G401" i="4"/>
  <c r="F401" i="4"/>
  <c r="E401" i="4"/>
  <c r="D401" i="4"/>
  <c r="H400" i="4"/>
  <c r="G400" i="4"/>
  <c r="F400" i="4"/>
  <c r="E400" i="4"/>
  <c r="D400" i="4"/>
  <c r="H399" i="4"/>
  <c r="G399" i="4"/>
  <c r="F399" i="4"/>
  <c r="E399" i="4"/>
  <c r="D399" i="4"/>
  <c r="H398" i="4"/>
  <c r="G398" i="4"/>
  <c r="F398" i="4"/>
  <c r="E398" i="4"/>
  <c r="D398" i="4"/>
  <c r="H397" i="4"/>
  <c r="G397" i="4"/>
  <c r="F397" i="4"/>
  <c r="E397" i="4"/>
  <c r="D397" i="4"/>
  <c r="H396" i="4"/>
  <c r="G396" i="4"/>
  <c r="F396" i="4"/>
  <c r="E396" i="4"/>
  <c r="D396" i="4"/>
  <c r="H395" i="4"/>
  <c r="G395" i="4"/>
  <c r="F395" i="4"/>
  <c r="E395" i="4"/>
  <c r="D395" i="4"/>
  <c r="H394" i="4"/>
  <c r="G394" i="4"/>
  <c r="F394" i="4"/>
  <c r="E394" i="4"/>
  <c r="D394" i="4"/>
  <c r="H393" i="4"/>
  <c r="G393" i="4"/>
  <c r="F393" i="4"/>
  <c r="E393" i="4"/>
  <c r="D393" i="4"/>
  <c r="H392" i="4"/>
  <c r="G392" i="4"/>
  <c r="F392" i="4"/>
  <c r="E392" i="4"/>
  <c r="D392" i="4"/>
  <c r="H391" i="4"/>
  <c r="G391" i="4"/>
  <c r="F391" i="4"/>
  <c r="E391" i="4"/>
  <c r="D391" i="4"/>
  <c r="H390" i="4"/>
  <c r="G390" i="4"/>
  <c r="F390" i="4"/>
  <c r="E390" i="4"/>
  <c r="D390" i="4"/>
  <c r="H389" i="4"/>
  <c r="G389" i="4"/>
  <c r="F389" i="4"/>
  <c r="E389" i="4"/>
  <c r="D389" i="4"/>
  <c r="H388" i="4"/>
  <c r="G388" i="4"/>
  <c r="F388" i="4"/>
  <c r="E388" i="4"/>
  <c r="D388" i="4"/>
  <c r="H387" i="4"/>
  <c r="G387" i="4"/>
  <c r="F387" i="4"/>
  <c r="E387" i="4"/>
  <c r="D387" i="4"/>
  <c r="H386" i="4"/>
  <c r="G386" i="4"/>
  <c r="F386" i="4"/>
  <c r="E386" i="4"/>
  <c r="D386" i="4"/>
  <c r="H385" i="4"/>
  <c r="G385" i="4"/>
  <c r="F385" i="4"/>
  <c r="E385" i="4"/>
  <c r="D385" i="4"/>
  <c r="H384" i="4"/>
  <c r="G384" i="4"/>
  <c r="F384" i="4"/>
  <c r="E384" i="4"/>
  <c r="D384" i="4"/>
  <c r="H383" i="4"/>
  <c r="G383" i="4"/>
  <c r="F383" i="4"/>
  <c r="E383" i="4"/>
  <c r="D383" i="4"/>
  <c r="H382" i="4"/>
  <c r="G382" i="4"/>
  <c r="F382" i="4"/>
  <c r="E382" i="4"/>
  <c r="D382" i="4"/>
  <c r="H381" i="4"/>
  <c r="G381" i="4"/>
  <c r="F381" i="4"/>
  <c r="E381" i="4"/>
  <c r="D381" i="4"/>
  <c r="H380" i="4"/>
  <c r="G380" i="4"/>
  <c r="F380" i="4"/>
  <c r="E380" i="4"/>
  <c r="D380" i="4"/>
  <c r="H379" i="4"/>
  <c r="G379" i="4"/>
  <c r="F379" i="4"/>
  <c r="E379" i="4"/>
  <c r="D379" i="4"/>
  <c r="H378" i="4"/>
  <c r="G378" i="4"/>
  <c r="F378" i="4"/>
  <c r="E378" i="4"/>
  <c r="D378" i="4"/>
  <c r="H377" i="4"/>
  <c r="G377" i="4"/>
  <c r="F377" i="4"/>
  <c r="E377" i="4"/>
  <c r="D377" i="4"/>
  <c r="H376" i="4"/>
  <c r="G376" i="4"/>
  <c r="F376" i="4"/>
  <c r="E376" i="4"/>
  <c r="D376" i="4"/>
  <c r="H375" i="4"/>
  <c r="G375" i="4"/>
  <c r="F375" i="4"/>
  <c r="E375" i="4"/>
  <c r="D375" i="4"/>
  <c r="H374" i="4"/>
  <c r="G374" i="4"/>
  <c r="F374" i="4"/>
  <c r="E374" i="4"/>
  <c r="D374" i="4"/>
  <c r="H373" i="4"/>
  <c r="G373" i="4"/>
  <c r="F373" i="4"/>
  <c r="E373" i="4"/>
  <c r="D373" i="4"/>
  <c r="H372" i="4"/>
  <c r="G372" i="4"/>
  <c r="F372" i="4"/>
  <c r="E372" i="4"/>
  <c r="D372" i="4"/>
  <c r="H371" i="4"/>
  <c r="G371" i="4"/>
  <c r="F371" i="4"/>
  <c r="E371" i="4"/>
  <c r="D371" i="4"/>
  <c r="H370" i="4"/>
  <c r="G370" i="4"/>
  <c r="F370" i="4"/>
  <c r="E370" i="4"/>
  <c r="D370" i="4"/>
  <c r="H369" i="4"/>
  <c r="G369" i="4"/>
  <c r="F369" i="4"/>
  <c r="E369" i="4"/>
  <c r="D369" i="4"/>
  <c r="H368" i="4"/>
  <c r="G368" i="4"/>
  <c r="F368" i="4"/>
  <c r="E368" i="4"/>
  <c r="D368" i="4"/>
  <c r="H367" i="4"/>
  <c r="G367" i="4"/>
  <c r="F367" i="4"/>
  <c r="E367" i="4"/>
  <c r="D367" i="4"/>
  <c r="H366" i="4"/>
  <c r="G366" i="4"/>
  <c r="F366" i="4"/>
  <c r="E366" i="4"/>
  <c r="D366" i="4"/>
  <c r="H365" i="4"/>
  <c r="G365" i="4"/>
  <c r="F365" i="4"/>
  <c r="E365" i="4"/>
  <c r="D365" i="4"/>
  <c r="H364" i="4"/>
  <c r="G364" i="4"/>
  <c r="F364" i="4"/>
  <c r="E364" i="4"/>
  <c r="D364" i="4"/>
  <c r="H363" i="4"/>
  <c r="G363" i="4"/>
  <c r="F363" i="4"/>
  <c r="E363" i="4"/>
  <c r="D363" i="4"/>
  <c r="H362" i="4"/>
  <c r="G362" i="4"/>
  <c r="F362" i="4"/>
  <c r="E362" i="4"/>
  <c r="D362" i="4"/>
  <c r="H361" i="4"/>
  <c r="G361" i="4"/>
  <c r="F361" i="4"/>
  <c r="E361" i="4"/>
  <c r="D361" i="4"/>
  <c r="H360" i="4"/>
  <c r="G360" i="4"/>
  <c r="F360" i="4"/>
  <c r="E360" i="4"/>
  <c r="D360" i="4"/>
  <c r="H359" i="4"/>
  <c r="G359" i="4"/>
  <c r="F359" i="4"/>
  <c r="E359" i="4"/>
  <c r="D359" i="4"/>
  <c r="H358" i="4"/>
  <c r="G358" i="4"/>
  <c r="F358" i="4"/>
  <c r="E358" i="4"/>
  <c r="D358" i="4"/>
  <c r="H357" i="4"/>
  <c r="G357" i="4"/>
  <c r="F357" i="4"/>
  <c r="E357" i="4"/>
  <c r="D357" i="4"/>
  <c r="H356" i="4"/>
  <c r="G356" i="4"/>
  <c r="F356" i="4"/>
  <c r="E356" i="4"/>
  <c r="D356" i="4"/>
  <c r="H355" i="4"/>
  <c r="G355" i="4"/>
  <c r="F355" i="4"/>
  <c r="E355" i="4"/>
  <c r="D355" i="4"/>
  <c r="H354" i="4"/>
  <c r="G354" i="4"/>
  <c r="F354" i="4"/>
  <c r="E354" i="4"/>
  <c r="D354" i="4"/>
  <c r="H353" i="4"/>
  <c r="G353" i="4"/>
  <c r="F353" i="4"/>
  <c r="E353" i="4"/>
  <c r="D353" i="4"/>
  <c r="H352" i="4"/>
  <c r="G352" i="4"/>
  <c r="F352" i="4"/>
  <c r="E352" i="4"/>
  <c r="D352" i="4"/>
  <c r="H351" i="4"/>
  <c r="G351" i="4"/>
  <c r="F351" i="4"/>
  <c r="E351" i="4"/>
  <c r="D351" i="4"/>
  <c r="H350" i="4"/>
  <c r="G350" i="4"/>
  <c r="F350" i="4"/>
  <c r="E350" i="4"/>
  <c r="D350" i="4"/>
  <c r="H349" i="4"/>
  <c r="G349" i="4"/>
  <c r="F349" i="4"/>
  <c r="E349" i="4"/>
  <c r="D349" i="4"/>
  <c r="H348" i="4"/>
  <c r="G348" i="4"/>
  <c r="F348" i="4"/>
  <c r="E348" i="4"/>
  <c r="D348" i="4"/>
  <c r="H347" i="4"/>
  <c r="G347" i="4"/>
  <c r="F347" i="4"/>
  <c r="E347" i="4"/>
  <c r="D347" i="4"/>
  <c r="H346" i="4"/>
  <c r="G346" i="4"/>
  <c r="F346" i="4"/>
  <c r="E346" i="4"/>
  <c r="D346" i="4"/>
  <c r="H345" i="4"/>
  <c r="G345" i="4"/>
  <c r="F345" i="4"/>
  <c r="E345" i="4"/>
  <c r="D345" i="4"/>
  <c r="H344" i="4"/>
  <c r="G344" i="4"/>
  <c r="F344" i="4"/>
  <c r="E344" i="4"/>
  <c r="D344" i="4"/>
  <c r="H343" i="4"/>
  <c r="G343" i="4"/>
  <c r="F343" i="4"/>
  <c r="E343" i="4"/>
  <c r="D343" i="4"/>
  <c r="H342" i="4"/>
  <c r="G342" i="4"/>
  <c r="F342" i="4"/>
  <c r="E342" i="4"/>
  <c r="D342" i="4"/>
  <c r="H341" i="4"/>
  <c r="G341" i="4"/>
  <c r="F341" i="4"/>
  <c r="E341" i="4"/>
  <c r="D341" i="4"/>
  <c r="H340" i="4"/>
  <c r="G340" i="4"/>
  <c r="F340" i="4"/>
  <c r="E340" i="4"/>
  <c r="D340" i="4"/>
  <c r="H339" i="4"/>
  <c r="G339" i="4"/>
  <c r="F339" i="4"/>
  <c r="E339" i="4"/>
  <c r="D339" i="4"/>
  <c r="H338" i="4"/>
  <c r="G338" i="4"/>
  <c r="F338" i="4"/>
  <c r="E338" i="4"/>
  <c r="D338" i="4"/>
  <c r="H337" i="4"/>
  <c r="G337" i="4"/>
  <c r="F337" i="4"/>
  <c r="E337" i="4"/>
  <c r="D337" i="4"/>
  <c r="H336" i="4"/>
  <c r="G336" i="4"/>
  <c r="F336" i="4"/>
  <c r="E336" i="4"/>
  <c r="D336" i="4"/>
  <c r="H335" i="4"/>
  <c r="G335" i="4"/>
  <c r="F335" i="4"/>
  <c r="E335" i="4"/>
  <c r="D335" i="4"/>
  <c r="H334" i="4"/>
  <c r="G334" i="4"/>
  <c r="F334" i="4"/>
  <c r="E334" i="4"/>
  <c r="D334" i="4"/>
  <c r="H333" i="4"/>
  <c r="G333" i="4"/>
  <c r="F333" i="4"/>
  <c r="E333" i="4"/>
  <c r="D333" i="4"/>
  <c r="H332" i="4"/>
  <c r="G332" i="4"/>
  <c r="F332" i="4"/>
  <c r="E332" i="4"/>
  <c r="D332" i="4"/>
  <c r="H331" i="4"/>
  <c r="G331" i="4"/>
  <c r="F331" i="4"/>
  <c r="E331" i="4"/>
  <c r="D331" i="4"/>
  <c r="H330" i="4"/>
  <c r="G330" i="4"/>
  <c r="F330" i="4"/>
  <c r="E330" i="4"/>
  <c r="D330" i="4"/>
  <c r="H329" i="4"/>
  <c r="G329" i="4"/>
  <c r="F329" i="4"/>
  <c r="E329" i="4"/>
  <c r="D329" i="4"/>
  <c r="H328" i="4"/>
  <c r="G328" i="4"/>
  <c r="F328" i="4"/>
  <c r="E328" i="4"/>
  <c r="D328" i="4"/>
  <c r="H327" i="4"/>
  <c r="G327" i="4"/>
  <c r="F327" i="4"/>
  <c r="E327" i="4"/>
  <c r="D327" i="4"/>
  <c r="H326" i="4"/>
  <c r="G326" i="4"/>
  <c r="F326" i="4"/>
  <c r="E326" i="4"/>
  <c r="D326" i="4"/>
  <c r="H325" i="4"/>
  <c r="G325" i="4"/>
  <c r="F325" i="4"/>
  <c r="E325" i="4"/>
  <c r="D325" i="4"/>
  <c r="H324" i="4"/>
  <c r="G324" i="4"/>
  <c r="F324" i="4"/>
  <c r="E324" i="4"/>
  <c r="D324" i="4"/>
  <c r="H323" i="4"/>
  <c r="G323" i="4"/>
  <c r="F323" i="4"/>
  <c r="E323" i="4"/>
  <c r="D323" i="4"/>
  <c r="H322" i="4"/>
  <c r="G322" i="4"/>
  <c r="F322" i="4"/>
  <c r="E322" i="4"/>
  <c r="D322" i="4"/>
  <c r="H321" i="4"/>
  <c r="G321" i="4"/>
  <c r="F321" i="4"/>
  <c r="E321" i="4"/>
  <c r="D321" i="4"/>
  <c r="H320" i="4"/>
  <c r="G320" i="4"/>
  <c r="F320" i="4"/>
  <c r="E320" i="4"/>
  <c r="D320" i="4"/>
  <c r="H319" i="4"/>
  <c r="G319" i="4"/>
  <c r="F319" i="4"/>
  <c r="E319" i="4"/>
  <c r="D319" i="4"/>
  <c r="H318" i="4"/>
  <c r="G318" i="4"/>
  <c r="F318" i="4"/>
  <c r="E318" i="4"/>
  <c r="D318" i="4"/>
  <c r="H317" i="4"/>
  <c r="G317" i="4"/>
  <c r="F317" i="4"/>
  <c r="E317" i="4"/>
  <c r="D317" i="4"/>
  <c r="H316" i="4"/>
  <c r="G316" i="4"/>
  <c r="F316" i="4"/>
  <c r="E316" i="4"/>
  <c r="D316" i="4"/>
  <c r="H315" i="4"/>
  <c r="G315" i="4"/>
  <c r="F315" i="4"/>
  <c r="E315" i="4"/>
  <c r="D315" i="4"/>
  <c r="H314" i="4"/>
  <c r="G314" i="4"/>
  <c r="F314" i="4"/>
  <c r="E314" i="4"/>
  <c r="D314" i="4"/>
  <c r="H313" i="4"/>
  <c r="G313" i="4"/>
  <c r="F313" i="4"/>
  <c r="E313" i="4"/>
  <c r="D313" i="4"/>
  <c r="H312" i="4"/>
  <c r="G312" i="4"/>
  <c r="F312" i="4"/>
  <c r="E312" i="4"/>
  <c r="D312" i="4"/>
  <c r="H311" i="4"/>
  <c r="G311" i="4"/>
  <c r="F311" i="4"/>
  <c r="E311" i="4"/>
  <c r="D311" i="4"/>
  <c r="H310" i="4"/>
  <c r="G310" i="4"/>
  <c r="F310" i="4"/>
  <c r="E310" i="4"/>
  <c r="D310" i="4"/>
  <c r="H309" i="4"/>
  <c r="G309" i="4"/>
  <c r="F309" i="4"/>
  <c r="E309" i="4"/>
  <c r="D309" i="4"/>
  <c r="H308" i="4"/>
  <c r="G308" i="4"/>
  <c r="F308" i="4"/>
  <c r="E308" i="4"/>
  <c r="D308" i="4"/>
  <c r="H307" i="4"/>
  <c r="G307" i="4"/>
  <c r="F307" i="4"/>
  <c r="E307" i="4"/>
  <c r="D307" i="4"/>
  <c r="H306" i="4"/>
  <c r="G306" i="4"/>
  <c r="F306" i="4"/>
  <c r="E306" i="4"/>
  <c r="D306" i="4"/>
  <c r="H305" i="4"/>
  <c r="G305" i="4"/>
  <c r="F305" i="4"/>
  <c r="E305" i="4"/>
  <c r="D305" i="4"/>
  <c r="H304" i="4"/>
  <c r="G304" i="4"/>
  <c r="F304" i="4"/>
  <c r="E304" i="4"/>
  <c r="D304" i="4"/>
  <c r="H303" i="4"/>
  <c r="G303" i="4"/>
  <c r="F303" i="4"/>
  <c r="E303" i="4"/>
  <c r="D303" i="4"/>
  <c r="H302" i="4"/>
  <c r="G302" i="4"/>
  <c r="F302" i="4"/>
  <c r="E302" i="4"/>
  <c r="D302" i="4"/>
  <c r="H301" i="4"/>
  <c r="G301" i="4"/>
  <c r="F301" i="4"/>
  <c r="E301" i="4"/>
  <c r="D301" i="4"/>
  <c r="H300" i="4"/>
  <c r="G300" i="4"/>
  <c r="F300" i="4"/>
  <c r="E300" i="4"/>
  <c r="D300" i="4"/>
  <c r="H299" i="4"/>
  <c r="G299" i="4"/>
  <c r="F299" i="4"/>
  <c r="E299" i="4"/>
  <c r="D299" i="4"/>
  <c r="H298" i="4"/>
  <c r="G298" i="4"/>
  <c r="F298" i="4"/>
  <c r="E298" i="4"/>
  <c r="D298" i="4"/>
  <c r="H297" i="4"/>
  <c r="G297" i="4"/>
  <c r="F297" i="4"/>
  <c r="E297" i="4"/>
  <c r="D297" i="4"/>
  <c r="H296" i="4"/>
  <c r="G296" i="4"/>
  <c r="F296" i="4"/>
  <c r="E296" i="4"/>
  <c r="D296" i="4"/>
  <c r="H295" i="4"/>
  <c r="G295" i="4"/>
  <c r="F295" i="4"/>
  <c r="E295" i="4"/>
  <c r="D295" i="4"/>
  <c r="H294" i="4"/>
  <c r="G294" i="4"/>
  <c r="F294" i="4"/>
  <c r="E294" i="4"/>
  <c r="D294" i="4"/>
  <c r="H293" i="4"/>
  <c r="G293" i="4"/>
  <c r="F293" i="4"/>
  <c r="E293" i="4"/>
  <c r="D293" i="4"/>
  <c r="H292" i="4"/>
  <c r="G292" i="4"/>
  <c r="F292" i="4"/>
  <c r="E292" i="4"/>
  <c r="D292" i="4"/>
  <c r="H291" i="4"/>
  <c r="G291" i="4"/>
  <c r="F291" i="4"/>
  <c r="E291" i="4"/>
  <c r="D291" i="4"/>
  <c r="H290" i="4"/>
  <c r="G290" i="4"/>
  <c r="F290" i="4"/>
  <c r="E290" i="4"/>
  <c r="D290" i="4"/>
  <c r="H289" i="4"/>
  <c r="G289" i="4"/>
  <c r="F289" i="4"/>
  <c r="E289" i="4"/>
  <c r="D289" i="4"/>
  <c r="H288" i="4"/>
  <c r="G288" i="4"/>
  <c r="F288" i="4"/>
  <c r="E288" i="4"/>
  <c r="D288" i="4"/>
  <c r="H287" i="4"/>
  <c r="G287" i="4"/>
  <c r="F287" i="4"/>
  <c r="E287" i="4"/>
  <c r="D287" i="4"/>
  <c r="H286" i="4"/>
  <c r="G286" i="4"/>
  <c r="F286" i="4"/>
  <c r="E286" i="4"/>
  <c r="D286" i="4"/>
  <c r="H285" i="4"/>
  <c r="G285" i="4"/>
  <c r="F285" i="4"/>
  <c r="E285" i="4"/>
  <c r="H284" i="4"/>
  <c r="G284" i="4"/>
  <c r="F284" i="4"/>
  <c r="D284" i="4"/>
  <c r="H283" i="4"/>
  <c r="G283" i="4"/>
  <c r="F283" i="4"/>
  <c r="E283" i="4"/>
  <c r="H282" i="4"/>
  <c r="G282" i="4"/>
  <c r="F282" i="4"/>
  <c r="E282" i="4"/>
  <c r="H280" i="4"/>
  <c r="G280" i="4"/>
  <c r="F280" i="4"/>
  <c r="E280" i="4"/>
  <c r="H279" i="4"/>
  <c r="G279" i="4"/>
  <c r="F279" i="4"/>
  <c r="E279" i="4"/>
  <c r="H278" i="4"/>
  <c r="G278" i="4"/>
  <c r="F278" i="4"/>
  <c r="E278" i="4"/>
  <c r="H277" i="4"/>
  <c r="G277" i="4"/>
  <c r="F277" i="4"/>
  <c r="E277" i="4"/>
  <c r="H276" i="4"/>
  <c r="G276" i="4"/>
  <c r="F276" i="4"/>
  <c r="E276" i="4"/>
  <c r="H275" i="4"/>
  <c r="G275" i="4"/>
  <c r="F275" i="4"/>
  <c r="E275" i="4"/>
  <c r="H274" i="4"/>
  <c r="G274" i="4"/>
  <c r="F274" i="4"/>
  <c r="E274" i="4"/>
  <c r="H273" i="4"/>
  <c r="G273" i="4"/>
  <c r="F273" i="4"/>
  <c r="E273" i="4"/>
  <c r="H272" i="4"/>
  <c r="G272" i="4"/>
  <c r="F272" i="4"/>
  <c r="E272" i="4"/>
  <c r="H271" i="4"/>
  <c r="G271" i="4"/>
  <c r="F271" i="4"/>
  <c r="E271" i="4"/>
  <c r="H270" i="4"/>
  <c r="G270" i="4"/>
  <c r="F270" i="4"/>
  <c r="E270" i="4"/>
  <c r="H269" i="4"/>
  <c r="G269" i="4"/>
  <c r="F269" i="4"/>
  <c r="E269" i="4"/>
  <c r="H268" i="4"/>
  <c r="G268" i="4"/>
  <c r="F268" i="4"/>
  <c r="D268" i="4"/>
  <c r="H267" i="4"/>
  <c r="G267" i="4"/>
  <c r="F267" i="4"/>
  <c r="E267" i="4"/>
  <c r="H266" i="4"/>
  <c r="G266" i="4"/>
  <c r="F266" i="4"/>
  <c r="E266" i="4"/>
  <c r="H265" i="4"/>
  <c r="G265" i="4"/>
  <c r="F265" i="4"/>
  <c r="E265" i="4"/>
  <c r="H264" i="4"/>
  <c r="G264" i="4"/>
  <c r="F264" i="4"/>
  <c r="E264" i="4"/>
  <c r="H263" i="4"/>
  <c r="G263" i="4"/>
  <c r="F263" i="4"/>
  <c r="E263" i="4"/>
  <c r="H262" i="4"/>
  <c r="G262" i="4"/>
  <c r="F262" i="4"/>
  <c r="E262" i="4"/>
  <c r="H261" i="4"/>
  <c r="G261" i="4"/>
  <c r="F261" i="4"/>
  <c r="E261" i="4"/>
  <c r="H260" i="4"/>
  <c r="G260" i="4"/>
  <c r="F260" i="4"/>
  <c r="E260" i="4"/>
  <c r="H259" i="4"/>
  <c r="G259" i="4"/>
  <c r="F259" i="4"/>
  <c r="E259" i="4"/>
  <c r="H258" i="4"/>
  <c r="G258" i="4"/>
  <c r="F258" i="4"/>
  <c r="E258" i="4"/>
  <c r="D258" i="4"/>
  <c r="H257" i="4"/>
  <c r="G257" i="4"/>
  <c r="F257" i="4"/>
  <c r="E257" i="4"/>
  <c r="H256" i="4"/>
  <c r="G256" i="4"/>
  <c r="F256" i="4"/>
  <c r="E256" i="4"/>
  <c r="H255" i="4"/>
  <c r="G255" i="4"/>
  <c r="F255" i="4"/>
  <c r="E255" i="4"/>
  <c r="H254" i="4"/>
  <c r="G254" i="4"/>
  <c r="F254" i="4"/>
  <c r="E254" i="4"/>
  <c r="H253" i="4"/>
  <c r="G253" i="4"/>
  <c r="F253" i="4"/>
  <c r="E253" i="4"/>
  <c r="H252" i="4"/>
  <c r="G252" i="4"/>
  <c r="F252" i="4"/>
  <c r="E252" i="4"/>
  <c r="H251" i="4"/>
  <c r="G251" i="4"/>
  <c r="F251" i="4"/>
  <c r="E251" i="4"/>
  <c r="H250" i="4"/>
  <c r="G250" i="4"/>
  <c r="F250" i="4"/>
  <c r="E250" i="4"/>
  <c r="H249" i="4"/>
  <c r="G249" i="4"/>
  <c r="F249" i="4"/>
  <c r="E249" i="4"/>
  <c r="H248" i="4"/>
  <c r="G248" i="4"/>
  <c r="F248" i="4"/>
  <c r="E248" i="4"/>
  <c r="H247" i="4"/>
  <c r="G247" i="4"/>
  <c r="F247" i="4"/>
  <c r="E247" i="4"/>
  <c r="H246" i="4"/>
  <c r="G246" i="4"/>
  <c r="F246" i="4"/>
  <c r="E246" i="4"/>
  <c r="H245" i="4"/>
  <c r="G245" i="4"/>
  <c r="F245" i="4"/>
  <c r="E245" i="4"/>
  <c r="H244" i="4"/>
  <c r="G244" i="4"/>
  <c r="F244" i="4"/>
  <c r="E244" i="4"/>
  <c r="H243" i="4"/>
  <c r="G243" i="4"/>
  <c r="F243" i="4"/>
  <c r="E243" i="4"/>
  <c r="H242" i="4"/>
  <c r="G242" i="4"/>
  <c r="F242" i="4"/>
  <c r="E242" i="4"/>
  <c r="H241" i="4"/>
  <c r="G241" i="4"/>
  <c r="F241" i="4"/>
  <c r="E241" i="4"/>
  <c r="H240" i="4"/>
  <c r="G240" i="4"/>
  <c r="F240" i="4"/>
  <c r="E240" i="4"/>
  <c r="H239" i="4"/>
  <c r="G239" i="4"/>
  <c r="F239" i="4"/>
  <c r="E239" i="4"/>
  <c r="H238" i="4"/>
  <c r="G238" i="4"/>
  <c r="F238" i="4"/>
  <c r="E238" i="4"/>
  <c r="H237" i="4"/>
  <c r="G237" i="4"/>
  <c r="F237" i="4"/>
  <c r="E237" i="4"/>
  <c r="H236" i="4"/>
  <c r="G236" i="4"/>
  <c r="F236" i="4"/>
  <c r="E236" i="4"/>
  <c r="H235" i="4"/>
  <c r="G235" i="4"/>
  <c r="F235" i="4"/>
  <c r="E235" i="4"/>
  <c r="H234" i="4"/>
  <c r="G234" i="4"/>
  <c r="F234" i="4"/>
  <c r="E234" i="4"/>
  <c r="H233" i="4"/>
  <c r="G233" i="4"/>
  <c r="F233" i="4"/>
  <c r="E233" i="4"/>
  <c r="D233" i="4"/>
  <c r="H232" i="4"/>
  <c r="G232" i="4"/>
  <c r="F232" i="4"/>
  <c r="E232" i="4"/>
  <c r="H231" i="4"/>
  <c r="G231" i="4"/>
  <c r="F231" i="4"/>
  <c r="E231" i="4"/>
  <c r="H230" i="4"/>
  <c r="G230" i="4"/>
  <c r="F230" i="4"/>
  <c r="E230" i="4"/>
  <c r="H229" i="4"/>
  <c r="G229" i="4"/>
  <c r="F229" i="4"/>
  <c r="E229" i="4"/>
  <c r="H228" i="4"/>
  <c r="G228" i="4"/>
  <c r="F228" i="4"/>
  <c r="E228" i="4"/>
  <c r="D228" i="4"/>
  <c r="H227" i="4"/>
  <c r="G227" i="4"/>
  <c r="F227" i="4"/>
  <c r="E227" i="4"/>
  <c r="H226" i="4"/>
  <c r="G226" i="4"/>
  <c r="F226" i="4"/>
  <c r="E226" i="4"/>
  <c r="H225" i="4"/>
  <c r="G225" i="4"/>
  <c r="F225" i="4"/>
  <c r="E225" i="4"/>
  <c r="H224" i="4"/>
  <c r="G224" i="4"/>
  <c r="F224" i="4"/>
  <c r="E224" i="4"/>
  <c r="H223" i="4"/>
  <c r="G223" i="4"/>
  <c r="F223" i="4"/>
  <c r="E223" i="4"/>
  <c r="H222" i="4"/>
  <c r="G222" i="4"/>
  <c r="F222" i="4"/>
  <c r="E222" i="4"/>
  <c r="H221" i="4"/>
  <c r="G221" i="4"/>
  <c r="F221" i="4"/>
  <c r="E221" i="4"/>
  <c r="D221" i="4"/>
  <c r="H220" i="4"/>
  <c r="G220" i="4"/>
  <c r="F220" i="4"/>
  <c r="E220" i="4"/>
  <c r="H219" i="4"/>
  <c r="G219" i="4"/>
  <c r="F219" i="4"/>
  <c r="E219" i="4"/>
  <c r="H218" i="4"/>
  <c r="G218" i="4"/>
  <c r="F218" i="4"/>
  <c r="E218" i="4"/>
  <c r="H217" i="4"/>
  <c r="G217" i="4"/>
  <c r="F217" i="4"/>
  <c r="E217" i="4"/>
  <c r="D217" i="4"/>
  <c r="H216" i="4"/>
  <c r="G216" i="4"/>
  <c r="F216" i="4"/>
  <c r="E216" i="4"/>
  <c r="H215" i="4"/>
  <c r="G215" i="4"/>
  <c r="F215" i="4"/>
  <c r="E215" i="4"/>
  <c r="H214" i="4"/>
  <c r="G214" i="4"/>
  <c r="F214" i="4"/>
  <c r="E214" i="4"/>
  <c r="H213" i="4"/>
  <c r="G213" i="4"/>
  <c r="F213" i="4"/>
  <c r="E213" i="4"/>
  <c r="H212" i="4"/>
  <c r="G212" i="4"/>
  <c r="F212" i="4"/>
  <c r="E212" i="4"/>
  <c r="H211" i="4"/>
  <c r="G211" i="4"/>
  <c r="F211" i="4"/>
  <c r="E211" i="4"/>
  <c r="H210" i="4"/>
  <c r="G210" i="4"/>
  <c r="F210" i="4"/>
  <c r="E210" i="4"/>
  <c r="H209" i="4"/>
  <c r="G209" i="4"/>
  <c r="F209" i="4"/>
  <c r="E209" i="4"/>
  <c r="H208" i="4"/>
  <c r="G208" i="4"/>
  <c r="F208" i="4"/>
  <c r="E208" i="4"/>
  <c r="H207" i="4"/>
  <c r="G207" i="4"/>
  <c r="F207" i="4"/>
  <c r="E207" i="4"/>
  <c r="H206" i="4"/>
  <c r="G206" i="4"/>
  <c r="F206" i="4"/>
  <c r="E206" i="4"/>
  <c r="H205" i="4"/>
  <c r="G205" i="4"/>
  <c r="F205" i="4"/>
  <c r="E205" i="4"/>
  <c r="H204" i="4"/>
  <c r="G204" i="4"/>
  <c r="F204" i="4"/>
  <c r="E204" i="4"/>
  <c r="H203" i="4"/>
  <c r="G203" i="4"/>
  <c r="F203" i="4"/>
  <c r="E203" i="4"/>
  <c r="H202" i="4"/>
  <c r="G202" i="4"/>
  <c r="F202" i="4"/>
  <c r="E202" i="4"/>
  <c r="H201" i="4"/>
  <c r="G201" i="4"/>
  <c r="F201" i="4"/>
  <c r="E201" i="4"/>
  <c r="H200" i="4"/>
  <c r="G200" i="4"/>
  <c r="F200" i="4"/>
  <c r="E200" i="4"/>
  <c r="H199" i="4"/>
  <c r="G199" i="4"/>
  <c r="F199" i="4"/>
  <c r="E199" i="4"/>
  <c r="H198" i="4"/>
  <c r="G198" i="4"/>
  <c r="F198" i="4"/>
  <c r="E198" i="4"/>
  <c r="H197" i="4"/>
  <c r="G197" i="4"/>
  <c r="F197" i="4"/>
  <c r="E197" i="4"/>
  <c r="H196" i="4"/>
  <c r="G196" i="4"/>
  <c r="F196" i="4"/>
  <c r="E196" i="4"/>
  <c r="H195" i="4"/>
  <c r="G195" i="4"/>
  <c r="F195" i="4"/>
  <c r="E195" i="4"/>
  <c r="H194" i="4"/>
  <c r="G194" i="4"/>
  <c r="F194" i="4"/>
  <c r="E194" i="4"/>
  <c r="H193" i="4"/>
  <c r="G193" i="4"/>
  <c r="F193" i="4"/>
  <c r="E193" i="4"/>
  <c r="H192" i="4"/>
  <c r="G192" i="4"/>
  <c r="F192" i="4"/>
  <c r="E192" i="4"/>
  <c r="H281" i="4"/>
  <c r="G281" i="4"/>
  <c r="E281" i="4"/>
  <c r="Z998" i="4"/>
  <c r="AA998" i="4" s="1"/>
  <c r="W998" i="4"/>
  <c r="Z997" i="4"/>
  <c r="AA997" i="4" s="1"/>
  <c r="W997" i="4"/>
  <c r="Z996" i="4"/>
  <c r="AA996" i="4" s="1"/>
  <c r="W996" i="4"/>
  <c r="Z995" i="4"/>
  <c r="AA995" i="4" s="1"/>
  <c r="W995" i="4"/>
  <c r="Z994" i="4"/>
  <c r="AA994" i="4" s="1"/>
  <c r="W994" i="4"/>
  <c r="Z993" i="4"/>
  <c r="AA993" i="4" s="1"/>
  <c r="W993" i="4"/>
  <c r="Z992" i="4"/>
  <c r="AA992" i="4" s="1"/>
  <c r="W992" i="4"/>
  <c r="Z991" i="4"/>
  <c r="AA991" i="4" s="1"/>
  <c r="W991" i="4"/>
  <c r="Z990" i="4"/>
  <c r="AA990" i="4" s="1"/>
  <c r="W990" i="4"/>
  <c r="Z989" i="4"/>
  <c r="AA989" i="4" s="1"/>
  <c r="W989" i="4"/>
  <c r="Z988" i="4"/>
  <c r="AA988" i="4" s="1"/>
  <c r="W988" i="4"/>
  <c r="Z987" i="4"/>
  <c r="AA987" i="4" s="1"/>
  <c r="W987" i="4"/>
  <c r="Z986" i="4"/>
  <c r="AA986" i="4" s="1"/>
  <c r="W986" i="4"/>
  <c r="Z985" i="4"/>
  <c r="AA985" i="4" s="1"/>
  <c r="W985" i="4"/>
  <c r="Z984" i="4"/>
  <c r="AA984" i="4" s="1"/>
  <c r="W984" i="4"/>
  <c r="Z983" i="4"/>
  <c r="AA983" i="4" s="1"/>
  <c r="W983" i="4"/>
  <c r="Z982" i="4"/>
  <c r="AA982" i="4" s="1"/>
  <c r="W982" i="4"/>
  <c r="Z981" i="4"/>
  <c r="AA981" i="4" s="1"/>
  <c r="W981" i="4"/>
  <c r="Z980" i="4"/>
  <c r="AA980" i="4" s="1"/>
  <c r="W980" i="4"/>
  <c r="Z979" i="4"/>
  <c r="AA979" i="4" s="1"/>
  <c r="W979" i="4"/>
  <c r="Z978" i="4"/>
  <c r="AA978" i="4" s="1"/>
  <c r="W978" i="4"/>
  <c r="Z977" i="4"/>
  <c r="AA977" i="4" s="1"/>
  <c r="W977" i="4"/>
  <c r="Z976" i="4"/>
  <c r="AA976" i="4" s="1"/>
  <c r="W976" i="4"/>
  <c r="Z975" i="4"/>
  <c r="AA975" i="4" s="1"/>
  <c r="W975" i="4"/>
  <c r="Z974" i="4"/>
  <c r="AA974" i="4" s="1"/>
  <c r="W974" i="4"/>
  <c r="Z973" i="4"/>
  <c r="AA973" i="4" s="1"/>
  <c r="W973" i="4"/>
  <c r="Z972" i="4"/>
  <c r="AA972" i="4" s="1"/>
  <c r="W972" i="4"/>
  <c r="Z971" i="4"/>
  <c r="AA971" i="4" s="1"/>
  <c r="W971" i="4"/>
  <c r="Z970" i="4"/>
  <c r="AA970" i="4" s="1"/>
  <c r="W970" i="4"/>
  <c r="Z969" i="4"/>
  <c r="AA969" i="4" s="1"/>
  <c r="W969" i="4"/>
  <c r="Z968" i="4"/>
  <c r="AA968" i="4" s="1"/>
  <c r="W968" i="4"/>
  <c r="Z967" i="4"/>
  <c r="AA967" i="4" s="1"/>
  <c r="W967" i="4"/>
  <c r="Z966" i="4"/>
  <c r="AA966" i="4" s="1"/>
  <c r="W966" i="4"/>
  <c r="Z965" i="4"/>
  <c r="AA965" i="4" s="1"/>
  <c r="W965" i="4"/>
  <c r="Z964" i="4"/>
  <c r="AA964" i="4" s="1"/>
  <c r="W964" i="4"/>
  <c r="Z963" i="4"/>
  <c r="AA963" i="4" s="1"/>
  <c r="W963" i="4"/>
  <c r="Z962" i="4"/>
  <c r="AA962" i="4" s="1"/>
  <c r="W962" i="4"/>
  <c r="Z961" i="4"/>
  <c r="AA961" i="4" s="1"/>
  <c r="W961" i="4"/>
  <c r="Z960" i="4"/>
  <c r="AA960" i="4" s="1"/>
  <c r="W960" i="4"/>
  <c r="Z959" i="4"/>
  <c r="AA959" i="4" s="1"/>
  <c r="W959" i="4"/>
  <c r="Z958" i="4"/>
  <c r="AA958" i="4" s="1"/>
  <c r="W958" i="4"/>
  <c r="Z957" i="4"/>
  <c r="AA957" i="4" s="1"/>
  <c r="W957" i="4"/>
  <c r="Z956" i="4"/>
  <c r="AA956" i="4" s="1"/>
  <c r="W956" i="4"/>
  <c r="Z955" i="4"/>
  <c r="AA955" i="4" s="1"/>
  <c r="W955" i="4"/>
  <c r="Z954" i="4"/>
  <c r="AA954" i="4" s="1"/>
  <c r="W954" i="4"/>
  <c r="Z953" i="4"/>
  <c r="AA953" i="4" s="1"/>
  <c r="W953" i="4"/>
  <c r="Z952" i="4"/>
  <c r="AA952" i="4" s="1"/>
  <c r="W952" i="4"/>
  <c r="Z951" i="4"/>
  <c r="AA951" i="4" s="1"/>
  <c r="W951" i="4"/>
  <c r="Z950" i="4"/>
  <c r="AA950" i="4" s="1"/>
  <c r="W950" i="4"/>
  <c r="Z949" i="4"/>
  <c r="AA949" i="4" s="1"/>
  <c r="W949" i="4"/>
  <c r="Z948" i="4"/>
  <c r="AA948" i="4" s="1"/>
  <c r="W948" i="4"/>
  <c r="Z947" i="4"/>
  <c r="AA947" i="4" s="1"/>
  <c r="W947" i="4"/>
  <c r="Z946" i="4"/>
  <c r="AA946" i="4" s="1"/>
  <c r="W946" i="4"/>
  <c r="Z945" i="4"/>
  <c r="AA945" i="4" s="1"/>
  <c r="W945" i="4"/>
  <c r="Z944" i="4"/>
  <c r="AA944" i="4" s="1"/>
  <c r="W944" i="4"/>
  <c r="Z943" i="4"/>
  <c r="AA943" i="4" s="1"/>
  <c r="W943" i="4"/>
  <c r="Z942" i="4"/>
  <c r="AA942" i="4" s="1"/>
  <c r="W942" i="4"/>
  <c r="Z941" i="4"/>
  <c r="AA941" i="4" s="1"/>
  <c r="W941" i="4"/>
  <c r="Z940" i="4"/>
  <c r="AA940" i="4" s="1"/>
  <c r="W940" i="4"/>
  <c r="Z939" i="4"/>
  <c r="AA939" i="4" s="1"/>
  <c r="W939" i="4"/>
  <c r="Z938" i="4"/>
  <c r="AA938" i="4" s="1"/>
  <c r="W938" i="4"/>
  <c r="Z937" i="4"/>
  <c r="AA937" i="4" s="1"/>
  <c r="W937" i="4"/>
  <c r="Z936" i="4"/>
  <c r="AA936" i="4" s="1"/>
  <c r="W936" i="4"/>
  <c r="Z935" i="4"/>
  <c r="AA935" i="4" s="1"/>
  <c r="W935" i="4"/>
  <c r="Z934" i="4"/>
  <c r="AA934" i="4" s="1"/>
  <c r="W934" i="4"/>
  <c r="Z933" i="4"/>
  <c r="AA933" i="4" s="1"/>
  <c r="W933" i="4"/>
  <c r="Z932" i="4"/>
  <c r="AA932" i="4" s="1"/>
  <c r="W932" i="4"/>
  <c r="Z931" i="4"/>
  <c r="AA931" i="4" s="1"/>
  <c r="W931" i="4"/>
  <c r="Z930" i="4"/>
  <c r="AA930" i="4" s="1"/>
  <c r="W930" i="4"/>
  <c r="Z929" i="4"/>
  <c r="AA929" i="4" s="1"/>
  <c r="W929" i="4"/>
  <c r="Z928" i="4"/>
  <c r="AA928" i="4" s="1"/>
  <c r="W928" i="4"/>
  <c r="Z927" i="4"/>
  <c r="AA927" i="4" s="1"/>
  <c r="W927" i="4"/>
  <c r="Z926" i="4"/>
  <c r="AA926" i="4" s="1"/>
  <c r="W926" i="4"/>
  <c r="Z925" i="4"/>
  <c r="AA925" i="4" s="1"/>
  <c r="W925" i="4"/>
  <c r="Z924" i="4"/>
  <c r="AA924" i="4" s="1"/>
  <c r="W924" i="4"/>
  <c r="Z923" i="4"/>
  <c r="AA923" i="4" s="1"/>
  <c r="W923" i="4"/>
  <c r="Z922" i="4"/>
  <c r="AA922" i="4" s="1"/>
  <c r="W922" i="4"/>
  <c r="Z921" i="4"/>
  <c r="AA921" i="4" s="1"/>
  <c r="W921" i="4"/>
  <c r="Z920" i="4"/>
  <c r="AA920" i="4" s="1"/>
  <c r="W920" i="4"/>
  <c r="Z919" i="4"/>
  <c r="AA919" i="4" s="1"/>
  <c r="W919" i="4"/>
  <c r="Z918" i="4"/>
  <c r="AA918" i="4" s="1"/>
  <c r="W918" i="4"/>
  <c r="Z917" i="4"/>
  <c r="AA917" i="4" s="1"/>
  <c r="W917" i="4"/>
  <c r="Z916" i="4"/>
  <c r="AA916" i="4" s="1"/>
  <c r="W916" i="4"/>
  <c r="Z915" i="4"/>
  <c r="AA915" i="4" s="1"/>
  <c r="W915" i="4"/>
  <c r="Z914" i="4"/>
  <c r="AA914" i="4" s="1"/>
  <c r="W914" i="4"/>
  <c r="Z913" i="4"/>
  <c r="AA913" i="4" s="1"/>
  <c r="W913" i="4"/>
  <c r="Z912" i="4"/>
  <c r="AA912" i="4" s="1"/>
  <c r="W912" i="4"/>
  <c r="Z911" i="4"/>
  <c r="AA911" i="4" s="1"/>
  <c r="W911" i="4"/>
  <c r="Z910" i="4"/>
  <c r="AA910" i="4" s="1"/>
  <c r="W910" i="4"/>
  <c r="Z909" i="4"/>
  <c r="AA909" i="4" s="1"/>
  <c r="W909" i="4"/>
  <c r="Z908" i="4"/>
  <c r="AA908" i="4" s="1"/>
  <c r="W908" i="4"/>
  <c r="Z907" i="4"/>
  <c r="AA907" i="4" s="1"/>
  <c r="W907" i="4"/>
  <c r="Z906" i="4"/>
  <c r="AA906" i="4" s="1"/>
  <c r="W906" i="4"/>
  <c r="Z905" i="4"/>
  <c r="AA905" i="4" s="1"/>
  <c r="W905" i="4"/>
  <c r="Z904" i="4"/>
  <c r="AA904" i="4" s="1"/>
  <c r="W904" i="4"/>
  <c r="Z903" i="4"/>
  <c r="AA903" i="4" s="1"/>
  <c r="W903" i="4"/>
  <c r="Z902" i="4"/>
  <c r="AA902" i="4" s="1"/>
  <c r="W902" i="4"/>
  <c r="Z901" i="4"/>
  <c r="AA901" i="4" s="1"/>
  <c r="W901" i="4"/>
  <c r="Z900" i="4"/>
  <c r="AA900" i="4" s="1"/>
  <c r="W900" i="4"/>
  <c r="Z899" i="4"/>
  <c r="AA899" i="4" s="1"/>
  <c r="W899" i="4"/>
  <c r="Z898" i="4"/>
  <c r="AA898" i="4" s="1"/>
  <c r="W898" i="4"/>
  <c r="Z897" i="4"/>
  <c r="AA897" i="4" s="1"/>
  <c r="W897" i="4"/>
  <c r="Z896" i="4"/>
  <c r="AA896" i="4" s="1"/>
  <c r="W896" i="4"/>
  <c r="Z895" i="4"/>
  <c r="AA895" i="4" s="1"/>
  <c r="W895" i="4"/>
  <c r="Z894" i="4"/>
  <c r="AA894" i="4" s="1"/>
  <c r="W894" i="4"/>
  <c r="Z893" i="4"/>
  <c r="AA893" i="4" s="1"/>
  <c r="W893" i="4"/>
  <c r="Z892" i="4"/>
  <c r="AA892" i="4" s="1"/>
  <c r="W892" i="4"/>
  <c r="Z891" i="4"/>
  <c r="AA891" i="4" s="1"/>
  <c r="W891" i="4"/>
  <c r="Z890" i="4"/>
  <c r="AA890" i="4" s="1"/>
  <c r="W890" i="4"/>
  <c r="Z889" i="4"/>
  <c r="AA889" i="4" s="1"/>
  <c r="W889" i="4"/>
  <c r="Z888" i="4"/>
  <c r="AA888" i="4" s="1"/>
  <c r="W888" i="4"/>
  <c r="Z887" i="4"/>
  <c r="AA887" i="4" s="1"/>
  <c r="W887" i="4"/>
  <c r="Z886" i="4"/>
  <c r="AA886" i="4" s="1"/>
  <c r="W886" i="4"/>
  <c r="Z885" i="4"/>
  <c r="AA885" i="4" s="1"/>
  <c r="W885" i="4"/>
  <c r="Z884" i="4"/>
  <c r="AA884" i="4" s="1"/>
  <c r="W884" i="4"/>
  <c r="Z883" i="4"/>
  <c r="AA883" i="4" s="1"/>
  <c r="W883" i="4"/>
  <c r="Z882" i="4"/>
  <c r="AA882" i="4" s="1"/>
  <c r="W882" i="4"/>
  <c r="Z881" i="4"/>
  <c r="AA881" i="4" s="1"/>
  <c r="W881" i="4"/>
  <c r="Z880" i="4"/>
  <c r="AA880" i="4" s="1"/>
  <c r="W880" i="4"/>
  <c r="Z879" i="4"/>
  <c r="AA879" i="4" s="1"/>
  <c r="W879" i="4"/>
  <c r="Z878" i="4"/>
  <c r="AA878" i="4" s="1"/>
  <c r="W878" i="4"/>
  <c r="Z877" i="4"/>
  <c r="AA877" i="4" s="1"/>
  <c r="W877" i="4"/>
  <c r="Z876" i="4"/>
  <c r="AA876" i="4" s="1"/>
  <c r="W876" i="4"/>
  <c r="Z875" i="4"/>
  <c r="AA875" i="4" s="1"/>
  <c r="W875" i="4"/>
  <c r="Z874" i="4"/>
  <c r="AA874" i="4" s="1"/>
  <c r="W874" i="4"/>
  <c r="Z873" i="4"/>
  <c r="AA873" i="4" s="1"/>
  <c r="W873" i="4"/>
  <c r="Z872" i="4"/>
  <c r="AA872" i="4" s="1"/>
  <c r="W872" i="4"/>
  <c r="Z871" i="4"/>
  <c r="AA871" i="4" s="1"/>
  <c r="W871" i="4"/>
  <c r="Z870" i="4"/>
  <c r="AA870" i="4" s="1"/>
  <c r="W870" i="4"/>
  <c r="Z869" i="4"/>
  <c r="AA869" i="4" s="1"/>
  <c r="W869" i="4"/>
  <c r="Z868" i="4"/>
  <c r="AA868" i="4" s="1"/>
  <c r="W868" i="4"/>
  <c r="Z867" i="4"/>
  <c r="AA867" i="4" s="1"/>
  <c r="W867" i="4"/>
  <c r="Z866" i="4"/>
  <c r="AA866" i="4" s="1"/>
  <c r="W866" i="4"/>
  <c r="Z865" i="4"/>
  <c r="AA865" i="4" s="1"/>
  <c r="W865" i="4"/>
  <c r="Z864" i="4"/>
  <c r="AA864" i="4" s="1"/>
  <c r="W864" i="4"/>
  <c r="Z863" i="4"/>
  <c r="AA863" i="4" s="1"/>
  <c r="W863" i="4"/>
  <c r="Z862" i="4"/>
  <c r="AA862" i="4" s="1"/>
  <c r="W862" i="4"/>
  <c r="Z861" i="4"/>
  <c r="AA861" i="4" s="1"/>
  <c r="W861" i="4"/>
  <c r="Z860" i="4"/>
  <c r="AA860" i="4" s="1"/>
  <c r="W860" i="4"/>
  <c r="Z859" i="4"/>
  <c r="AA859" i="4" s="1"/>
  <c r="W859" i="4"/>
  <c r="Z858" i="4"/>
  <c r="AA858" i="4" s="1"/>
  <c r="W858" i="4"/>
  <c r="Z857" i="4"/>
  <c r="AA857" i="4" s="1"/>
  <c r="W857" i="4"/>
  <c r="Z856" i="4"/>
  <c r="AA856" i="4" s="1"/>
  <c r="W856" i="4"/>
  <c r="Z855" i="4"/>
  <c r="AA855" i="4" s="1"/>
  <c r="W855" i="4"/>
  <c r="Z854" i="4"/>
  <c r="AA854" i="4" s="1"/>
  <c r="W854" i="4"/>
  <c r="Z853" i="4"/>
  <c r="AA853" i="4" s="1"/>
  <c r="W853" i="4"/>
  <c r="Z852" i="4"/>
  <c r="AA852" i="4" s="1"/>
  <c r="W852" i="4"/>
  <c r="Z851" i="4"/>
  <c r="AA851" i="4" s="1"/>
  <c r="W851" i="4"/>
  <c r="Z850" i="4"/>
  <c r="AA850" i="4" s="1"/>
  <c r="W850" i="4"/>
  <c r="Z849" i="4"/>
  <c r="AA849" i="4" s="1"/>
  <c r="W849" i="4"/>
  <c r="Z848" i="4"/>
  <c r="AA848" i="4" s="1"/>
  <c r="W848" i="4"/>
  <c r="Z847" i="4"/>
  <c r="AA847" i="4" s="1"/>
  <c r="W847" i="4"/>
  <c r="Z846" i="4"/>
  <c r="AA846" i="4" s="1"/>
  <c r="W846" i="4"/>
  <c r="Z845" i="4"/>
  <c r="AA845" i="4" s="1"/>
  <c r="W845" i="4"/>
  <c r="Z844" i="4"/>
  <c r="AA844" i="4" s="1"/>
  <c r="W844" i="4"/>
  <c r="Z843" i="4"/>
  <c r="AA843" i="4" s="1"/>
  <c r="W843" i="4"/>
  <c r="Z842" i="4"/>
  <c r="AA842" i="4" s="1"/>
  <c r="W842" i="4"/>
  <c r="Z841" i="4"/>
  <c r="AA841" i="4" s="1"/>
  <c r="W841" i="4"/>
  <c r="Z840" i="4"/>
  <c r="AA840" i="4" s="1"/>
  <c r="W840" i="4"/>
  <c r="Z839" i="4"/>
  <c r="AA839" i="4" s="1"/>
  <c r="W839" i="4"/>
  <c r="Z838" i="4"/>
  <c r="AA838" i="4" s="1"/>
  <c r="W838" i="4"/>
  <c r="Z837" i="4"/>
  <c r="AA837" i="4" s="1"/>
  <c r="W837" i="4"/>
  <c r="Z836" i="4"/>
  <c r="AA836" i="4" s="1"/>
  <c r="W836" i="4"/>
  <c r="Z835" i="4"/>
  <c r="AA835" i="4" s="1"/>
  <c r="W835" i="4"/>
  <c r="Z834" i="4"/>
  <c r="AA834" i="4" s="1"/>
  <c r="W834" i="4"/>
  <c r="Z833" i="4"/>
  <c r="AA833" i="4" s="1"/>
  <c r="W833" i="4"/>
  <c r="Z832" i="4"/>
  <c r="AA832" i="4" s="1"/>
  <c r="W832" i="4"/>
  <c r="Z831" i="4"/>
  <c r="AA831" i="4" s="1"/>
  <c r="W831" i="4"/>
  <c r="Z830" i="4"/>
  <c r="AA830" i="4" s="1"/>
  <c r="W830" i="4"/>
  <c r="Z829" i="4"/>
  <c r="AA829" i="4" s="1"/>
  <c r="W829" i="4"/>
  <c r="Z828" i="4"/>
  <c r="AA828" i="4" s="1"/>
  <c r="W828" i="4"/>
  <c r="Z827" i="4"/>
  <c r="AA827" i="4" s="1"/>
  <c r="W827" i="4"/>
  <c r="Z826" i="4"/>
  <c r="AA826" i="4" s="1"/>
  <c r="W826" i="4"/>
  <c r="Z825" i="4"/>
  <c r="AA825" i="4" s="1"/>
  <c r="W825" i="4"/>
  <c r="Z824" i="4"/>
  <c r="AA824" i="4" s="1"/>
  <c r="W824" i="4"/>
  <c r="Z823" i="4"/>
  <c r="AA823" i="4" s="1"/>
  <c r="W823" i="4"/>
  <c r="Z822" i="4"/>
  <c r="AA822" i="4" s="1"/>
  <c r="W822" i="4"/>
  <c r="Z821" i="4"/>
  <c r="AA821" i="4" s="1"/>
  <c r="W821" i="4"/>
  <c r="Z820" i="4"/>
  <c r="AA820" i="4" s="1"/>
  <c r="W820" i="4"/>
  <c r="Z819" i="4"/>
  <c r="AA819" i="4" s="1"/>
  <c r="W819" i="4"/>
  <c r="Z818" i="4"/>
  <c r="AA818" i="4" s="1"/>
  <c r="W818" i="4"/>
  <c r="Z817" i="4"/>
  <c r="AA817" i="4" s="1"/>
  <c r="W817" i="4"/>
  <c r="Z816" i="4"/>
  <c r="AA816" i="4" s="1"/>
  <c r="W816" i="4"/>
  <c r="Z815" i="4"/>
  <c r="AA815" i="4" s="1"/>
  <c r="W815" i="4"/>
  <c r="Z814" i="4"/>
  <c r="AA814" i="4" s="1"/>
  <c r="W814" i="4"/>
  <c r="Z813" i="4"/>
  <c r="AA813" i="4" s="1"/>
  <c r="W813" i="4"/>
  <c r="Z812" i="4"/>
  <c r="AA812" i="4" s="1"/>
  <c r="W812" i="4"/>
  <c r="Z811" i="4"/>
  <c r="AA811" i="4" s="1"/>
  <c r="W811" i="4"/>
  <c r="Z810" i="4"/>
  <c r="AA810" i="4" s="1"/>
  <c r="W810" i="4"/>
  <c r="Z809" i="4"/>
  <c r="AA809" i="4" s="1"/>
  <c r="W809" i="4"/>
  <c r="Z808" i="4"/>
  <c r="AA808" i="4" s="1"/>
  <c r="W808" i="4"/>
  <c r="Z807" i="4"/>
  <c r="AA807" i="4" s="1"/>
  <c r="W807" i="4"/>
  <c r="Z806" i="4"/>
  <c r="AA806" i="4" s="1"/>
  <c r="W806" i="4"/>
  <c r="Z805" i="4"/>
  <c r="AA805" i="4" s="1"/>
  <c r="W805" i="4"/>
  <c r="Z804" i="4"/>
  <c r="AA804" i="4" s="1"/>
  <c r="W804" i="4"/>
  <c r="Z803" i="4"/>
  <c r="AA803" i="4" s="1"/>
  <c r="W803" i="4"/>
  <c r="Z802" i="4"/>
  <c r="AA802" i="4" s="1"/>
  <c r="W802" i="4"/>
  <c r="Z801" i="4"/>
  <c r="AA801" i="4" s="1"/>
  <c r="W801" i="4"/>
  <c r="Z800" i="4"/>
  <c r="AA800" i="4" s="1"/>
  <c r="W800" i="4"/>
  <c r="Z799" i="4"/>
  <c r="AA799" i="4" s="1"/>
  <c r="W799" i="4"/>
  <c r="Z798" i="4"/>
  <c r="AA798" i="4" s="1"/>
  <c r="W798" i="4"/>
  <c r="Z797" i="4"/>
  <c r="AA797" i="4" s="1"/>
  <c r="W797" i="4"/>
  <c r="Z796" i="4"/>
  <c r="AA796" i="4" s="1"/>
  <c r="W796" i="4"/>
  <c r="Z795" i="4"/>
  <c r="AA795" i="4" s="1"/>
  <c r="W795" i="4"/>
  <c r="Z794" i="4"/>
  <c r="AA794" i="4" s="1"/>
  <c r="W794" i="4"/>
  <c r="Z793" i="4"/>
  <c r="AA793" i="4" s="1"/>
  <c r="W793" i="4"/>
  <c r="Z792" i="4"/>
  <c r="AA792" i="4" s="1"/>
  <c r="W792" i="4"/>
  <c r="Z791" i="4"/>
  <c r="AA791" i="4" s="1"/>
  <c r="W791" i="4"/>
  <c r="Z790" i="4"/>
  <c r="AA790" i="4" s="1"/>
  <c r="W790" i="4"/>
  <c r="Z789" i="4"/>
  <c r="AA789" i="4" s="1"/>
  <c r="W789" i="4"/>
  <c r="Z788" i="4"/>
  <c r="AA788" i="4" s="1"/>
  <c r="W788" i="4"/>
  <c r="Z787" i="4"/>
  <c r="AA787" i="4" s="1"/>
  <c r="W787" i="4"/>
  <c r="Z786" i="4"/>
  <c r="AA786" i="4" s="1"/>
  <c r="W786" i="4"/>
  <c r="Z785" i="4"/>
  <c r="AA785" i="4" s="1"/>
  <c r="W785" i="4"/>
  <c r="Z784" i="4"/>
  <c r="AA784" i="4" s="1"/>
  <c r="W784" i="4"/>
  <c r="Z783" i="4"/>
  <c r="AA783" i="4" s="1"/>
  <c r="W783" i="4"/>
  <c r="Z782" i="4"/>
  <c r="AA782" i="4" s="1"/>
  <c r="W782" i="4"/>
  <c r="Z781" i="4"/>
  <c r="AA781" i="4" s="1"/>
  <c r="W781" i="4"/>
  <c r="Z780" i="4"/>
  <c r="AA780" i="4" s="1"/>
  <c r="W780" i="4"/>
  <c r="Z779" i="4"/>
  <c r="AA779" i="4" s="1"/>
  <c r="W779" i="4"/>
  <c r="Z778" i="4"/>
  <c r="AA778" i="4" s="1"/>
  <c r="W778" i="4"/>
  <c r="Z777" i="4"/>
  <c r="AA777" i="4" s="1"/>
  <c r="W777" i="4"/>
  <c r="Z776" i="4"/>
  <c r="AA776" i="4" s="1"/>
  <c r="W776" i="4"/>
  <c r="Z775" i="4"/>
  <c r="AA775" i="4" s="1"/>
  <c r="W775" i="4"/>
  <c r="Z774" i="4"/>
  <c r="AA774" i="4" s="1"/>
  <c r="W774" i="4"/>
  <c r="Z773" i="4"/>
  <c r="AA773" i="4" s="1"/>
  <c r="W773" i="4"/>
  <c r="Z772" i="4"/>
  <c r="AA772" i="4" s="1"/>
  <c r="W772" i="4"/>
  <c r="Z771" i="4"/>
  <c r="AA771" i="4" s="1"/>
  <c r="W771" i="4"/>
  <c r="Z770" i="4"/>
  <c r="AA770" i="4" s="1"/>
  <c r="W770" i="4"/>
  <c r="Z769" i="4"/>
  <c r="AA769" i="4" s="1"/>
  <c r="W769" i="4"/>
  <c r="Z768" i="4"/>
  <c r="AA768" i="4" s="1"/>
  <c r="W768" i="4"/>
  <c r="Z767" i="4"/>
  <c r="AA767" i="4" s="1"/>
  <c r="W767" i="4"/>
  <c r="Z766" i="4"/>
  <c r="AA766" i="4" s="1"/>
  <c r="W766" i="4"/>
  <c r="Z765" i="4"/>
  <c r="AA765" i="4" s="1"/>
  <c r="W765" i="4"/>
  <c r="Z764" i="4"/>
  <c r="AA764" i="4" s="1"/>
  <c r="W764" i="4"/>
  <c r="Z763" i="4"/>
  <c r="AA763" i="4" s="1"/>
  <c r="W763" i="4"/>
  <c r="Z762" i="4"/>
  <c r="AA762" i="4" s="1"/>
  <c r="W762" i="4"/>
  <c r="Z761" i="4"/>
  <c r="AA761" i="4" s="1"/>
  <c r="W761" i="4"/>
  <c r="Z760" i="4"/>
  <c r="AA760" i="4" s="1"/>
  <c r="W760" i="4"/>
  <c r="Z759" i="4"/>
  <c r="AA759" i="4" s="1"/>
  <c r="W759" i="4"/>
  <c r="Z758" i="4"/>
  <c r="AA758" i="4" s="1"/>
  <c r="W758" i="4"/>
  <c r="Z757" i="4"/>
  <c r="AA757" i="4" s="1"/>
  <c r="W757" i="4"/>
  <c r="Z756" i="4"/>
  <c r="AA756" i="4" s="1"/>
  <c r="W756" i="4"/>
  <c r="Z755" i="4"/>
  <c r="AA755" i="4" s="1"/>
  <c r="W755" i="4"/>
  <c r="Z754" i="4"/>
  <c r="AA754" i="4" s="1"/>
  <c r="W754" i="4"/>
  <c r="Z753" i="4"/>
  <c r="AA753" i="4" s="1"/>
  <c r="W753" i="4"/>
  <c r="Z752" i="4"/>
  <c r="AA752" i="4" s="1"/>
  <c r="W752" i="4"/>
  <c r="Z751" i="4"/>
  <c r="AA751" i="4" s="1"/>
  <c r="W751" i="4"/>
  <c r="Z750" i="4"/>
  <c r="AA750" i="4" s="1"/>
  <c r="W750" i="4"/>
  <c r="Z749" i="4"/>
  <c r="AA749" i="4" s="1"/>
  <c r="W749" i="4"/>
  <c r="Z748" i="4"/>
  <c r="AA748" i="4" s="1"/>
  <c r="W748" i="4"/>
  <c r="Z747" i="4"/>
  <c r="AA747" i="4" s="1"/>
  <c r="W747" i="4"/>
  <c r="Z746" i="4"/>
  <c r="AA746" i="4" s="1"/>
  <c r="W746" i="4"/>
  <c r="Z745" i="4"/>
  <c r="AA745" i="4" s="1"/>
  <c r="W745" i="4"/>
  <c r="Z744" i="4"/>
  <c r="AA744" i="4" s="1"/>
  <c r="W744" i="4"/>
  <c r="Z743" i="4"/>
  <c r="AA743" i="4" s="1"/>
  <c r="W743" i="4"/>
  <c r="Z742" i="4"/>
  <c r="AA742" i="4" s="1"/>
  <c r="W742" i="4"/>
  <c r="Z741" i="4"/>
  <c r="AA741" i="4" s="1"/>
  <c r="W741" i="4"/>
  <c r="Z740" i="4"/>
  <c r="AA740" i="4" s="1"/>
  <c r="W740" i="4"/>
  <c r="Z739" i="4"/>
  <c r="AA739" i="4" s="1"/>
  <c r="W739" i="4"/>
  <c r="Z738" i="4"/>
  <c r="AA738" i="4" s="1"/>
  <c r="W738" i="4"/>
  <c r="Z737" i="4"/>
  <c r="AA737" i="4" s="1"/>
  <c r="W737" i="4"/>
  <c r="Z736" i="4"/>
  <c r="AA736" i="4" s="1"/>
  <c r="W736" i="4"/>
  <c r="Z735" i="4"/>
  <c r="AA735" i="4" s="1"/>
  <c r="W735" i="4"/>
  <c r="Z734" i="4"/>
  <c r="AA734" i="4" s="1"/>
  <c r="W734" i="4"/>
  <c r="Z733" i="4"/>
  <c r="AA733" i="4" s="1"/>
  <c r="W733" i="4"/>
  <c r="Z732" i="4"/>
  <c r="AA732" i="4" s="1"/>
  <c r="W732" i="4"/>
  <c r="Z731" i="4"/>
  <c r="AA731" i="4" s="1"/>
  <c r="W731" i="4"/>
  <c r="Z730" i="4"/>
  <c r="AA730" i="4" s="1"/>
  <c r="W730" i="4"/>
  <c r="Z729" i="4"/>
  <c r="AA729" i="4" s="1"/>
  <c r="W729" i="4"/>
  <c r="Z728" i="4"/>
  <c r="AA728" i="4" s="1"/>
  <c r="W728" i="4"/>
  <c r="Z727" i="4"/>
  <c r="AA727" i="4" s="1"/>
  <c r="W727" i="4"/>
  <c r="Z726" i="4"/>
  <c r="AA726" i="4" s="1"/>
  <c r="W726" i="4"/>
  <c r="Z725" i="4"/>
  <c r="AA725" i="4" s="1"/>
  <c r="W725" i="4"/>
  <c r="Z724" i="4"/>
  <c r="AA724" i="4" s="1"/>
  <c r="W724" i="4"/>
  <c r="Z723" i="4"/>
  <c r="AA723" i="4" s="1"/>
  <c r="W723" i="4"/>
  <c r="Z722" i="4"/>
  <c r="AA722" i="4" s="1"/>
  <c r="W722" i="4"/>
  <c r="Z721" i="4"/>
  <c r="AA721" i="4" s="1"/>
  <c r="W721" i="4"/>
  <c r="Z720" i="4"/>
  <c r="AA720" i="4" s="1"/>
  <c r="W720" i="4"/>
  <c r="Z719" i="4"/>
  <c r="AA719" i="4" s="1"/>
  <c r="W719" i="4"/>
  <c r="Z718" i="4"/>
  <c r="AA718" i="4" s="1"/>
  <c r="W718" i="4"/>
  <c r="Z717" i="4"/>
  <c r="AA717" i="4" s="1"/>
  <c r="W717" i="4"/>
  <c r="Z716" i="4"/>
  <c r="AA716" i="4" s="1"/>
  <c r="W716" i="4"/>
  <c r="Z715" i="4"/>
  <c r="AA715" i="4" s="1"/>
  <c r="W715" i="4"/>
  <c r="Z714" i="4"/>
  <c r="AA714" i="4" s="1"/>
  <c r="W714" i="4"/>
  <c r="Z713" i="4"/>
  <c r="AA713" i="4" s="1"/>
  <c r="W713" i="4"/>
  <c r="Z712" i="4"/>
  <c r="AA712" i="4" s="1"/>
  <c r="W712" i="4"/>
  <c r="Z711" i="4"/>
  <c r="AA711" i="4" s="1"/>
  <c r="W711" i="4"/>
  <c r="Z710" i="4"/>
  <c r="AA710" i="4" s="1"/>
  <c r="W710" i="4"/>
  <c r="Z709" i="4"/>
  <c r="AA709" i="4" s="1"/>
  <c r="W709" i="4"/>
  <c r="Z708" i="4"/>
  <c r="AA708" i="4" s="1"/>
  <c r="W708" i="4"/>
  <c r="Z707" i="4"/>
  <c r="AA707" i="4" s="1"/>
  <c r="W707" i="4"/>
  <c r="Z706" i="4"/>
  <c r="AA706" i="4" s="1"/>
  <c r="W706" i="4"/>
  <c r="Z705" i="4"/>
  <c r="AA705" i="4" s="1"/>
  <c r="W705" i="4"/>
  <c r="Z704" i="4"/>
  <c r="AA704" i="4" s="1"/>
  <c r="W704" i="4"/>
  <c r="Z703" i="4"/>
  <c r="AA703" i="4" s="1"/>
  <c r="W703" i="4"/>
  <c r="Z702" i="4"/>
  <c r="AA702" i="4" s="1"/>
  <c r="W702" i="4"/>
  <c r="Z701" i="4"/>
  <c r="AA701" i="4" s="1"/>
  <c r="W701" i="4"/>
  <c r="Z700" i="4"/>
  <c r="AA700" i="4" s="1"/>
  <c r="W700" i="4"/>
  <c r="Z699" i="4"/>
  <c r="AA699" i="4" s="1"/>
  <c r="W699" i="4"/>
  <c r="Z698" i="4"/>
  <c r="AA698" i="4" s="1"/>
  <c r="W698" i="4"/>
  <c r="Z697" i="4"/>
  <c r="AA697" i="4" s="1"/>
  <c r="W697" i="4"/>
  <c r="Z696" i="4"/>
  <c r="AA696" i="4" s="1"/>
  <c r="W696" i="4"/>
  <c r="Z695" i="4"/>
  <c r="AA695" i="4" s="1"/>
  <c r="W695" i="4"/>
  <c r="Z694" i="4"/>
  <c r="AA694" i="4" s="1"/>
  <c r="W694" i="4"/>
  <c r="Z693" i="4"/>
  <c r="AA693" i="4" s="1"/>
  <c r="W693" i="4"/>
  <c r="Z692" i="4"/>
  <c r="AA692" i="4" s="1"/>
  <c r="W692" i="4"/>
  <c r="Z691" i="4"/>
  <c r="AA691" i="4" s="1"/>
  <c r="W691" i="4"/>
  <c r="Z690" i="4"/>
  <c r="AA690" i="4" s="1"/>
  <c r="W690" i="4"/>
  <c r="Z689" i="4"/>
  <c r="AA689" i="4" s="1"/>
  <c r="W689" i="4"/>
  <c r="Z688" i="4"/>
  <c r="AA688" i="4" s="1"/>
  <c r="W688" i="4"/>
  <c r="Z687" i="4"/>
  <c r="AA687" i="4" s="1"/>
  <c r="W687" i="4"/>
  <c r="Z686" i="4"/>
  <c r="AA686" i="4" s="1"/>
  <c r="W686" i="4"/>
  <c r="Z685" i="4"/>
  <c r="AA685" i="4" s="1"/>
  <c r="W685" i="4"/>
  <c r="Z684" i="4"/>
  <c r="AA684" i="4" s="1"/>
  <c r="W684" i="4"/>
  <c r="Z683" i="4"/>
  <c r="AA683" i="4" s="1"/>
  <c r="W683" i="4"/>
  <c r="Z682" i="4"/>
  <c r="AA682" i="4" s="1"/>
  <c r="W682" i="4"/>
  <c r="Z681" i="4"/>
  <c r="AA681" i="4" s="1"/>
  <c r="W681" i="4"/>
  <c r="Z680" i="4"/>
  <c r="AA680" i="4" s="1"/>
  <c r="W680" i="4"/>
  <c r="Z679" i="4"/>
  <c r="AA679" i="4" s="1"/>
  <c r="W679" i="4"/>
  <c r="Z678" i="4"/>
  <c r="AA678" i="4" s="1"/>
  <c r="W678" i="4"/>
  <c r="Z677" i="4"/>
  <c r="AA677" i="4" s="1"/>
  <c r="W677" i="4"/>
  <c r="Z676" i="4"/>
  <c r="AA676" i="4" s="1"/>
  <c r="W676" i="4"/>
  <c r="Z675" i="4"/>
  <c r="AA675" i="4" s="1"/>
  <c r="W675" i="4"/>
  <c r="Z674" i="4"/>
  <c r="AA674" i="4" s="1"/>
  <c r="W674" i="4"/>
  <c r="Z673" i="4"/>
  <c r="AA673" i="4" s="1"/>
  <c r="W673" i="4"/>
  <c r="Z672" i="4"/>
  <c r="AA672" i="4" s="1"/>
  <c r="W672" i="4"/>
  <c r="Z671" i="4"/>
  <c r="AA671" i="4" s="1"/>
  <c r="W671" i="4"/>
  <c r="Z670" i="4"/>
  <c r="AA670" i="4" s="1"/>
  <c r="W670" i="4"/>
  <c r="Z669" i="4"/>
  <c r="AA669" i="4" s="1"/>
  <c r="W669" i="4"/>
  <c r="Z668" i="4"/>
  <c r="AA668" i="4" s="1"/>
  <c r="W668" i="4"/>
  <c r="Z667" i="4"/>
  <c r="AA667" i="4" s="1"/>
  <c r="W667" i="4"/>
  <c r="Z666" i="4"/>
  <c r="AA666" i="4" s="1"/>
  <c r="W666" i="4"/>
  <c r="Z665" i="4"/>
  <c r="AA665" i="4" s="1"/>
  <c r="W665" i="4"/>
  <c r="Z664" i="4"/>
  <c r="AA664" i="4" s="1"/>
  <c r="W664" i="4"/>
  <c r="Z663" i="4"/>
  <c r="AA663" i="4" s="1"/>
  <c r="W663" i="4"/>
  <c r="Z662" i="4"/>
  <c r="AA662" i="4" s="1"/>
  <c r="W662" i="4"/>
  <c r="Z661" i="4"/>
  <c r="AA661" i="4" s="1"/>
  <c r="W661" i="4"/>
  <c r="Z660" i="4"/>
  <c r="AA660" i="4" s="1"/>
  <c r="W660" i="4"/>
  <c r="Z659" i="4"/>
  <c r="AA659" i="4" s="1"/>
  <c r="W659" i="4"/>
  <c r="Z658" i="4"/>
  <c r="AA658" i="4" s="1"/>
  <c r="W658" i="4"/>
  <c r="Z657" i="4"/>
  <c r="AA657" i="4" s="1"/>
  <c r="W657" i="4"/>
  <c r="Z656" i="4"/>
  <c r="AA656" i="4" s="1"/>
  <c r="W656" i="4"/>
  <c r="Z655" i="4"/>
  <c r="AA655" i="4" s="1"/>
  <c r="W655" i="4"/>
  <c r="Z654" i="4"/>
  <c r="AA654" i="4" s="1"/>
  <c r="W654" i="4"/>
  <c r="Z653" i="4"/>
  <c r="AA653" i="4" s="1"/>
  <c r="W653" i="4"/>
  <c r="Z652" i="4"/>
  <c r="AA652" i="4" s="1"/>
  <c r="W652" i="4"/>
  <c r="Z651" i="4"/>
  <c r="AA651" i="4" s="1"/>
  <c r="W651" i="4"/>
  <c r="Z650" i="4"/>
  <c r="AA650" i="4" s="1"/>
  <c r="W650" i="4"/>
  <c r="Z649" i="4"/>
  <c r="AA649" i="4" s="1"/>
  <c r="W649" i="4"/>
  <c r="Z648" i="4"/>
  <c r="AA648" i="4" s="1"/>
  <c r="W648" i="4"/>
  <c r="Z647" i="4"/>
  <c r="AA647" i="4" s="1"/>
  <c r="W647" i="4"/>
  <c r="Z646" i="4"/>
  <c r="AA646" i="4" s="1"/>
  <c r="W646" i="4"/>
  <c r="Z645" i="4"/>
  <c r="AA645" i="4" s="1"/>
  <c r="W645" i="4"/>
  <c r="Z644" i="4"/>
  <c r="AA644" i="4" s="1"/>
  <c r="W644" i="4"/>
  <c r="Z643" i="4"/>
  <c r="AA643" i="4" s="1"/>
  <c r="W643" i="4"/>
  <c r="Z642" i="4"/>
  <c r="AA642" i="4" s="1"/>
  <c r="W642" i="4"/>
  <c r="Z641" i="4"/>
  <c r="AA641" i="4" s="1"/>
  <c r="W641" i="4"/>
  <c r="Z640" i="4"/>
  <c r="AA640" i="4" s="1"/>
  <c r="W640" i="4"/>
  <c r="Z639" i="4"/>
  <c r="AA639" i="4" s="1"/>
  <c r="W639" i="4"/>
  <c r="Z638" i="4"/>
  <c r="AA638" i="4" s="1"/>
  <c r="W638" i="4"/>
  <c r="Z637" i="4"/>
  <c r="AA637" i="4" s="1"/>
  <c r="W637" i="4"/>
  <c r="Z636" i="4"/>
  <c r="AA636" i="4" s="1"/>
  <c r="W636" i="4"/>
  <c r="Z635" i="4"/>
  <c r="AA635" i="4" s="1"/>
  <c r="W635" i="4"/>
  <c r="Z634" i="4"/>
  <c r="AA634" i="4" s="1"/>
  <c r="W634" i="4"/>
  <c r="Z633" i="4"/>
  <c r="AA633" i="4" s="1"/>
  <c r="W633" i="4"/>
  <c r="Z632" i="4"/>
  <c r="AA632" i="4" s="1"/>
  <c r="W632" i="4"/>
  <c r="Z631" i="4"/>
  <c r="AA631" i="4" s="1"/>
  <c r="W631" i="4"/>
  <c r="Z630" i="4"/>
  <c r="AA630" i="4" s="1"/>
  <c r="W630" i="4"/>
  <c r="Z629" i="4"/>
  <c r="AA629" i="4" s="1"/>
  <c r="W629" i="4"/>
  <c r="Z628" i="4"/>
  <c r="AA628" i="4" s="1"/>
  <c r="W628" i="4"/>
  <c r="Z627" i="4"/>
  <c r="AA627" i="4" s="1"/>
  <c r="W627" i="4"/>
  <c r="Z626" i="4"/>
  <c r="AA626" i="4" s="1"/>
  <c r="W626" i="4"/>
  <c r="Z625" i="4"/>
  <c r="AA625" i="4" s="1"/>
  <c r="W625" i="4"/>
  <c r="Z624" i="4"/>
  <c r="AA624" i="4" s="1"/>
  <c r="W624" i="4"/>
  <c r="Z623" i="4"/>
  <c r="AA623" i="4" s="1"/>
  <c r="W623" i="4"/>
  <c r="Z622" i="4"/>
  <c r="AA622" i="4" s="1"/>
  <c r="W622" i="4"/>
  <c r="Z621" i="4"/>
  <c r="AA621" i="4" s="1"/>
  <c r="W621" i="4"/>
  <c r="Z620" i="4"/>
  <c r="AA620" i="4" s="1"/>
  <c r="W620" i="4"/>
  <c r="Z619" i="4"/>
  <c r="AA619" i="4" s="1"/>
  <c r="W619" i="4"/>
  <c r="Z618" i="4"/>
  <c r="AA618" i="4" s="1"/>
  <c r="W618" i="4"/>
  <c r="Z617" i="4"/>
  <c r="AA617" i="4" s="1"/>
  <c r="W617" i="4"/>
  <c r="Z616" i="4"/>
  <c r="AA616" i="4" s="1"/>
  <c r="W616" i="4"/>
  <c r="Z615" i="4"/>
  <c r="AA615" i="4" s="1"/>
  <c r="W615" i="4"/>
  <c r="Z614" i="4"/>
  <c r="AA614" i="4" s="1"/>
  <c r="W614" i="4"/>
  <c r="Z613" i="4"/>
  <c r="AA613" i="4" s="1"/>
  <c r="W613" i="4"/>
  <c r="Z612" i="4"/>
  <c r="AA612" i="4" s="1"/>
  <c r="W612" i="4"/>
  <c r="Z611" i="4"/>
  <c r="AA611" i="4" s="1"/>
  <c r="W611" i="4"/>
  <c r="Z610" i="4"/>
  <c r="AA610" i="4" s="1"/>
  <c r="W610" i="4"/>
  <c r="Z609" i="4"/>
  <c r="AA609" i="4" s="1"/>
  <c r="W609" i="4"/>
  <c r="Z608" i="4"/>
  <c r="AA608" i="4" s="1"/>
  <c r="W608" i="4"/>
  <c r="Z607" i="4"/>
  <c r="AA607" i="4" s="1"/>
  <c r="W607" i="4"/>
  <c r="Z606" i="4"/>
  <c r="AA606" i="4" s="1"/>
  <c r="W606" i="4"/>
  <c r="Z605" i="4"/>
  <c r="AA605" i="4" s="1"/>
  <c r="W605" i="4"/>
  <c r="Z604" i="4"/>
  <c r="AA604" i="4" s="1"/>
  <c r="W604" i="4"/>
  <c r="Z603" i="4"/>
  <c r="AA603" i="4" s="1"/>
  <c r="W603" i="4"/>
  <c r="Z602" i="4"/>
  <c r="AA602" i="4" s="1"/>
  <c r="W602" i="4"/>
  <c r="Z601" i="4"/>
  <c r="AA601" i="4" s="1"/>
  <c r="W601" i="4"/>
  <c r="Z600" i="4"/>
  <c r="AA600" i="4" s="1"/>
  <c r="W600" i="4"/>
  <c r="Z599" i="4"/>
  <c r="AA599" i="4" s="1"/>
  <c r="W599" i="4"/>
  <c r="Z598" i="4"/>
  <c r="AA598" i="4" s="1"/>
  <c r="W598" i="4"/>
  <c r="Z597" i="4"/>
  <c r="AA597" i="4" s="1"/>
  <c r="W597" i="4"/>
  <c r="Z596" i="4"/>
  <c r="AA596" i="4" s="1"/>
  <c r="W596" i="4"/>
  <c r="Z595" i="4"/>
  <c r="AA595" i="4" s="1"/>
  <c r="W595" i="4"/>
  <c r="Z594" i="4"/>
  <c r="AA594" i="4" s="1"/>
  <c r="W594" i="4"/>
  <c r="Z593" i="4"/>
  <c r="AA593" i="4" s="1"/>
  <c r="W593" i="4"/>
  <c r="Z592" i="4"/>
  <c r="AA592" i="4" s="1"/>
  <c r="W592" i="4"/>
  <c r="Z591" i="4"/>
  <c r="AA591" i="4" s="1"/>
  <c r="W591" i="4"/>
  <c r="Z590" i="4"/>
  <c r="AA590" i="4" s="1"/>
  <c r="W590" i="4"/>
  <c r="Z589" i="4"/>
  <c r="AA589" i="4" s="1"/>
  <c r="W589" i="4"/>
  <c r="Z588" i="4"/>
  <c r="AA588" i="4" s="1"/>
  <c r="W588" i="4"/>
  <c r="Z587" i="4"/>
  <c r="AA587" i="4" s="1"/>
  <c r="W587" i="4"/>
  <c r="Z586" i="4"/>
  <c r="AA586" i="4" s="1"/>
  <c r="W586" i="4"/>
  <c r="Z585" i="4"/>
  <c r="AA585" i="4" s="1"/>
  <c r="W585" i="4"/>
  <c r="Z584" i="4"/>
  <c r="AA584" i="4" s="1"/>
  <c r="W584" i="4"/>
  <c r="Z583" i="4"/>
  <c r="AA583" i="4" s="1"/>
  <c r="W583" i="4"/>
  <c r="Z582" i="4"/>
  <c r="AA582" i="4" s="1"/>
  <c r="W582" i="4"/>
  <c r="Z581" i="4"/>
  <c r="AA581" i="4" s="1"/>
  <c r="W581" i="4"/>
  <c r="Z580" i="4"/>
  <c r="AA580" i="4" s="1"/>
  <c r="W580" i="4"/>
  <c r="Z579" i="4"/>
  <c r="AA579" i="4" s="1"/>
  <c r="W579" i="4"/>
  <c r="Z578" i="4"/>
  <c r="AA578" i="4" s="1"/>
  <c r="W578" i="4"/>
  <c r="Z577" i="4"/>
  <c r="AA577" i="4" s="1"/>
  <c r="W577" i="4"/>
  <c r="Z576" i="4"/>
  <c r="AA576" i="4" s="1"/>
  <c r="W576" i="4"/>
  <c r="Z575" i="4"/>
  <c r="AA575" i="4" s="1"/>
  <c r="W575" i="4"/>
  <c r="Z574" i="4"/>
  <c r="AA574" i="4" s="1"/>
  <c r="W574" i="4"/>
  <c r="Z573" i="4"/>
  <c r="AA573" i="4" s="1"/>
  <c r="W573" i="4"/>
  <c r="Z572" i="4"/>
  <c r="AA572" i="4" s="1"/>
  <c r="W572" i="4"/>
  <c r="Z571" i="4"/>
  <c r="AA571" i="4" s="1"/>
  <c r="W571" i="4"/>
  <c r="Z570" i="4"/>
  <c r="AA570" i="4" s="1"/>
  <c r="W570" i="4"/>
  <c r="Z569" i="4"/>
  <c r="AA569" i="4" s="1"/>
  <c r="W569" i="4"/>
  <c r="Z568" i="4"/>
  <c r="AA568" i="4" s="1"/>
  <c r="W568" i="4"/>
  <c r="Z567" i="4"/>
  <c r="AA567" i="4" s="1"/>
  <c r="W567" i="4"/>
  <c r="Z566" i="4"/>
  <c r="AA566" i="4" s="1"/>
  <c r="W566" i="4"/>
  <c r="Z565" i="4"/>
  <c r="AA565" i="4" s="1"/>
  <c r="W565" i="4"/>
  <c r="Z564" i="4"/>
  <c r="AA564" i="4" s="1"/>
  <c r="W564" i="4"/>
  <c r="Z563" i="4"/>
  <c r="AA563" i="4" s="1"/>
  <c r="W563" i="4"/>
  <c r="Z562" i="4"/>
  <c r="AA562" i="4" s="1"/>
  <c r="W562" i="4"/>
  <c r="Z561" i="4"/>
  <c r="AA561" i="4" s="1"/>
  <c r="W561" i="4"/>
  <c r="Z560" i="4"/>
  <c r="AA560" i="4" s="1"/>
  <c r="W560" i="4"/>
  <c r="Z559" i="4"/>
  <c r="AA559" i="4" s="1"/>
  <c r="W559" i="4"/>
  <c r="Z558" i="4"/>
  <c r="AA558" i="4" s="1"/>
  <c r="W558" i="4"/>
  <c r="Z557" i="4"/>
  <c r="AA557" i="4" s="1"/>
  <c r="W557" i="4"/>
  <c r="Z556" i="4"/>
  <c r="AA556" i="4" s="1"/>
  <c r="W556" i="4"/>
  <c r="Z555" i="4"/>
  <c r="AA555" i="4" s="1"/>
  <c r="W555" i="4"/>
  <c r="Z554" i="4"/>
  <c r="AA554" i="4" s="1"/>
  <c r="W554" i="4"/>
  <c r="Z553" i="4"/>
  <c r="AA553" i="4" s="1"/>
  <c r="W553" i="4"/>
  <c r="Z552" i="4"/>
  <c r="AA552" i="4" s="1"/>
  <c r="W552" i="4"/>
  <c r="Z551" i="4"/>
  <c r="AA551" i="4" s="1"/>
  <c r="W551" i="4"/>
  <c r="Z550" i="4"/>
  <c r="AA550" i="4" s="1"/>
  <c r="W550" i="4"/>
  <c r="Z549" i="4"/>
  <c r="AA549" i="4" s="1"/>
  <c r="W549" i="4"/>
  <c r="Z548" i="4"/>
  <c r="AA548" i="4" s="1"/>
  <c r="W548" i="4"/>
  <c r="Z547" i="4"/>
  <c r="AA547" i="4" s="1"/>
  <c r="W547" i="4"/>
  <c r="Z546" i="4"/>
  <c r="AA546" i="4" s="1"/>
  <c r="W546" i="4"/>
  <c r="Z545" i="4"/>
  <c r="AA545" i="4" s="1"/>
  <c r="W545" i="4"/>
  <c r="Z544" i="4"/>
  <c r="AA544" i="4" s="1"/>
  <c r="W544" i="4"/>
  <c r="Z543" i="4"/>
  <c r="AA543" i="4" s="1"/>
  <c r="W543" i="4"/>
  <c r="Z542" i="4"/>
  <c r="AA542" i="4" s="1"/>
  <c r="W542" i="4"/>
  <c r="Z541" i="4"/>
  <c r="AA541" i="4" s="1"/>
  <c r="W541" i="4"/>
  <c r="Z540" i="4"/>
  <c r="AA540" i="4" s="1"/>
  <c r="W540" i="4"/>
  <c r="Z539" i="4"/>
  <c r="AA539" i="4" s="1"/>
  <c r="W539" i="4"/>
  <c r="Z538" i="4"/>
  <c r="AA538" i="4" s="1"/>
  <c r="W538" i="4"/>
  <c r="Z537" i="4"/>
  <c r="AA537" i="4" s="1"/>
  <c r="W537" i="4"/>
  <c r="Z536" i="4"/>
  <c r="AA536" i="4" s="1"/>
  <c r="W536" i="4"/>
  <c r="Z535" i="4"/>
  <c r="AA535" i="4" s="1"/>
  <c r="W535" i="4"/>
  <c r="Z534" i="4"/>
  <c r="AA534" i="4" s="1"/>
  <c r="W534" i="4"/>
  <c r="Z533" i="4"/>
  <c r="AA533" i="4" s="1"/>
  <c r="W533" i="4"/>
  <c r="Z532" i="4"/>
  <c r="AA532" i="4" s="1"/>
  <c r="W532" i="4"/>
  <c r="Z531" i="4"/>
  <c r="AA531" i="4" s="1"/>
  <c r="W531" i="4"/>
  <c r="Z530" i="4"/>
  <c r="AA530" i="4" s="1"/>
  <c r="W530" i="4"/>
  <c r="Z529" i="4"/>
  <c r="AA529" i="4" s="1"/>
  <c r="W529" i="4"/>
  <c r="Z528" i="4"/>
  <c r="AA528" i="4" s="1"/>
  <c r="W528" i="4"/>
  <c r="Z527" i="4"/>
  <c r="AA527" i="4" s="1"/>
  <c r="W527" i="4"/>
  <c r="Z526" i="4"/>
  <c r="AA526" i="4" s="1"/>
  <c r="W526" i="4"/>
  <c r="Z525" i="4"/>
  <c r="AA525" i="4" s="1"/>
  <c r="W525" i="4"/>
  <c r="Z524" i="4"/>
  <c r="AA524" i="4" s="1"/>
  <c r="W524" i="4"/>
  <c r="Z523" i="4"/>
  <c r="AA523" i="4" s="1"/>
  <c r="W523" i="4"/>
  <c r="Z522" i="4"/>
  <c r="AA522" i="4" s="1"/>
  <c r="W522" i="4"/>
  <c r="Z521" i="4"/>
  <c r="AA521" i="4" s="1"/>
  <c r="W521" i="4"/>
  <c r="Z520" i="4"/>
  <c r="AA520" i="4" s="1"/>
  <c r="W520" i="4"/>
  <c r="Z519" i="4"/>
  <c r="AA519" i="4" s="1"/>
  <c r="W519" i="4"/>
  <c r="Z518" i="4"/>
  <c r="AA518" i="4" s="1"/>
  <c r="W518" i="4"/>
  <c r="Z517" i="4"/>
  <c r="AA517" i="4" s="1"/>
  <c r="W517" i="4"/>
  <c r="Z516" i="4"/>
  <c r="AA516" i="4" s="1"/>
  <c r="W516" i="4"/>
  <c r="Z515" i="4"/>
  <c r="AA515" i="4" s="1"/>
  <c r="W515" i="4"/>
  <c r="Z514" i="4"/>
  <c r="AA514" i="4" s="1"/>
  <c r="W514" i="4"/>
  <c r="Z513" i="4"/>
  <c r="AA513" i="4" s="1"/>
  <c r="W513" i="4"/>
  <c r="Z512" i="4"/>
  <c r="AA512" i="4" s="1"/>
  <c r="W512" i="4"/>
  <c r="Z511" i="4"/>
  <c r="AA511" i="4" s="1"/>
  <c r="W511" i="4"/>
  <c r="Z510" i="4"/>
  <c r="AA510" i="4" s="1"/>
  <c r="W510" i="4"/>
  <c r="Z509" i="4"/>
  <c r="AA509" i="4" s="1"/>
  <c r="W509" i="4"/>
  <c r="Z508" i="4"/>
  <c r="AA508" i="4" s="1"/>
  <c r="W508" i="4"/>
  <c r="Z507" i="4"/>
  <c r="AA507" i="4" s="1"/>
  <c r="W507" i="4"/>
  <c r="Z506" i="4"/>
  <c r="AA506" i="4" s="1"/>
  <c r="W506" i="4"/>
  <c r="Z505" i="4"/>
  <c r="AA505" i="4" s="1"/>
  <c r="W505" i="4"/>
  <c r="Z504" i="4"/>
  <c r="AA504" i="4" s="1"/>
  <c r="W504" i="4"/>
  <c r="Z503" i="4"/>
  <c r="AA503" i="4" s="1"/>
  <c r="W503" i="4"/>
  <c r="Z502" i="4"/>
  <c r="AA502" i="4" s="1"/>
  <c r="W502" i="4"/>
  <c r="Z501" i="4"/>
  <c r="AA501" i="4" s="1"/>
  <c r="W501" i="4"/>
  <c r="Z500" i="4"/>
  <c r="AA500" i="4" s="1"/>
  <c r="W500" i="4"/>
  <c r="Z499" i="4"/>
  <c r="AA499" i="4" s="1"/>
  <c r="W499" i="4"/>
  <c r="Z498" i="4"/>
  <c r="AA498" i="4" s="1"/>
  <c r="W498" i="4"/>
  <c r="Z497" i="4"/>
  <c r="AA497" i="4" s="1"/>
  <c r="W497" i="4"/>
  <c r="Z496" i="4"/>
  <c r="AA496" i="4" s="1"/>
  <c r="W496" i="4"/>
  <c r="Z495" i="4"/>
  <c r="AA495" i="4" s="1"/>
  <c r="W495" i="4"/>
  <c r="Z494" i="4"/>
  <c r="AA494" i="4" s="1"/>
  <c r="W494" i="4"/>
  <c r="Z493" i="4"/>
  <c r="AA493" i="4" s="1"/>
  <c r="W493" i="4"/>
  <c r="Z492" i="4"/>
  <c r="AA492" i="4" s="1"/>
  <c r="W492" i="4"/>
  <c r="Z491" i="4"/>
  <c r="AA491" i="4" s="1"/>
  <c r="W491" i="4"/>
  <c r="Z490" i="4"/>
  <c r="AA490" i="4" s="1"/>
  <c r="W490" i="4"/>
  <c r="Z489" i="4"/>
  <c r="AA489" i="4" s="1"/>
  <c r="W489" i="4"/>
  <c r="Z488" i="4"/>
  <c r="AA488" i="4" s="1"/>
  <c r="W488" i="4"/>
  <c r="Z487" i="4"/>
  <c r="AA487" i="4" s="1"/>
  <c r="W487" i="4"/>
  <c r="Z486" i="4"/>
  <c r="AA486" i="4" s="1"/>
  <c r="W486" i="4"/>
  <c r="Z485" i="4"/>
  <c r="AA485" i="4" s="1"/>
  <c r="W485" i="4"/>
  <c r="Z484" i="4"/>
  <c r="AA484" i="4" s="1"/>
  <c r="W484" i="4"/>
  <c r="Z483" i="4"/>
  <c r="AA483" i="4" s="1"/>
  <c r="W483" i="4"/>
  <c r="Z482" i="4"/>
  <c r="AA482" i="4" s="1"/>
  <c r="W482" i="4"/>
  <c r="Z481" i="4"/>
  <c r="AA481" i="4" s="1"/>
  <c r="W481" i="4"/>
  <c r="Z480" i="4"/>
  <c r="AA480" i="4" s="1"/>
  <c r="W480" i="4"/>
  <c r="Z479" i="4"/>
  <c r="AA479" i="4" s="1"/>
  <c r="W479" i="4"/>
  <c r="Z478" i="4"/>
  <c r="AA478" i="4" s="1"/>
  <c r="W478" i="4"/>
  <c r="Z477" i="4"/>
  <c r="AA477" i="4" s="1"/>
  <c r="W477" i="4"/>
  <c r="Z476" i="4"/>
  <c r="AA476" i="4" s="1"/>
  <c r="W476" i="4"/>
  <c r="Z475" i="4"/>
  <c r="AA475" i="4" s="1"/>
  <c r="W475" i="4"/>
  <c r="Z474" i="4"/>
  <c r="AA474" i="4" s="1"/>
  <c r="W474" i="4"/>
  <c r="Z473" i="4"/>
  <c r="AA473" i="4" s="1"/>
  <c r="W473" i="4"/>
  <c r="Z472" i="4"/>
  <c r="AA472" i="4" s="1"/>
  <c r="W472" i="4"/>
  <c r="Z471" i="4"/>
  <c r="AA471" i="4" s="1"/>
  <c r="W471" i="4"/>
  <c r="Z470" i="4"/>
  <c r="AA470" i="4" s="1"/>
  <c r="W470" i="4"/>
  <c r="Z469" i="4"/>
  <c r="AA469" i="4" s="1"/>
  <c r="W469" i="4"/>
  <c r="Z468" i="4"/>
  <c r="AA468" i="4" s="1"/>
  <c r="W468" i="4"/>
  <c r="Z467" i="4"/>
  <c r="AA467" i="4" s="1"/>
  <c r="W467" i="4"/>
  <c r="Z466" i="4"/>
  <c r="AA466" i="4" s="1"/>
  <c r="W466" i="4"/>
  <c r="Z465" i="4"/>
  <c r="AA465" i="4" s="1"/>
  <c r="W465" i="4"/>
  <c r="Z464" i="4"/>
  <c r="AA464" i="4" s="1"/>
  <c r="W464" i="4"/>
  <c r="Z463" i="4"/>
  <c r="AA463" i="4" s="1"/>
  <c r="W463" i="4"/>
  <c r="Z462" i="4"/>
  <c r="AA462" i="4" s="1"/>
  <c r="W462" i="4"/>
  <c r="Z461" i="4"/>
  <c r="AA461" i="4" s="1"/>
  <c r="W461" i="4"/>
  <c r="Z460" i="4"/>
  <c r="AA460" i="4" s="1"/>
  <c r="W460" i="4"/>
  <c r="Z459" i="4"/>
  <c r="AA459" i="4" s="1"/>
  <c r="W459" i="4"/>
  <c r="Z458" i="4"/>
  <c r="AA458" i="4" s="1"/>
  <c r="W458" i="4"/>
  <c r="Z457" i="4"/>
  <c r="AA457" i="4" s="1"/>
  <c r="W457" i="4"/>
  <c r="Z456" i="4"/>
  <c r="AA456" i="4" s="1"/>
  <c r="W456" i="4"/>
  <c r="Z455" i="4"/>
  <c r="AA455" i="4" s="1"/>
  <c r="W455" i="4"/>
  <c r="Z454" i="4"/>
  <c r="AA454" i="4" s="1"/>
  <c r="W454" i="4"/>
  <c r="Z453" i="4"/>
  <c r="AA453" i="4" s="1"/>
  <c r="W453" i="4"/>
  <c r="Z452" i="4"/>
  <c r="AA452" i="4" s="1"/>
  <c r="W452" i="4"/>
  <c r="Z451" i="4"/>
  <c r="AA451" i="4" s="1"/>
  <c r="W451" i="4"/>
  <c r="Z450" i="4"/>
  <c r="AA450" i="4" s="1"/>
  <c r="W450" i="4"/>
  <c r="Z449" i="4"/>
  <c r="AA449" i="4" s="1"/>
  <c r="W449" i="4"/>
  <c r="Z448" i="4"/>
  <c r="AA448" i="4" s="1"/>
  <c r="W448" i="4"/>
  <c r="Z447" i="4"/>
  <c r="AA447" i="4" s="1"/>
  <c r="W447" i="4"/>
  <c r="Z446" i="4"/>
  <c r="AA446" i="4" s="1"/>
  <c r="W446" i="4"/>
  <c r="Z445" i="4"/>
  <c r="AA445" i="4" s="1"/>
  <c r="W445" i="4"/>
  <c r="Z444" i="4"/>
  <c r="AA444" i="4" s="1"/>
  <c r="W444" i="4"/>
  <c r="Z443" i="4"/>
  <c r="AA443" i="4" s="1"/>
  <c r="W443" i="4"/>
  <c r="Z442" i="4"/>
  <c r="AA442" i="4" s="1"/>
  <c r="W442" i="4"/>
  <c r="Z441" i="4"/>
  <c r="AA441" i="4" s="1"/>
  <c r="W441" i="4"/>
  <c r="Z440" i="4"/>
  <c r="AA440" i="4" s="1"/>
  <c r="W440" i="4"/>
  <c r="Z439" i="4"/>
  <c r="AA439" i="4" s="1"/>
  <c r="W439" i="4"/>
  <c r="Z438" i="4"/>
  <c r="AA438" i="4" s="1"/>
  <c r="W438" i="4"/>
  <c r="Z437" i="4"/>
  <c r="AA437" i="4" s="1"/>
  <c r="W437" i="4"/>
  <c r="Z436" i="4"/>
  <c r="AA436" i="4" s="1"/>
  <c r="W436" i="4"/>
  <c r="Z435" i="4"/>
  <c r="AA435" i="4" s="1"/>
  <c r="W435" i="4"/>
  <c r="Z434" i="4"/>
  <c r="AA434" i="4" s="1"/>
  <c r="W434" i="4"/>
  <c r="Z433" i="4"/>
  <c r="AA433" i="4" s="1"/>
  <c r="W433" i="4"/>
  <c r="Z432" i="4"/>
  <c r="AA432" i="4" s="1"/>
  <c r="W432" i="4"/>
  <c r="Z431" i="4"/>
  <c r="AA431" i="4" s="1"/>
  <c r="W431" i="4"/>
  <c r="Z430" i="4"/>
  <c r="AA430" i="4" s="1"/>
  <c r="W430" i="4"/>
  <c r="Z429" i="4"/>
  <c r="AA429" i="4" s="1"/>
  <c r="W429" i="4"/>
  <c r="Z428" i="4"/>
  <c r="AA428" i="4" s="1"/>
  <c r="W428" i="4"/>
  <c r="Z427" i="4"/>
  <c r="AA427" i="4" s="1"/>
  <c r="W427" i="4"/>
  <c r="Z426" i="4"/>
  <c r="AA426" i="4" s="1"/>
  <c r="W426" i="4"/>
  <c r="Z425" i="4"/>
  <c r="AA425" i="4" s="1"/>
  <c r="W425" i="4"/>
  <c r="Z424" i="4"/>
  <c r="AA424" i="4" s="1"/>
  <c r="W424" i="4"/>
  <c r="Z423" i="4"/>
  <c r="AA423" i="4" s="1"/>
  <c r="W423" i="4"/>
  <c r="Z422" i="4"/>
  <c r="AA422" i="4" s="1"/>
  <c r="W422" i="4"/>
  <c r="Z421" i="4"/>
  <c r="AA421" i="4" s="1"/>
  <c r="W421" i="4"/>
  <c r="Z420" i="4"/>
  <c r="AA420" i="4" s="1"/>
  <c r="W420" i="4"/>
  <c r="Z419" i="4"/>
  <c r="AA419" i="4" s="1"/>
  <c r="W419" i="4"/>
  <c r="Z418" i="4"/>
  <c r="AA418" i="4" s="1"/>
  <c r="W418" i="4"/>
  <c r="Z417" i="4"/>
  <c r="AA417" i="4" s="1"/>
  <c r="W417" i="4"/>
  <c r="Z416" i="4"/>
  <c r="AA416" i="4" s="1"/>
  <c r="W416" i="4"/>
  <c r="Z415" i="4"/>
  <c r="AA415" i="4" s="1"/>
  <c r="W415" i="4"/>
  <c r="Z414" i="4"/>
  <c r="AA414" i="4" s="1"/>
  <c r="W414" i="4"/>
  <c r="Z413" i="4"/>
  <c r="AA413" i="4" s="1"/>
  <c r="W413" i="4"/>
  <c r="Z412" i="4"/>
  <c r="AA412" i="4" s="1"/>
  <c r="W412" i="4"/>
  <c r="Z411" i="4"/>
  <c r="AA411" i="4" s="1"/>
  <c r="W411" i="4"/>
  <c r="Z410" i="4"/>
  <c r="AA410" i="4" s="1"/>
  <c r="W410" i="4"/>
  <c r="Z409" i="4"/>
  <c r="AA409" i="4" s="1"/>
  <c r="W409" i="4"/>
  <c r="Z408" i="4"/>
  <c r="AA408" i="4" s="1"/>
  <c r="W408" i="4"/>
  <c r="Z407" i="4"/>
  <c r="AA407" i="4" s="1"/>
  <c r="W407" i="4"/>
  <c r="Z406" i="4"/>
  <c r="AA406" i="4" s="1"/>
  <c r="W406" i="4"/>
  <c r="Z405" i="4"/>
  <c r="AA405" i="4" s="1"/>
  <c r="W405" i="4"/>
  <c r="Z404" i="4"/>
  <c r="AA404" i="4" s="1"/>
  <c r="W404" i="4"/>
  <c r="Z403" i="4"/>
  <c r="AA403" i="4" s="1"/>
  <c r="W403" i="4"/>
  <c r="Z402" i="4"/>
  <c r="AA402" i="4" s="1"/>
  <c r="W402" i="4"/>
  <c r="Z401" i="4"/>
  <c r="AA401" i="4" s="1"/>
  <c r="W401" i="4"/>
  <c r="Z400" i="4"/>
  <c r="AA400" i="4" s="1"/>
  <c r="W400" i="4"/>
  <c r="Z399" i="4"/>
  <c r="AA399" i="4" s="1"/>
  <c r="W399" i="4"/>
  <c r="Z398" i="4"/>
  <c r="AA398" i="4" s="1"/>
  <c r="W398" i="4"/>
  <c r="Z397" i="4"/>
  <c r="AA397" i="4" s="1"/>
  <c r="W397" i="4"/>
  <c r="Z396" i="4"/>
  <c r="AA396" i="4" s="1"/>
  <c r="W396" i="4"/>
  <c r="Z395" i="4"/>
  <c r="AA395" i="4" s="1"/>
  <c r="W395" i="4"/>
  <c r="Z394" i="4"/>
  <c r="AA394" i="4" s="1"/>
  <c r="W394" i="4"/>
  <c r="Z393" i="4"/>
  <c r="AA393" i="4" s="1"/>
  <c r="W393" i="4"/>
  <c r="Z392" i="4"/>
  <c r="AA392" i="4" s="1"/>
  <c r="W392" i="4"/>
  <c r="Z391" i="4"/>
  <c r="AA391" i="4" s="1"/>
  <c r="W391" i="4"/>
  <c r="Z390" i="4"/>
  <c r="AA390" i="4" s="1"/>
  <c r="W390" i="4"/>
  <c r="Z389" i="4"/>
  <c r="AA389" i="4" s="1"/>
  <c r="W389" i="4"/>
  <c r="Z388" i="4"/>
  <c r="AA388" i="4" s="1"/>
  <c r="W388" i="4"/>
  <c r="Z387" i="4"/>
  <c r="AA387" i="4" s="1"/>
  <c r="W387" i="4"/>
  <c r="Z386" i="4"/>
  <c r="AA386" i="4" s="1"/>
  <c r="W386" i="4"/>
  <c r="Z385" i="4"/>
  <c r="AA385" i="4" s="1"/>
  <c r="W385" i="4"/>
  <c r="Z384" i="4"/>
  <c r="AA384" i="4" s="1"/>
  <c r="W384" i="4"/>
  <c r="Z383" i="4"/>
  <c r="AA383" i="4" s="1"/>
  <c r="W383" i="4"/>
  <c r="Z382" i="4"/>
  <c r="AA382" i="4" s="1"/>
  <c r="W382" i="4"/>
  <c r="Z381" i="4"/>
  <c r="AA381" i="4" s="1"/>
  <c r="W381" i="4"/>
  <c r="Z380" i="4"/>
  <c r="AA380" i="4" s="1"/>
  <c r="W380" i="4"/>
  <c r="Z379" i="4"/>
  <c r="AA379" i="4" s="1"/>
  <c r="W379" i="4"/>
  <c r="Z378" i="4"/>
  <c r="AA378" i="4" s="1"/>
  <c r="W378" i="4"/>
  <c r="Z377" i="4"/>
  <c r="AA377" i="4" s="1"/>
  <c r="W377" i="4"/>
  <c r="Z376" i="4"/>
  <c r="AA376" i="4" s="1"/>
  <c r="W376" i="4"/>
  <c r="Z375" i="4"/>
  <c r="AA375" i="4" s="1"/>
  <c r="W375" i="4"/>
  <c r="Z374" i="4"/>
  <c r="AA374" i="4" s="1"/>
  <c r="W374" i="4"/>
  <c r="Z373" i="4"/>
  <c r="AA373" i="4" s="1"/>
  <c r="W373" i="4"/>
  <c r="Z372" i="4"/>
  <c r="AA372" i="4" s="1"/>
  <c r="W372" i="4"/>
  <c r="Z371" i="4"/>
  <c r="AA371" i="4" s="1"/>
  <c r="W371" i="4"/>
  <c r="Z370" i="4"/>
  <c r="AA370" i="4" s="1"/>
  <c r="W370" i="4"/>
  <c r="Z369" i="4"/>
  <c r="AA369" i="4" s="1"/>
  <c r="W369" i="4"/>
  <c r="Z368" i="4"/>
  <c r="AA368" i="4" s="1"/>
  <c r="W368" i="4"/>
  <c r="Z367" i="4"/>
  <c r="AA367" i="4" s="1"/>
  <c r="W367" i="4"/>
  <c r="Z366" i="4"/>
  <c r="AA366" i="4" s="1"/>
  <c r="W366" i="4"/>
  <c r="Z365" i="4"/>
  <c r="AA365" i="4" s="1"/>
  <c r="W365" i="4"/>
  <c r="Z364" i="4"/>
  <c r="AA364" i="4" s="1"/>
  <c r="W364" i="4"/>
  <c r="Z363" i="4"/>
  <c r="AA363" i="4" s="1"/>
  <c r="W363" i="4"/>
  <c r="Z362" i="4"/>
  <c r="AA362" i="4" s="1"/>
  <c r="W362" i="4"/>
  <c r="Z361" i="4"/>
  <c r="AA361" i="4" s="1"/>
  <c r="W361" i="4"/>
  <c r="Z360" i="4"/>
  <c r="AA360" i="4" s="1"/>
  <c r="W360" i="4"/>
  <c r="Z359" i="4"/>
  <c r="AA359" i="4" s="1"/>
  <c r="W359" i="4"/>
  <c r="Z358" i="4"/>
  <c r="AA358" i="4" s="1"/>
  <c r="W358" i="4"/>
  <c r="Z357" i="4"/>
  <c r="AA357" i="4" s="1"/>
  <c r="W357" i="4"/>
  <c r="Z356" i="4"/>
  <c r="AA356" i="4" s="1"/>
  <c r="W356" i="4"/>
  <c r="Z355" i="4"/>
  <c r="AA355" i="4" s="1"/>
  <c r="W355" i="4"/>
  <c r="Z354" i="4"/>
  <c r="AA354" i="4" s="1"/>
  <c r="W354" i="4"/>
  <c r="Z353" i="4"/>
  <c r="AA353" i="4" s="1"/>
  <c r="W353" i="4"/>
  <c r="Z352" i="4"/>
  <c r="AA352" i="4" s="1"/>
  <c r="W352" i="4"/>
  <c r="Z351" i="4"/>
  <c r="AA351" i="4" s="1"/>
  <c r="W351" i="4"/>
  <c r="Z350" i="4"/>
  <c r="AA350" i="4" s="1"/>
  <c r="W350" i="4"/>
  <c r="Z349" i="4"/>
  <c r="AA349" i="4" s="1"/>
  <c r="W349" i="4"/>
  <c r="Z348" i="4"/>
  <c r="AA348" i="4" s="1"/>
  <c r="W348" i="4"/>
  <c r="Z347" i="4"/>
  <c r="AA347" i="4" s="1"/>
  <c r="W347" i="4"/>
  <c r="Z346" i="4"/>
  <c r="AA346" i="4" s="1"/>
  <c r="W346" i="4"/>
  <c r="Z345" i="4"/>
  <c r="AA345" i="4" s="1"/>
  <c r="W345" i="4"/>
  <c r="Z344" i="4"/>
  <c r="AA344" i="4" s="1"/>
  <c r="W344" i="4"/>
  <c r="Z343" i="4"/>
  <c r="AA343" i="4" s="1"/>
  <c r="W343" i="4"/>
  <c r="Z342" i="4"/>
  <c r="AA342" i="4" s="1"/>
  <c r="W342" i="4"/>
  <c r="Z341" i="4"/>
  <c r="AA341" i="4" s="1"/>
  <c r="W341" i="4"/>
  <c r="Z340" i="4"/>
  <c r="AA340" i="4" s="1"/>
  <c r="W340" i="4"/>
  <c r="Z339" i="4"/>
  <c r="AA339" i="4" s="1"/>
  <c r="W339" i="4"/>
  <c r="Z338" i="4"/>
  <c r="AA338" i="4" s="1"/>
  <c r="W338" i="4"/>
  <c r="Z337" i="4"/>
  <c r="AA337" i="4" s="1"/>
  <c r="W337" i="4"/>
  <c r="Z336" i="4"/>
  <c r="AA336" i="4" s="1"/>
  <c r="W336" i="4"/>
  <c r="Z335" i="4"/>
  <c r="AA335" i="4" s="1"/>
  <c r="W335" i="4"/>
  <c r="Z334" i="4"/>
  <c r="AA334" i="4" s="1"/>
  <c r="W334" i="4"/>
  <c r="Z333" i="4"/>
  <c r="AA333" i="4" s="1"/>
  <c r="W333" i="4"/>
  <c r="Z332" i="4"/>
  <c r="AA332" i="4" s="1"/>
  <c r="W332" i="4"/>
  <c r="Z331" i="4"/>
  <c r="AA331" i="4" s="1"/>
  <c r="W331" i="4"/>
  <c r="Z330" i="4"/>
  <c r="AA330" i="4" s="1"/>
  <c r="W330" i="4"/>
  <c r="Z329" i="4"/>
  <c r="AA329" i="4" s="1"/>
  <c r="W329" i="4"/>
  <c r="Z328" i="4"/>
  <c r="AA328" i="4" s="1"/>
  <c r="W328" i="4"/>
  <c r="Z327" i="4"/>
  <c r="AA327" i="4" s="1"/>
  <c r="W327" i="4"/>
  <c r="Z326" i="4"/>
  <c r="AA326" i="4" s="1"/>
  <c r="W326" i="4"/>
  <c r="Z325" i="4"/>
  <c r="AA325" i="4" s="1"/>
  <c r="W325" i="4"/>
  <c r="Z324" i="4"/>
  <c r="AA324" i="4" s="1"/>
  <c r="W324" i="4"/>
  <c r="Z323" i="4"/>
  <c r="AA323" i="4" s="1"/>
  <c r="W323" i="4"/>
  <c r="Z322" i="4"/>
  <c r="AA322" i="4" s="1"/>
  <c r="W322" i="4"/>
  <c r="Z321" i="4"/>
  <c r="AA321" i="4" s="1"/>
  <c r="W321" i="4"/>
  <c r="Z320" i="4"/>
  <c r="AA320" i="4" s="1"/>
  <c r="W320" i="4"/>
  <c r="Z319" i="4"/>
  <c r="AA319" i="4" s="1"/>
  <c r="W319" i="4"/>
  <c r="Z318" i="4"/>
  <c r="AA318" i="4" s="1"/>
  <c r="W318" i="4"/>
  <c r="Z317" i="4"/>
  <c r="AA317" i="4" s="1"/>
  <c r="W317" i="4"/>
  <c r="Z316" i="4"/>
  <c r="AA316" i="4" s="1"/>
  <c r="W316" i="4"/>
  <c r="Z315" i="4"/>
  <c r="AA315" i="4" s="1"/>
  <c r="W315" i="4"/>
  <c r="Z314" i="4"/>
  <c r="AA314" i="4" s="1"/>
  <c r="W314" i="4"/>
  <c r="Z313" i="4"/>
  <c r="AA313" i="4" s="1"/>
  <c r="W313" i="4"/>
  <c r="Z312" i="4"/>
  <c r="AA312" i="4" s="1"/>
  <c r="W312" i="4"/>
  <c r="Z311" i="4"/>
  <c r="AA311" i="4" s="1"/>
  <c r="W311" i="4"/>
  <c r="Z310" i="4"/>
  <c r="AA310" i="4" s="1"/>
  <c r="W310" i="4"/>
  <c r="Z309" i="4"/>
  <c r="AA309" i="4" s="1"/>
  <c r="W309" i="4"/>
  <c r="Z308" i="4"/>
  <c r="AA308" i="4" s="1"/>
  <c r="W308" i="4"/>
  <c r="Z307" i="4"/>
  <c r="AA307" i="4" s="1"/>
  <c r="W307" i="4"/>
  <c r="Z306" i="4"/>
  <c r="AA306" i="4" s="1"/>
  <c r="W306" i="4"/>
  <c r="Z305" i="4"/>
  <c r="AA305" i="4" s="1"/>
  <c r="W305" i="4"/>
  <c r="Z304" i="4"/>
  <c r="AA304" i="4" s="1"/>
  <c r="W304" i="4"/>
  <c r="Z303" i="4"/>
  <c r="AA303" i="4" s="1"/>
  <c r="W303" i="4"/>
  <c r="Z302" i="4"/>
  <c r="AA302" i="4" s="1"/>
  <c r="W302" i="4"/>
  <c r="Z301" i="4"/>
  <c r="AA301" i="4" s="1"/>
  <c r="W301" i="4"/>
  <c r="Z300" i="4"/>
  <c r="AA300" i="4" s="1"/>
  <c r="W300" i="4"/>
  <c r="Z299" i="4"/>
  <c r="AA299" i="4" s="1"/>
  <c r="W299" i="4"/>
  <c r="Z298" i="4"/>
  <c r="AA298" i="4" s="1"/>
  <c r="W298" i="4"/>
  <c r="Z297" i="4"/>
  <c r="AA297" i="4" s="1"/>
  <c r="W297" i="4"/>
  <c r="Z296" i="4"/>
  <c r="AA296" i="4" s="1"/>
  <c r="W296" i="4"/>
  <c r="Z295" i="4"/>
  <c r="AA295" i="4" s="1"/>
  <c r="W295" i="4"/>
  <c r="Z294" i="4"/>
  <c r="AA294" i="4" s="1"/>
  <c r="W294" i="4"/>
  <c r="Z293" i="4"/>
  <c r="AA293" i="4" s="1"/>
  <c r="W293" i="4"/>
  <c r="Z292" i="4"/>
  <c r="AA292" i="4" s="1"/>
  <c r="W292" i="4"/>
  <c r="Z291" i="4"/>
  <c r="AA291" i="4" s="1"/>
  <c r="W291" i="4"/>
  <c r="Z290" i="4"/>
  <c r="AA290" i="4" s="1"/>
  <c r="W290" i="4"/>
  <c r="Z289" i="4"/>
  <c r="AA289" i="4" s="1"/>
  <c r="W289" i="4"/>
  <c r="Z288" i="4"/>
  <c r="AA288" i="4" s="1"/>
  <c r="W288" i="4"/>
  <c r="Z287" i="4"/>
  <c r="AA287" i="4" s="1"/>
  <c r="W287" i="4"/>
  <c r="Z286" i="4"/>
  <c r="AA286" i="4" s="1"/>
  <c r="W286" i="4"/>
  <c r="Z285" i="4"/>
  <c r="AA285" i="4" s="1"/>
  <c r="W285" i="4"/>
  <c r="Z284" i="4"/>
  <c r="AA284" i="4" s="1"/>
  <c r="W284" i="4"/>
  <c r="Z283" i="4"/>
  <c r="AA283" i="4" s="1"/>
  <c r="W283" i="4"/>
  <c r="Z282" i="4"/>
  <c r="AA282" i="4"/>
  <c r="W282" i="4"/>
  <c r="Z281" i="4"/>
  <c r="AA281" i="4" s="1"/>
  <c r="W281" i="4"/>
  <c r="F281" i="4"/>
  <c r="Z280" i="4"/>
  <c r="AA280" i="4" s="1"/>
  <c r="W280" i="4"/>
  <c r="Z279" i="4"/>
  <c r="AA279" i="4" s="1"/>
  <c r="W279" i="4"/>
  <c r="Z278" i="4"/>
  <c r="W278" i="4"/>
  <c r="Z277" i="4"/>
  <c r="W277" i="4"/>
  <c r="Z276" i="4"/>
  <c r="AA276" i="4" s="1"/>
  <c r="W276" i="4"/>
  <c r="Z275" i="4"/>
  <c r="AA275" i="4" s="1"/>
  <c r="W275" i="4"/>
  <c r="Z274" i="4"/>
  <c r="AA274" i="4" s="1"/>
  <c r="W274" i="4"/>
  <c r="W273" i="4"/>
  <c r="Z272" i="4"/>
  <c r="W272" i="4"/>
  <c r="Z271" i="4"/>
  <c r="W271" i="4"/>
  <c r="Z270" i="4"/>
  <c r="W270" i="4"/>
  <c r="Z269" i="4"/>
  <c r="AA269" i="4" s="1"/>
  <c r="W269" i="4"/>
  <c r="Z268" i="4"/>
  <c r="AA268" i="4" s="1"/>
  <c r="W268" i="4"/>
  <c r="Z267" i="4"/>
  <c r="W267" i="4"/>
  <c r="Z266" i="4"/>
  <c r="AA266" i="4" s="1"/>
  <c r="W266" i="4"/>
  <c r="Z265" i="4"/>
  <c r="AA265" i="4" s="1"/>
  <c r="W265" i="4"/>
  <c r="W264" i="4"/>
  <c r="Z263" i="4"/>
  <c r="AA263" i="4" s="1"/>
  <c r="W263" i="4"/>
  <c r="Z262" i="4"/>
  <c r="W262" i="4"/>
  <c r="Z261" i="4"/>
  <c r="W261" i="4"/>
  <c r="Z260" i="4"/>
  <c r="W260" i="4"/>
  <c r="W259" i="4"/>
  <c r="Z258" i="4"/>
  <c r="W258" i="4"/>
  <c r="Z257" i="4"/>
  <c r="AA257" i="4" s="1"/>
  <c r="W257" i="4"/>
  <c r="Z256" i="4"/>
  <c r="W256" i="4"/>
  <c r="Z255" i="4"/>
  <c r="AA255" i="4" s="1"/>
  <c r="W255" i="4"/>
  <c r="W254" i="4"/>
  <c r="Z253" i="4"/>
  <c r="W253" i="4"/>
  <c r="Z252" i="4"/>
  <c r="W252" i="4"/>
  <c r="Z251" i="4"/>
  <c r="W251" i="4"/>
  <c r="Z250" i="4"/>
  <c r="AA250" i="4" s="1"/>
  <c r="W250" i="4"/>
  <c r="Z249" i="4"/>
  <c r="W249" i="4"/>
  <c r="Z248" i="4"/>
  <c r="W248" i="4"/>
  <c r="W247" i="4"/>
  <c r="W246" i="4"/>
  <c r="W245" i="4"/>
  <c r="W244" i="4"/>
  <c r="W243" i="4"/>
  <c r="W242" i="4"/>
  <c r="W241" i="4"/>
  <c r="W240" i="4"/>
  <c r="W239" i="4"/>
  <c r="W238" i="4"/>
  <c r="Z237" i="4"/>
  <c r="AA237" i="4" s="1"/>
  <c r="W237" i="4"/>
  <c r="Z236" i="4"/>
  <c r="W236" i="4"/>
  <c r="Z235" i="4"/>
  <c r="AA235" i="4" s="1"/>
  <c r="W235" i="4"/>
  <c r="Z234" i="4"/>
  <c r="AA234" i="4" s="1"/>
  <c r="W234" i="4"/>
  <c r="Z233" i="4"/>
  <c r="AA233" i="4" s="1"/>
  <c r="W233" i="4"/>
  <c r="Z232" i="4"/>
  <c r="AA232" i="4" s="1"/>
  <c r="W232" i="4"/>
  <c r="W231" i="4"/>
  <c r="Z230" i="4"/>
  <c r="AA230" i="4" s="1"/>
  <c r="W230" i="4"/>
  <c r="W229" i="4"/>
  <c r="Z228" i="4"/>
  <c r="W228" i="4"/>
  <c r="Z227" i="4"/>
  <c r="W227" i="4"/>
  <c r="Z226" i="4"/>
  <c r="AA226" i="4" s="1"/>
  <c r="W226" i="4"/>
  <c r="Z225" i="4"/>
  <c r="AA225" i="4" s="1"/>
  <c r="W225" i="4"/>
  <c r="W224" i="4"/>
  <c r="W223" i="4"/>
  <c r="W222" i="4"/>
  <c r="W221" i="4"/>
  <c r="W220" i="4"/>
  <c r="Z219" i="4"/>
  <c r="AA219" i="4" s="1"/>
  <c r="W219" i="4"/>
  <c r="W218" i="4"/>
  <c r="Z217" i="4"/>
  <c r="AA217" i="4" s="1"/>
  <c r="W217" i="4"/>
  <c r="Z216" i="4"/>
  <c r="AA216" i="4" s="1"/>
  <c r="W216" i="4"/>
  <c r="W215" i="4"/>
  <c r="W214" i="4"/>
  <c r="W213" i="4"/>
  <c r="Z212" i="4"/>
  <c r="AA212" i="4" s="1"/>
  <c r="W212" i="4"/>
  <c r="Z211" i="4"/>
  <c r="AA211" i="4" s="1"/>
  <c r="W211" i="4"/>
  <c r="Z210" i="4"/>
  <c r="AA210" i="4" s="1"/>
  <c r="W210" i="4"/>
  <c r="Z209" i="4"/>
  <c r="AA209" i="4" s="1"/>
  <c r="W209" i="4"/>
  <c r="W208" i="4"/>
  <c r="W207" i="4"/>
  <c r="Z206" i="4"/>
  <c r="AA206" i="4"/>
  <c r="W206" i="4"/>
  <c r="W205" i="4"/>
  <c r="W204" i="4"/>
  <c r="W203" i="4"/>
  <c r="W202" i="4"/>
  <c r="W201" i="4"/>
  <c r="W200" i="4"/>
  <c r="Z199" i="4"/>
  <c r="AA199" i="4" s="1"/>
  <c r="W199" i="4"/>
  <c r="W198" i="4"/>
  <c r="W197" i="4"/>
  <c r="W196" i="4"/>
  <c r="W195" i="4"/>
  <c r="W194" i="4"/>
  <c r="W193" i="4"/>
  <c r="W192" i="4"/>
  <c r="AA191" i="4"/>
  <c r="Z183" i="4"/>
  <c r="W183" i="4"/>
  <c r="AA178"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AA12" i="4"/>
  <c r="AA11" i="4"/>
  <c r="AA10" i="4"/>
  <c r="AA9" i="4"/>
  <c r="AA8" i="4"/>
  <c r="AA7" i="4"/>
  <c r="AA6" i="4"/>
  <c r="AA5" i="4"/>
  <c r="AA4" i="4"/>
  <c r="AA3" i="4"/>
  <c r="AA2" i="4"/>
  <c r="X982" i="3"/>
  <c r="Y982" i="3" s="1"/>
  <c r="X981" i="3"/>
  <c r="Y981" i="3" s="1"/>
  <c r="X980" i="3"/>
  <c r="Y980" i="3" s="1"/>
  <c r="X979" i="3"/>
  <c r="Y979" i="3" s="1"/>
  <c r="X978" i="3"/>
  <c r="Y978" i="3" s="1"/>
  <c r="X977" i="3"/>
  <c r="Y977" i="3" s="1"/>
  <c r="X976" i="3"/>
  <c r="Y976" i="3" s="1"/>
  <c r="X975" i="3"/>
  <c r="Y975" i="3" s="1"/>
  <c r="X974" i="3"/>
  <c r="Y974" i="3" s="1"/>
  <c r="X973" i="3"/>
  <c r="Y973" i="3" s="1"/>
  <c r="X972" i="3"/>
  <c r="Y972" i="3" s="1"/>
  <c r="X971" i="3"/>
  <c r="Y971" i="3" s="1"/>
  <c r="X970" i="3"/>
  <c r="Y970" i="3" s="1"/>
  <c r="X969" i="3"/>
  <c r="Y969" i="3" s="1"/>
  <c r="X968" i="3"/>
  <c r="Y968" i="3" s="1"/>
  <c r="X967" i="3"/>
  <c r="Y967" i="3" s="1"/>
  <c r="X966" i="3"/>
  <c r="Y966" i="3" s="1"/>
  <c r="X965" i="3"/>
  <c r="Y965" i="3" s="1"/>
  <c r="X964" i="3"/>
  <c r="Y964" i="3" s="1"/>
  <c r="X963" i="3"/>
  <c r="Y963" i="3" s="1"/>
  <c r="X962" i="3"/>
  <c r="Y962" i="3" s="1"/>
  <c r="X961" i="3"/>
  <c r="Y961" i="3" s="1"/>
  <c r="X960" i="3"/>
  <c r="Y960" i="3" s="1"/>
  <c r="X959" i="3"/>
  <c r="Y959" i="3" s="1"/>
  <c r="X958" i="3"/>
  <c r="Y958" i="3" s="1"/>
  <c r="X957" i="3"/>
  <c r="Y957" i="3" s="1"/>
  <c r="X956" i="3"/>
  <c r="Y956" i="3" s="1"/>
  <c r="X955" i="3"/>
  <c r="Y955" i="3" s="1"/>
  <c r="X954" i="3"/>
  <c r="Y954" i="3" s="1"/>
  <c r="X953" i="3"/>
  <c r="Y953" i="3" s="1"/>
  <c r="X952" i="3"/>
  <c r="Y952" i="3" s="1"/>
  <c r="X951" i="3"/>
  <c r="Y951" i="3" s="1"/>
  <c r="X950" i="3"/>
  <c r="Y950" i="3" s="1"/>
  <c r="X949" i="3"/>
  <c r="Y949" i="3" s="1"/>
  <c r="X948" i="3"/>
  <c r="Y948" i="3" s="1"/>
  <c r="X947" i="3"/>
  <c r="Y947" i="3" s="1"/>
  <c r="X946" i="3"/>
  <c r="Y946" i="3" s="1"/>
  <c r="X945" i="3"/>
  <c r="Y945" i="3" s="1"/>
  <c r="X944" i="3"/>
  <c r="Y944" i="3" s="1"/>
  <c r="X943" i="3"/>
  <c r="Y943" i="3" s="1"/>
  <c r="X942" i="3"/>
  <c r="Y942" i="3" s="1"/>
  <c r="X941" i="3"/>
  <c r="Y941" i="3" s="1"/>
  <c r="X940" i="3"/>
  <c r="Y940" i="3" s="1"/>
  <c r="X939" i="3"/>
  <c r="Y939" i="3" s="1"/>
  <c r="X938" i="3"/>
  <c r="Y938" i="3" s="1"/>
  <c r="X937" i="3"/>
  <c r="Y937" i="3" s="1"/>
  <c r="X936" i="3"/>
  <c r="Y936" i="3" s="1"/>
  <c r="X935" i="3"/>
  <c r="Y935" i="3" s="1"/>
  <c r="X934" i="3"/>
  <c r="Y934" i="3" s="1"/>
  <c r="X933" i="3"/>
  <c r="Y933" i="3" s="1"/>
  <c r="X932" i="3"/>
  <c r="Y932" i="3" s="1"/>
  <c r="X931" i="3"/>
  <c r="Y931" i="3" s="1"/>
  <c r="X930" i="3"/>
  <c r="Y930" i="3" s="1"/>
  <c r="X929" i="3"/>
  <c r="Y929" i="3" s="1"/>
  <c r="X928" i="3"/>
  <c r="Y928" i="3" s="1"/>
  <c r="X927" i="3"/>
  <c r="Y927" i="3" s="1"/>
  <c r="X926" i="3"/>
  <c r="Y926" i="3" s="1"/>
  <c r="X925" i="3"/>
  <c r="Y925" i="3" s="1"/>
  <c r="X924" i="3"/>
  <c r="Y924" i="3" s="1"/>
  <c r="X923" i="3"/>
  <c r="Y923" i="3" s="1"/>
  <c r="X922" i="3"/>
  <c r="Y922" i="3" s="1"/>
  <c r="X921" i="3"/>
  <c r="Y921" i="3" s="1"/>
  <c r="X920" i="3"/>
  <c r="Y920" i="3" s="1"/>
  <c r="X919" i="3"/>
  <c r="Y919" i="3" s="1"/>
  <c r="X918" i="3"/>
  <c r="Y918" i="3" s="1"/>
  <c r="X917" i="3"/>
  <c r="Y917" i="3" s="1"/>
  <c r="X916" i="3"/>
  <c r="Y916" i="3" s="1"/>
  <c r="X915" i="3"/>
  <c r="Y915" i="3" s="1"/>
  <c r="X914" i="3"/>
  <c r="Y914" i="3" s="1"/>
  <c r="X913" i="3"/>
  <c r="Y913" i="3" s="1"/>
  <c r="X912" i="3"/>
  <c r="Y912" i="3" s="1"/>
  <c r="X911" i="3"/>
  <c r="Y911" i="3" s="1"/>
  <c r="X910" i="3"/>
  <c r="Y910" i="3" s="1"/>
  <c r="X909" i="3"/>
  <c r="Y909" i="3" s="1"/>
  <c r="X908" i="3"/>
  <c r="Y908" i="3" s="1"/>
  <c r="X907" i="3"/>
  <c r="Y907" i="3" s="1"/>
  <c r="X906" i="3"/>
  <c r="Y906" i="3" s="1"/>
  <c r="X905" i="3"/>
  <c r="Y905" i="3" s="1"/>
  <c r="X904" i="3"/>
  <c r="Y904" i="3" s="1"/>
  <c r="X903" i="3"/>
  <c r="Y903" i="3" s="1"/>
  <c r="X902" i="3"/>
  <c r="Y902" i="3" s="1"/>
  <c r="X901" i="3"/>
  <c r="Y901" i="3" s="1"/>
  <c r="X900" i="3"/>
  <c r="Y900" i="3" s="1"/>
  <c r="X899" i="3"/>
  <c r="Y899" i="3" s="1"/>
  <c r="X898" i="3"/>
  <c r="Y898" i="3" s="1"/>
  <c r="X897" i="3"/>
  <c r="Y897" i="3" s="1"/>
  <c r="X896" i="3"/>
  <c r="Y896" i="3" s="1"/>
  <c r="X895" i="3"/>
  <c r="Y895" i="3" s="1"/>
  <c r="X894" i="3"/>
  <c r="Y894" i="3" s="1"/>
  <c r="X893" i="3"/>
  <c r="Y893" i="3" s="1"/>
  <c r="X892" i="3"/>
  <c r="Y892" i="3" s="1"/>
  <c r="X891" i="3"/>
  <c r="Y891" i="3" s="1"/>
  <c r="X890" i="3"/>
  <c r="Y890" i="3" s="1"/>
  <c r="X889" i="3"/>
  <c r="Y889" i="3" s="1"/>
  <c r="X888" i="3"/>
  <c r="Y888" i="3" s="1"/>
  <c r="X887" i="3"/>
  <c r="Y887" i="3" s="1"/>
  <c r="X886" i="3"/>
  <c r="Y886" i="3" s="1"/>
  <c r="X885" i="3"/>
  <c r="Y885" i="3" s="1"/>
  <c r="X884" i="3"/>
  <c r="Y884" i="3" s="1"/>
  <c r="X883" i="3"/>
  <c r="Y883" i="3" s="1"/>
  <c r="X882" i="3"/>
  <c r="Y882" i="3" s="1"/>
  <c r="X881" i="3"/>
  <c r="Y881" i="3" s="1"/>
  <c r="X880" i="3"/>
  <c r="Y880" i="3" s="1"/>
  <c r="X879" i="3"/>
  <c r="Y879" i="3" s="1"/>
  <c r="X878" i="3"/>
  <c r="Y878" i="3" s="1"/>
  <c r="X877" i="3"/>
  <c r="Y877" i="3" s="1"/>
  <c r="X876" i="3"/>
  <c r="Y876" i="3" s="1"/>
  <c r="X875" i="3"/>
  <c r="Y875" i="3" s="1"/>
  <c r="X874" i="3"/>
  <c r="Y874" i="3" s="1"/>
  <c r="X873" i="3"/>
  <c r="Y873" i="3" s="1"/>
  <c r="X872" i="3"/>
  <c r="Y872" i="3" s="1"/>
  <c r="X871" i="3"/>
  <c r="Y871" i="3" s="1"/>
  <c r="X870" i="3"/>
  <c r="Y870" i="3" s="1"/>
  <c r="X869" i="3"/>
  <c r="Y869" i="3" s="1"/>
  <c r="X868" i="3"/>
  <c r="Y868" i="3" s="1"/>
  <c r="X867" i="3"/>
  <c r="Y867" i="3" s="1"/>
  <c r="X866" i="3"/>
  <c r="Y866" i="3" s="1"/>
  <c r="X865" i="3"/>
  <c r="Y865" i="3" s="1"/>
  <c r="X864" i="3"/>
  <c r="Y864" i="3" s="1"/>
  <c r="X863" i="3"/>
  <c r="Y863" i="3" s="1"/>
  <c r="X862" i="3"/>
  <c r="Y862" i="3" s="1"/>
  <c r="X861" i="3"/>
  <c r="Y861" i="3" s="1"/>
  <c r="X860" i="3"/>
  <c r="Y860" i="3" s="1"/>
  <c r="X859" i="3"/>
  <c r="Y859" i="3" s="1"/>
  <c r="X858" i="3"/>
  <c r="Y858" i="3" s="1"/>
  <c r="X857" i="3"/>
  <c r="Y857" i="3" s="1"/>
  <c r="X856" i="3"/>
  <c r="Y856" i="3" s="1"/>
  <c r="X855" i="3"/>
  <c r="Y855" i="3" s="1"/>
  <c r="X854" i="3"/>
  <c r="Y854" i="3" s="1"/>
  <c r="X853" i="3"/>
  <c r="Y853" i="3" s="1"/>
  <c r="X852" i="3"/>
  <c r="Y852" i="3" s="1"/>
  <c r="X851" i="3"/>
  <c r="Y851" i="3" s="1"/>
  <c r="X850" i="3"/>
  <c r="Y850" i="3" s="1"/>
  <c r="X849" i="3"/>
  <c r="Y849" i="3" s="1"/>
  <c r="X848" i="3"/>
  <c r="Y848" i="3" s="1"/>
  <c r="X847" i="3"/>
  <c r="Y847" i="3" s="1"/>
  <c r="X846" i="3"/>
  <c r="Y846" i="3" s="1"/>
  <c r="X845" i="3"/>
  <c r="Y845" i="3" s="1"/>
  <c r="X844" i="3"/>
  <c r="Y844" i="3" s="1"/>
  <c r="X843" i="3"/>
  <c r="Y843" i="3" s="1"/>
  <c r="X842" i="3"/>
  <c r="Y842" i="3" s="1"/>
  <c r="X841" i="3"/>
  <c r="Y841" i="3" s="1"/>
  <c r="X840" i="3"/>
  <c r="Y840" i="3" s="1"/>
  <c r="X839" i="3"/>
  <c r="Y839" i="3" s="1"/>
  <c r="X838" i="3"/>
  <c r="Y838" i="3" s="1"/>
  <c r="X837" i="3"/>
  <c r="Y837" i="3" s="1"/>
  <c r="X836" i="3"/>
  <c r="Y836" i="3" s="1"/>
  <c r="X835" i="3"/>
  <c r="Y835" i="3" s="1"/>
  <c r="X834" i="3"/>
  <c r="Y834" i="3" s="1"/>
  <c r="X833" i="3"/>
  <c r="Y833" i="3" s="1"/>
  <c r="X832" i="3"/>
  <c r="Y832" i="3" s="1"/>
  <c r="X831" i="3"/>
  <c r="Y831" i="3" s="1"/>
  <c r="X830" i="3"/>
  <c r="Y830" i="3" s="1"/>
  <c r="X829" i="3"/>
  <c r="Y829" i="3" s="1"/>
  <c r="X828" i="3"/>
  <c r="Y828" i="3" s="1"/>
  <c r="X827" i="3"/>
  <c r="Y827" i="3" s="1"/>
  <c r="X826" i="3"/>
  <c r="Y826" i="3" s="1"/>
  <c r="X825" i="3"/>
  <c r="Y825" i="3" s="1"/>
  <c r="X824" i="3"/>
  <c r="Y824" i="3" s="1"/>
  <c r="X823" i="3"/>
  <c r="Y823" i="3" s="1"/>
  <c r="X822" i="3"/>
  <c r="Y822" i="3" s="1"/>
  <c r="X821" i="3"/>
  <c r="Y821" i="3" s="1"/>
  <c r="X820" i="3"/>
  <c r="Y820" i="3" s="1"/>
  <c r="X819" i="3"/>
  <c r="Y819" i="3" s="1"/>
  <c r="X818" i="3"/>
  <c r="Y818" i="3" s="1"/>
  <c r="X817" i="3"/>
  <c r="Y817" i="3" s="1"/>
  <c r="X816" i="3"/>
  <c r="Y816" i="3" s="1"/>
  <c r="X815" i="3"/>
  <c r="Y815" i="3" s="1"/>
  <c r="X814" i="3"/>
  <c r="Y814" i="3" s="1"/>
  <c r="X813" i="3"/>
  <c r="Y813" i="3" s="1"/>
  <c r="X812" i="3"/>
  <c r="Y812" i="3" s="1"/>
  <c r="X811" i="3"/>
  <c r="Y811" i="3" s="1"/>
  <c r="X810" i="3"/>
  <c r="Y810" i="3" s="1"/>
  <c r="X809" i="3"/>
  <c r="Y809" i="3" s="1"/>
  <c r="X808" i="3"/>
  <c r="Y808" i="3" s="1"/>
  <c r="X807" i="3"/>
  <c r="Y807" i="3" s="1"/>
  <c r="X806" i="3"/>
  <c r="Y806" i="3" s="1"/>
  <c r="X805" i="3"/>
  <c r="Y805" i="3" s="1"/>
  <c r="X804" i="3"/>
  <c r="Y804" i="3" s="1"/>
  <c r="X803" i="3"/>
  <c r="Y803" i="3" s="1"/>
  <c r="X802" i="3"/>
  <c r="Y802" i="3" s="1"/>
  <c r="X801" i="3"/>
  <c r="Y801" i="3" s="1"/>
  <c r="X800" i="3"/>
  <c r="Y800" i="3" s="1"/>
  <c r="X799" i="3"/>
  <c r="Y799" i="3" s="1"/>
  <c r="X798" i="3"/>
  <c r="Y798" i="3" s="1"/>
  <c r="X797" i="3"/>
  <c r="Y797" i="3" s="1"/>
  <c r="X796" i="3"/>
  <c r="Y796" i="3" s="1"/>
  <c r="X795" i="3"/>
  <c r="Y795" i="3" s="1"/>
  <c r="X794" i="3"/>
  <c r="Y794" i="3" s="1"/>
  <c r="X793" i="3"/>
  <c r="Y793" i="3" s="1"/>
  <c r="X792" i="3"/>
  <c r="Y792" i="3" s="1"/>
  <c r="X791" i="3"/>
  <c r="Y791" i="3" s="1"/>
  <c r="X790" i="3"/>
  <c r="Y790" i="3" s="1"/>
  <c r="X789" i="3"/>
  <c r="Y789" i="3" s="1"/>
  <c r="X788" i="3"/>
  <c r="Y788" i="3" s="1"/>
  <c r="X787" i="3"/>
  <c r="Y787" i="3" s="1"/>
  <c r="X786" i="3"/>
  <c r="Y786" i="3" s="1"/>
  <c r="X785" i="3"/>
  <c r="Y785" i="3" s="1"/>
  <c r="X784" i="3"/>
  <c r="Y784" i="3" s="1"/>
  <c r="X783" i="3"/>
  <c r="Y783" i="3" s="1"/>
  <c r="X782" i="3"/>
  <c r="Y782" i="3" s="1"/>
  <c r="X781" i="3"/>
  <c r="Y781" i="3" s="1"/>
  <c r="X780" i="3"/>
  <c r="Y780" i="3" s="1"/>
  <c r="X779" i="3"/>
  <c r="Y779" i="3" s="1"/>
  <c r="X778" i="3"/>
  <c r="Y778" i="3" s="1"/>
  <c r="X777" i="3"/>
  <c r="Y777" i="3" s="1"/>
  <c r="X776" i="3"/>
  <c r="Y776" i="3" s="1"/>
  <c r="X775" i="3"/>
  <c r="Y775" i="3" s="1"/>
  <c r="X774" i="3"/>
  <c r="Y774" i="3" s="1"/>
  <c r="X773" i="3"/>
  <c r="Y773" i="3" s="1"/>
  <c r="X772" i="3"/>
  <c r="Y772" i="3" s="1"/>
  <c r="X771" i="3"/>
  <c r="Y771" i="3" s="1"/>
  <c r="X770" i="3"/>
  <c r="Y770" i="3" s="1"/>
  <c r="X769" i="3"/>
  <c r="Y769" i="3" s="1"/>
  <c r="X768" i="3"/>
  <c r="Y768" i="3" s="1"/>
  <c r="X767" i="3"/>
  <c r="Y767" i="3" s="1"/>
  <c r="X766" i="3"/>
  <c r="Y766" i="3" s="1"/>
  <c r="X765" i="3"/>
  <c r="Y765" i="3" s="1"/>
  <c r="X764" i="3"/>
  <c r="Y764" i="3" s="1"/>
  <c r="X763" i="3"/>
  <c r="Y763" i="3" s="1"/>
  <c r="X762" i="3"/>
  <c r="Y762" i="3" s="1"/>
  <c r="X761" i="3"/>
  <c r="Y761" i="3" s="1"/>
  <c r="X760" i="3"/>
  <c r="Y760" i="3" s="1"/>
  <c r="X759" i="3"/>
  <c r="Y759" i="3" s="1"/>
  <c r="X758" i="3"/>
  <c r="Y758" i="3" s="1"/>
  <c r="X757" i="3"/>
  <c r="Y757" i="3" s="1"/>
  <c r="X756" i="3"/>
  <c r="Y756" i="3" s="1"/>
  <c r="X755" i="3"/>
  <c r="Y755" i="3" s="1"/>
  <c r="X754" i="3"/>
  <c r="Y754" i="3" s="1"/>
  <c r="X753" i="3"/>
  <c r="Y753" i="3" s="1"/>
  <c r="X752" i="3"/>
  <c r="Y752" i="3" s="1"/>
  <c r="X751" i="3"/>
  <c r="Y751" i="3" s="1"/>
  <c r="X750" i="3"/>
  <c r="Y750" i="3" s="1"/>
  <c r="X749" i="3"/>
  <c r="Y749" i="3" s="1"/>
  <c r="X748" i="3"/>
  <c r="Y748" i="3" s="1"/>
  <c r="X747" i="3"/>
  <c r="Y747" i="3" s="1"/>
  <c r="X746" i="3"/>
  <c r="Y746" i="3" s="1"/>
  <c r="X745" i="3"/>
  <c r="Y745" i="3" s="1"/>
  <c r="X744" i="3"/>
  <c r="Y744" i="3" s="1"/>
  <c r="X743" i="3"/>
  <c r="Y743" i="3" s="1"/>
  <c r="X742" i="3"/>
  <c r="Y742" i="3" s="1"/>
  <c r="X741" i="3"/>
  <c r="Y741" i="3" s="1"/>
  <c r="X740" i="3"/>
  <c r="Y740" i="3" s="1"/>
  <c r="X739" i="3"/>
  <c r="Y739" i="3" s="1"/>
  <c r="X738" i="3"/>
  <c r="Y738" i="3" s="1"/>
  <c r="X737" i="3"/>
  <c r="Y737" i="3" s="1"/>
  <c r="X736" i="3"/>
  <c r="Y736" i="3" s="1"/>
  <c r="X735" i="3"/>
  <c r="Y735" i="3" s="1"/>
  <c r="X734" i="3"/>
  <c r="Y734" i="3" s="1"/>
  <c r="X733" i="3"/>
  <c r="Y733" i="3" s="1"/>
  <c r="X732" i="3"/>
  <c r="Y732" i="3" s="1"/>
  <c r="X731" i="3"/>
  <c r="Y731" i="3" s="1"/>
  <c r="X730" i="3"/>
  <c r="Y730" i="3" s="1"/>
  <c r="X729" i="3"/>
  <c r="Y729" i="3" s="1"/>
  <c r="X728" i="3"/>
  <c r="Y728" i="3" s="1"/>
  <c r="X727" i="3"/>
  <c r="Y727" i="3" s="1"/>
  <c r="X726" i="3"/>
  <c r="Y726" i="3" s="1"/>
  <c r="X725" i="3"/>
  <c r="Y725" i="3" s="1"/>
  <c r="X724" i="3"/>
  <c r="Y724" i="3" s="1"/>
  <c r="X723" i="3"/>
  <c r="Y723" i="3" s="1"/>
  <c r="X722" i="3"/>
  <c r="Y722" i="3" s="1"/>
  <c r="X721" i="3"/>
  <c r="Y721" i="3" s="1"/>
  <c r="X720" i="3"/>
  <c r="Y720" i="3" s="1"/>
  <c r="X719" i="3"/>
  <c r="Y719" i="3" s="1"/>
  <c r="X718" i="3"/>
  <c r="Y718" i="3" s="1"/>
  <c r="X717" i="3"/>
  <c r="Y717" i="3" s="1"/>
  <c r="X716" i="3"/>
  <c r="Y716" i="3" s="1"/>
  <c r="X715" i="3"/>
  <c r="Y715" i="3" s="1"/>
  <c r="X714" i="3"/>
  <c r="Y714" i="3" s="1"/>
  <c r="X713" i="3"/>
  <c r="Y713" i="3" s="1"/>
  <c r="X712" i="3"/>
  <c r="Y712" i="3" s="1"/>
  <c r="X711" i="3"/>
  <c r="Y711" i="3" s="1"/>
  <c r="X710" i="3"/>
  <c r="Y710" i="3" s="1"/>
  <c r="X709" i="3"/>
  <c r="Y709" i="3" s="1"/>
  <c r="X708" i="3"/>
  <c r="Y708" i="3" s="1"/>
  <c r="X707" i="3"/>
  <c r="Y707" i="3" s="1"/>
  <c r="X706" i="3"/>
  <c r="Y706" i="3" s="1"/>
  <c r="X705" i="3"/>
  <c r="Y705" i="3" s="1"/>
  <c r="X704" i="3"/>
  <c r="Y704" i="3" s="1"/>
  <c r="X703" i="3"/>
  <c r="Y703" i="3" s="1"/>
  <c r="X702" i="3"/>
  <c r="Y702" i="3" s="1"/>
  <c r="X701" i="3"/>
  <c r="Y701" i="3" s="1"/>
  <c r="X700" i="3"/>
  <c r="Y700" i="3" s="1"/>
  <c r="X699" i="3"/>
  <c r="Y699" i="3" s="1"/>
  <c r="X698" i="3"/>
  <c r="Y698" i="3" s="1"/>
  <c r="X697" i="3"/>
  <c r="Y697" i="3" s="1"/>
  <c r="X696" i="3"/>
  <c r="Y696" i="3" s="1"/>
  <c r="X695" i="3"/>
  <c r="Y695" i="3" s="1"/>
  <c r="X694" i="3"/>
  <c r="Y694" i="3" s="1"/>
  <c r="X693" i="3"/>
  <c r="Y693" i="3" s="1"/>
  <c r="X692" i="3"/>
  <c r="Y692" i="3" s="1"/>
  <c r="X691" i="3"/>
  <c r="Y691" i="3" s="1"/>
  <c r="X690" i="3"/>
  <c r="Y690" i="3" s="1"/>
  <c r="X689" i="3"/>
  <c r="Y689" i="3" s="1"/>
  <c r="X688" i="3"/>
  <c r="Y688" i="3" s="1"/>
  <c r="X687" i="3"/>
  <c r="Y687" i="3" s="1"/>
  <c r="X686" i="3"/>
  <c r="Y686" i="3" s="1"/>
  <c r="X685" i="3"/>
  <c r="Y685" i="3" s="1"/>
  <c r="X684" i="3"/>
  <c r="Y684" i="3" s="1"/>
  <c r="X683" i="3"/>
  <c r="Y683" i="3" s="1"/>
  <c r="X682" i="3"/>
  <c r="Y682" i="3" s="1"/>
  <c r="X681" i="3"/>
  <c r="Y681" i="3" s="1"/>
  <c r="X680" i="3"/>
  <c r="Y680" i="3" s="1"/>
  <c r="X679" i="3"/>
  <c r="Y679" i="3" s="1"/>
  <c r="X678" i="3"/>
  <c r="Y678" i="3" s="1"/>
  <c r="X677" i="3"/>
  <c r="Y677" i="3" s="1"/>
  <c r="X676" i="3"/>
  <c r="Y676" i="3" s="1"/>
  <c r="X675" i="3"/>
  <c r="Y675" i="3" s="1"/>
  <c r="X674" i="3"/>
  <c r="Y674" i="3" s="1"/>
  <c r="X673" i="3"/>
  <c r="Y673" i="3" s="1"/>
  <c r="X672" i="3"/>
  <c r="Y672" i="3" s="1"/>
  <c r="X671" i="3"/>
  <c r="Y671" i="3" s="1"/>
  <c r="X670" i="3"/>
  <c r="Y670" i="3" s="1"/>
  <c r="X669" i="3"/>
  <c r="Y669" i="3" s="1"/>
  <c r="X668" i="3"/>
  <c r="Y668" i="3" s="1"/>
  <c r="X667" i="3"/>
  <c r="Y667" i="3" s="1"/>
  <c r="X666" i="3"/>
  <c r="Y666" i="3" s="1"/>
  <c r="X665" i="3"/>
  <c r="Y665" i="3" s="1"/>
  <c r="X664" i="3"/>
  <c r="Y664" i="3" s="1"/>
  <c r="X663" i="3"/>
  <c r="Y663" i="3" s="1"/>
  <c r="X662" i="3"/>
  <c r="Y662" i="3" s="1"/>
  <c r="X661" i="3"/>
  <c r="Y661" i="3" s="1"/>
  <c r="X660" i="3"/>
  <c r="Y660" i="3" s="1"/>
  <c r="X659" i="3"/>
  <c r="Y659" i="3" s="1"/>
  <c r="X658" i="3"/>
  <c r="Y658" i="3" s="1"/>
  <c r="X657" i="3"/>
  <c r="Y657" i="3" s="1"/>
  <c r="X656" i="3"/>
  <c r="Y656" i="3" s="1"/>
  <c r="X655" i="3"/>
  <c r="Y655" i="3" s="1"/>
  <c r="X654" i="3"/>
  <c r="Y654" i="3" s="1"/>
  <c r="X653" i="3"/>
  <c r="Y653" i="3" s="1"/>
  <c r="X652" i="3"/>
  <c r="Y652" i="3" s="1"/>
  <c r="X651" i="3"/>
  <c r="Y651" i="3" s="1"/>
  <c r="X650" i="3"/>
  <c r="Y650" i="3" s="1"/>
  <c r="X649" i="3"/>
  <c r="Y649" i="3" s="1"/>
  <c r="X648" i="3"/>
  <c r="Y648" i="3" s="1"/>
  <c r="X647" i="3"/>
  <c r="Y647" i="3" s="1"/>
  <c r="X646" i="3"/>
  <c r="Y646" i="3" s="1"/>
  <c r="X645" i="3"/>
  <c r="Y645" i="3" s="1"/>
  <c r="X644" i="3"/>
  <c r="Y644" i="3" s="1"/>
  <c r="X643" i="3"/>
  <c r="Y643" i="3" s="1"/>
  <c r="X642" i="3"/>
  <c r="Y642" i="3" s="1"/>
  <c r="X641" i="3"/>
  <c r="Y641" i="3" s="1"/>
  <c r="X640" i="3"/>
  <c r="Y640" i="3" s="1"/>
  <c r="X639" i="3"/>
  <c r="Y639" i="3" s="1"/>
  <c r="X638" i="3"/>
  <c r="Y638" i="3" s="1"/>
  <c r="X637" i="3"/>
  <c r="Y637" i="3" s="1"/>
  <c r="X636" i="3"/>
  <c r="Y636" i="3" s="1"/>
  <c r="X635" i="3"/>
  <c r="Y635" i="3" s="1"/>
  <c r="X634" i="3"/>
  <c r="Y634" i="3" s="1"/>
  <c r="X633" i="3"/>
  <c r="Y633" i="3" s="1"/>
  <c r="X632" i="3"/>
  <c r="Y632" i="3" s="1"/>
  <c r="X631" i="3"/>
  <c r="Y631" i="3" s="1"/>
  <c r="X630" i="3"/>
  <c r="Y630" i="3" s="1"/>
  <c r="X629" i="3"/>
  <c r="Y629" i="3" s="1"/>
  <c r="X628" i="3"/>
  <c r="Y628" i="3" s="1"/>
  <c r="X627" i="3"/>
  <c r="Y627" i="3" s="1"/>
  <c r="X626" i="3"/>
  <c r="Y626" i="3" s="1"/>
  <c r="X625" i="3"/>
  <c r="Y625" i="3" s="1"/>
  <c r="X624" i="3"/>
  <c r="Y624" i="3" s="1"/>
  <c r="X623" i="3"/>
  <c r="Y623" i="3" s="1"/>
  <c r="X622" i="3"/>
  <c r="Y622" i="3" s="1"/>
  <c r="X621" i="3"/>
  <c r="Y621" i="3" s="1"/>
  <c r="X620" i="3"/>
  <c r="Y620" i="3" s="1"/>
  <c r="X619" i="3"/>
  <c r="Y619" i="3" s="1"/>
  <c r="X618" i="3"/>
  <c r="Y618" i="3" s="1"/>
  <c r="X617" i="3"/>
  <c r="Y617" i="3" s="1"/>
  <c r="X616" i="3"/>
  <c r="Y616" i="3" s="1"/>
  <c r="X615" i="3"/>
  <c r="Y615" i="3" s="1"/>
  <c r="X614" i="3"/>
  <c r="Y614" i="3" s="1"/>
  <c r="X613" i="3"/>
  <c r="Y613" i="3" s="1"/>
  <c r="X612" i="3"/>
  <c r="Y612" i="3" s="1"/>
  <c r="X611" i="3"/>
  <c r="Y611" i="3" s="1"/>
  <c r="X610" i="3"/>
  <c r="Y610" i="3" s="1"/>
  <c r="X609" i="3"/>
  <c r="Y609" i="3" s="1"/>
  <c r="X608" i="3"/>
  <c r="Y608" i="3" s="1"/>
  <c r="X607" i="3"/>
  <c r="Y607" i="3" s="1"/>
  <c r="X606" i="3"/>
  <c r="Y606" i="3" s="1"/>
  <c r="X605" i="3"/>
  <c r="Y605" i="3" s="1"/>
  <c r="X604" i="3"/>
  <c r="Y604" i="3" s="1"/>
  <c r="X603" i="3"/>
  <c r="Y603" i="3" s="1"/>
  <c r="X602" i="3"/>
  <c r="Y602" i="3" s="1"/>
  <c r="X601" i="3"/>
  <c r="Y601" i="3" s="1"/>
  <c r="X600" i="3"/>
  <c r="Y600" i="3" s="1"/>
  <c r="X599" i="3"/>
  <c r="Y599" i="3" s="1"/>
  <c r="X598" i="3"/>
  <c r="Y598" i="3" s="1"/>
  <c r="X597" i="3"/>
  <c r="Y597" i="3" s="1"/>
  <c r="X596" i="3"/>
  <c r="Y596" i="3" s="1"/>
  <c r="X595" i="3"/>
  <c r="Y595" i="3" s="1"/>
  <c r="X594" i="3"/>
  <c r="Y594" i="3" s="1"/>
  <c r="X593" i="3"/>
  <c r="Y593" i="3" s="1"/>
  <c r="Y592" i="3"/>
  <c r="X591" i="3"/>
  <c r="Y591" i="3" s="1"/>
  <c r="X590" i="3"/>
  <c r="Y590" i="3" s="1"/>
  <c r="X589" i="3"/>
  <c r="Y589" i="3" s="1"/>
  <c r="X588" i="3"/>
  <c r="Y588" i="3" s="1"/>
  <c r="X587" i="3"/>
  <c r="Y587" i="3" s="1"/>
  <c r="X586" i="3"/>
  <c r="Y586" i="3" s="1"/>
  <c r="X585" i="3"/>
  <c r="Y585" i="3" s="1"/>
  <c r="X584" i="3"/>
  <c r="Y584" i="3" s="1"/>
  <c r="X583" i="3"/>
  <c r="Y583" i="3" s="1"/>
  <c r="X582" i="3"/>
  <c r="Y582" i="3" s="1"/>
  <c r="X581" i="3"/>
  <c r="Y581" i="3" s="1"/>
  <c r="X580" i="3"/>
  <c r="Y580" i="3" s="1"/>
  <c r="X579" i="3"/>
  <c r="Y579" i="3" s="1"/>
  <c r="X578" i="3"/>
  <c r="Y578" i="3" s="1"/>
  <c r="X577" i="3"/>
  <c r="Y577" i="3" s="1"/>
  <c r="U577" i="3"/>
  <c r="X576" i="3"/>
  <c r="Y576" i="3" s="1"/>
  <c r="X575" i="3"/>
  <c r="Y575" i="3" s="1"/>
  <c r="X574" i="3"/>
  <c r="Y574" i="3" s="1"/>
  <c r="X573" i="3"/>
  <c r="Y573" i="3" s="1"/>
  <c r="X572" i="3"/>
  <c r="Y572" i="3" s="1"/>
  <c r="X571" i="3"/>
  <c r="Y571" i="3" s="1"/>
  <c r="X570" i="3"/>
  <c r="Y570" i="3" s="1"/>
  <c r="X569" i="3"/>
  <c r="Y569" i="3" s="1"/>
  <c r="X568" i="3"/>
  <c r="Y568" i="3" s="1"/>
  <c r="X567" i="3"/>
  <c r="Y567" i="3" s="1"/>
  <c r="X566" i="3"/>
  <c r="Y566" i="3" s="1"/>
  <c r="X565" i="3"/>
  <c r="Y565" i="3" s="1"/>
  <c r="X564" i="3"/>
  <c r="Y564" i="3" s="1"/>
  <c r="X563" i="3"/>
  <c r="Y563" i="3" s="1"/>
  <c r="X562" i="3"/>
  <c r="Y562" i="3" s="1"/>
  <c r="X561" i="3"/>
  <c r="Y561" i="3" s="1"/>
  <c r="X560" i="3"/>
  <c r="Y560" i="3" s="1"/>
  <c r="X559" i="3"/>
  <c r="Y559" i="3" s="1"/>
  <c r="X558" i="3"/>
  <c r="Y558" i="3"/>
  <c r="X557" i="3"/>
  <c r="Y557" i="3"/>
  <c r="X556" i="3"/>
  <c r="Y556" i="3"/>
  <c r="X555" i="3"/>
  <c r="Y555" i="3"/>
  <c r="X554" i="3"/>
  <c r="Y554" i="3"/>
  <c r="X553" i="3"/>
  <c r="Y553" i="3" s="1"/>
  <c r="X552" i="3"/>
  <c r="Y552" i="3"/>
  <c r="U552" i="3"/>
  <c r="X551" i="3"/>
  <c r="Y551" i="3"/>
  <c r="X550" i="3"/>
  <c r="Y550" i="3"/>
  <c r="X549" i="3"/>
  <c r="Y549" i="3"/>
  <c r="X548" i="3"/>
  <c r="Y548" i="3"/>
  <c r="X547" i="3"/>
  <c r="Y547" i="3" s="1"/>
  <c r="X546" i="3"/>
  <c r="Y546" i="3" s="1"/>
  <c r="X545" i="3"/>
  <c r="X544" i="3"/>
  <c r="X543" i="3"/>
  <c r="Y543" i="3" s="1"/>
  <c r="X542" i="3"/>
  <c r="X541" i="3"/>
  <c r="Y541" i="3" s="1"/>
  <c r="X540" i="3"/>
  <c r="Y540" i="3" s="1"/>
  <c r="X539" i="3"/>
  <c r="Y539" i="3" s="1"/>
  <c r="X538" i="3"/>
  <c r="X537" i="3"/>
  <c r="X536" i="3"/>
  <c r="Y536" i="3"/>
  <c r="X535" i="3"/>
  <c r="X534" i="3"/>
  <c r="X533" i="3"/>
  <c r="X532" i="3"/>
  <c r="X531" i="3"/>
  <c r="Y531" i="3"/>
  <c r="X530" i="3"/>
  <c r="X528" i="3"/>
  <c r="X527" i="3"/>
  <c r="Y527" i="3" s="1"/>
  <c r="X526" i="3"/>
  <c r="X525" i="3"/>
  <c r="X524" i="3"/>
  <c r="X523" i="3"/>
  <c r="Y523" i="3" s="1"/>
  <c r="X522" i="3"/>
  <c r="X521" i="3"/>
  <c r="X520" i="3"/>
  <c r="X519" i="3"/>
  <c r="X518" i="3"/>
  <c r="X517" i="3"/>
  <c r="X516" i="3"/>
  <c r="X515" i="3"/>
  <c r="X514" i="3"/>
  <c r="X513" i="3"/>
  <c r="X512" i="3"/>
  <c r="X511" i="3"/>
  <c r="X510" i="3"/>
  <c r="X509" i="3"/>
  <c r="X508" i="3"/>
  <c r="X507" i="3"/>
  <c r="X506" i="3"/>
  <c r="X505" i="3"/>
  <c r="X504" i="3"/>
  <c r="X503" i="3"/>
  <c r="X502" i="3"/>
  <c r="X501" i="3"/>
  <c r="X500" i="3"/>
  <c r="U500" i="3"/>
  <c r="X499" i="3"/>
  <c r="X498" i="3"/>
  <c r="X497" i="3"/>
  <c r="X496" i="3"/>
  <c r="X495" i="3"/>
  <c r="X494" i="3"/>
  <c r="U494" i="3"/>
  <c r="X493" i="3"/>
  <c r="X492" i="3"/>
  <c r="X491" i="3"/>
  <c r="Y491" i="3" s="1"/>
  <c r="X490" i="3"/>
  <c r="X489" i="3"/>
  <c r="Y489" i="3" s="1"/>
  <c r="U489" i="3"/>
  <c r="X488" i="3"/>
  <c r="Y488" i="3" s="1"/>
  <c r="U488" i="3"/>
  <c r="X487" i="3"/>
  <c r="Y487" i="3" s="1"/>
  <c r="U487" i="3"/>
  <c r="X486" i="3"/>
  <c r="Y486" i="3" s="1"/>
  <c r="U486" i="3"/>
  <c r="X485" i="3"/>
  <c r="Y485" i="3" s="1"/>
  <c r="U485" i="3"/>
  <c r="X484" i="3"/>
  <c r="U484" i="3"/>
  <c r="X483" i="3"/>
  <c r="U483" i="3"/>
  <c r="X482" i="3"/>
  <c r="U482" i="3"/>
  <c r="X481" i="3"/>
  <c r="U481" i="3"/>
  <c r="X480" i="3"/>
  <c r="U480" i="3"/>
  <c r="W479" i="3"/>
  <c r="X479" i="3" s="1"/>
  <c r="Y479" i="3" s="1"/>
  <c r="U479" i="3"/>
  <c r="X478" i="3"/>
  <c r="U478" i="3"/>
  <c r="X477" i="3"/>
  <c r="U477" i="3"/>
  <c r="X476" i="3"/>
  <c r="U476" i="3"/>
  <c r="X475" i="3"/>
  <c r="U475" i="3"/>
  <c r="X474" i="3"/>
  <c r="U474" i="3"/>
  <c r="X473" i="3"/>
  <c r="U473" i="3"/>
  <c r="X472" i="3"/>
  <c r="Y472" i="3" s="1"/>
  <c r="U472" i="3"/>
  <c r="X471" i="3"/>
  <c r="Y471" i="3" s="1"/>
  <c r="U471" i="3"/>
  <c r="X470" i="3"/>
  <c r="U470" i="3"/>
  <c r="X469" i="3"/>
  <c r="U469" i="3"/>
  <c r="X468" i="3"/>
  <c r="U468" i="3"/>
  <c r="X467" i="3"/>
  <c r="Y467" i="3" s="1"/>
  <c r="U467" i="3"/>
  <c r="X466" i="3"/>
  <c r="Y466" i="3" s="1"/>
  <c r="U466" i="3"/>
  <c r="X465" i="3"/>
  <c r="Y465" i="3" s="1"/>
  <c r="U465" i="3"/>
  <c r="X464" i="3"/>
  <c r="Y464" i="3" s="1"/>
  <c r="U464" i="3"/>
  <c r="X463" i="3"/>
  <c r="Y463" i="3" s="1"/>
  <c r="U463" i="3"/>
  <c r="X462" i="3"/>
  <c r="U462" i="3"/>
  <c r="X461" i="3"/>
  <c r="U461" i="3"/>
  <c r="X460" i="3"/>
  <c r="U460" i="3"/>
  <c r="X459" i="3"/>
  <c r="U459" i="3"/>
  <c r="X458" i="3"/>
  <c r="Y458" i="3" s="1"/>
  <c r="U458" i="3"/>
  <c r="X457" i="3"/>
  <c r="U457" i="3"/>
  <c r="X456" i="3"/>
  <c r="Y456" i="3" s="1"/>
  <c r="U456" i="3"/>
  <c r="X455" i="3"/>
  <c r="U455" i="3"/>
  <c r="X454" i="3"/>
  <c r="Y454" i="3"/>
  <c r="U454" i="3"/>
  <c r="X453" i="3"/>
  <c r="U453" i="3"/>
  <c r="X452" i="3"/>
  <c r="Y452" i="3" s="1"/>
  <c r="U452" i="3"/>
  <c r="X451" i="3"/>
  <c r="U451" i="3"/>
  <c r="X450" i="3"/>
  <c r="U450" i="3"/>
  <c r="X449" i="3"/>
  <c r="U449" i="3"/>
  <c r="X448" i="3"/>
  <c r="Y448" i="3" s="1"/>
  <c r="U448" i="3"/>
  <c r="X447" i="3"/>
  <c r="U447" i="3"/>
  <c r="X446" i="3"/>
  <c r="U446" i="3"/>
  <c r="X445" i="3"/>
  <c r="U445" i="3"/>
  <c r="X444" i="3"/>
  <c r="U444" i="3"/>
  <c r="X443" i="3"/>
  <c r="U443" i="3"/>
  <c r="X442" i="3"/>
  <c r="U442" i="3"/>
  <c r="X441" i="3"/>
  <c r="Y441" i="3" s="1"/>
  <c r="U441" i="3"/>
  <c r="X440" i="3"/>
  <c r="U440" i="3"/>
  <c r="X439" i="3"/>
  <c r="Y439" i="3" s="1"/>
  <c r="U439" i="3"/>
  <c r="X438" i="3"/>
  <c r="U438" i="3"/>
  <c r="X437" i="3"/>
  <c r="U437" i="3"/>
  <c r="X436" i="3"/>
  <c r="U436" i="3"/>
  <c r="X435" i="3"/>
  <c r="U435" i="3"/>
  <c r="X434" i="3"/>
  <c r="U434" i="3"/>
  <c r="X433" i="3"/>
  <c r="U433" i="3"/>
  <c r="X432" i="3"/>
  <c r="U432" i="3"/>
  <c r="X431" i="3"/>
  <c r="Y431" i="3" s="1"/>
  <c r="U431" i="3"/>
  <c r="X430" i="3"/>
  <c r="Y430" i="3" s="1"/>
  <c r="U430" i="3"/>
  <c r="X429" i="3"/>
  <c r="U429" i="3"/>
  <c r="X428" i="3"/>
  <c r="U428" i="3"/>
  <c r="X427" i="3"/>
  <c r="U427" i="3"/>
  <c r="X426" i="3"/>
  <c r="Y426" i="3" s="1"/>
  <c r="U426" i="3"/>
  <c r="X425" i="3"/>
  <c r="U425" i="3"/>
  <c r="X424" i="3"/>
  <c r="Y424" i="3" s="1"/>
  <c r="U424" i="3"/>
  <c r="X423" i="3"/>
  <c r="Y423" i="3" s="1"/>
  <c r="U423" i="3"/>
  <c r="X422" i="3"/>
  <c r="Y422" i="3" s="1"/>
  <c r="U422" i="3"/>
  <c r="X421" i="3"/>
  <c r="Y421" i="3" s="1"/>
  <c r="U421" i="3"/>
  <c r="X420" i="3"/>
  <c r="Y420" i="3" s="1"/>
  <c r="U420" i="3"/>
  <c r="X419" i="3"/>
  <c r="Y419" i="3" s="1"/>
  <c r="U419" i="3"/>
  <c r="X418" i="3"/>
  <c r="Y418" i="3" s="1"/>
  <c r="U418" i="3"/>
  <c r="X417" i="3"/>
  <c r="U417" i="3"/>
  <c r="X416" i="3"/>
  <c r="Y416" i="3" s="1"/>
  <c r="U416" i="3"/>
  <c r="X415" i="3"/>
  <c r="Y415" i="3" s="1"/>
  <c r="U415" i="3"/>
  <c r="X414" i="3"/>
  <c r="Y414" i="3" s="1"/>
  <c r="U414" i="3"/>
  <c r="X413" i="3"/>
  <c r="U413" i="3"/>
  <c r="U412" i="3"/>
  <c r="X411" i="3"/>
  <c r="U411" i="3"/>
  <c r="X410" i="3"/>
  <c r="Y410" i="3" s="1"/>
  <c r="U410" i="3"/>
  <c r="X409" i="3"/>
  <c r="Y409" i="3" s="1"/>
  <c r="U409" i="3"/>
  <c r="X408" i="3"/>
  <c r="U408" i="3"/>
  <c r="X407" i="3"/>
  <c r="Y407" i="3" s="1"/>
  <c r="U407" i="3"/>
  <c r="X406" i="3"/>
  <c r="Y406" i="3"/>
  <c r="U406" i="3"/>
  <c r="X405" i="3"/>
  <c r="Y405" i="3" s="1"/>
  <c r="U405" i="3"/>
  <c r="X404" i="3"/>
  <c r="U404" i="3"/>
  <c r="X403" i="3"/>
  <c r="U403" i="3"/>
  <c r="X402" i="3"/>
  <c r="U402" i="3"/>
  <c r="X401" i="3"/>
  <c r="U401" i="3"/>
  <c r="X400" i="3"/>
  <c r="U400" i="3"/>
  <c r="X399" i="3"/>
  <c r="U399" i="3"/>
  <c r="X398" i="3"/>
  <c r="U398" i="3"/>
  <c r="X397" i="3"/>
  <c r="U397" i="3"/>
  <c r="X396" i="3"/>
  <c r="U396" i="3"/>
  <c r="X395" i="3"/>
  <c r="Y395" i="3" s="1"/>
  <c r="U395" i="3"/>
  <c r="X394" i="3"/>
  <c r="Y394" i="3"/>
  <c r="U394" i="3"/>
  <c r="X393" i="3"/>
  <c r="U393" i="3"/>
  <c r="X392" i="3"/>
  <c r="U392" i="3"/>
  <c r="X391" i="3"/>
  <c r="U391" i="3"/>
  <c r="X390" i="3"/>
  <c r="Y390" i="3" s="1"/>
  <c r="U390" i="3"/>
  <c r="X389" i="3"/>
  <c r="Y389" i="3" s="1"/>
  <c r="U389" i="3"/>
  <c r="X388" i="3"/>
  <c r="Y388" i="3" s="1"/>
  <c r="U388" i="3"/>
  <c r="X387" i="3"/>
  <c r="Y387" i="3" s="1"/>
  <c r="U387" i="3"/>
  <c r="U386" i="3"/>
  <c r="X385" i="3"/>
  <c r="U385" i="3"/>
  <c r="X384" i="3"/>
  <c r="U384" i="3"/>
  <c r="X383" i="3"/>
  <c r="U383" i="3"/>
  <c r="X382" i="3"/>
  <c r="U382" i="3"/>
  <c r="X381" i="3"/>
  <c r="U381" i="3"/>
  <c r="X380" i="3"/>
  <c r="U380" i="3"/>
  <c r="Y379" i="3"/>
  <c r="Y194" i="3"/>
  <c r="Y166" i="3"/>
  <c r="Y165" i="3"/>
  <c r="Y164" i="3"/>
  <c r="Y163" i="3"/>
  <c r="Y162" i="3"/>
  <c r="Y161" i="3"/>
  <c r="Y160" i="3"/>
  <c r="Y159" i="3"/>
  <c r="Y158" i="3"/>
  <c r="Y157" i="3"/>
  <c r="Y156" i="3"/>
  <c r="Y155" i="3"/>
  <c r="Y154" i="3"/>
  <c r="Y153" i="3"/>
  <c r="Y152" i="3"/>
  <c r="Y151" i="3"/>
  <c r="Y150" i="3"/>
  <c r="Y149" i="3"/>
  <c r="Y148" i="3"/>
  <c r="Y147" i="3"/>
  <c r="Y146" i="3"/>
  <c r="Y145" i="3"/>
  <c r="Y144" i="3"/>
  <c r="Y143" i="3"/>
  <c r="Y142" i="3"/>
  <c r="Y141" i="3"/>
  <c r="Y140" i="3"/>
  <c r="Y139" i="3"/>
  <c r="Y138" i="3"/>
  <c r="Y137" i="3"/>
  <c r="Y136" i="3"/>
  <c r="Y135" i="3"/>
  <c r="Y134" i="3"/>
  <c r="Y133" i="3"/>
  <c r="Y132" i="3"/>
  <c r="Y131" i="3"/>
  <c r="Y130" i="3"/>
  <c r="Y129" i="3"/>
  <c r="Y128" i="3"/>
  <c r="Y127" i="3"/>
  <c r="Y126" i="3"/>
  <c r="Y125" i="3"/>
  <c r="Y124" i="3"/>
  <c r="Y123" i="3"/>
  <c r="Y122" i="3"/>
  <c r="Y121" i="3"/>
  <c r="Y120" i="3"/>
  <c r="Y119" i="3"/>
  <c r="Y118" i="3"/>
  <c r="Y117" i="3"/>
  <c r="Y116" i="3"/>
  <c r="Y115" i="3"/>
  <c r="Y114" i="3"/>
  <c r="Y113" i="3"/>
  <c r="Y112" i="3"/>
  <c r="Y111" i="3"/>
  <c r="Y110" i="3"/>
  <c r="Y109" i="3"/>
  <c r="Y108" i="3"/>
  <c r="Y107" i="3"/>
  <c r="Y106" i="3"/>
  <c r="Y105" i="3"/>
  <c r="Y104" i="3"/>
  <c r="Y103" i="3"/>
  <c r="Y102" i="3"/>
  <c r="Y101" i="3"/>
  <c r="Y100" i="3"/>
  <c r="Y99" i="3"/>
  <c r="Y98" i="3"/>
  <c r="Y97" i="3"/>
  <c r="Y96" i="3"/>
  <c r="Y95" i="3"/>
  <c r="Y94" i="3"/>
  <c r="Y93" i="3"/>
  <c r="Y92" i="3"/>
  <c r="Y91" i="3"/>
  <c r="Y90" i="3"/>
  <c r="Y89" i="3"/>
  <c r="Y88" i="3"/>
  <c r="Y87" i="3"/>
  <c r="Y86" i="3"/>
  <c r="Y85" i="3"/>
  <c r="Y84" i="3"/>
  <c r="Y83" i="3"/>
  <c r="Y82" i="3"/>
  <c r="Y81" i="3"/>
  <c r="Y80" i="3"/>
  <c r="Y79" i="3"/>
  <c r="Y78" i="3"/>
  <c r="Y77" i="3"/>
  <c r="Y76" i="3"/>
  <c r="Y75" i="3"/>
  <c r="Y74" i="3"/>
  <c r="Y73" i="3"/>
  <c r="Y72" i="3"/>
  <c r="Y71" i="3"/>
  <c r="Y70" i="3"/>
  <c r="Y69" i="3"/>
  <c r="Y68" i="3"/>
  <c r="Y67" i="3"/>
  <c r="Y66" i="3"/>
  <c r="Y65" i="3"/>
  <c r="Y64" i="3"/>
  <c r="Y63" i="3"/>
  <c r="Y62" i="3"/>
  <c r="Y61" i="3"/>
  <c r="Y60" i="3"/>
  <c r="Y59" i="3"/>
  <c r="Y58" i="3"/>
  <c r="Y57" i="3"/>
  <c r="Y56" i="3"/>
  <c r="Y55" i="3"/>
  <c r="Y54" i="3"/>
  <c r="Y53" i="3"/>
  <c r="Y52" i="3"/>
  <c r="Y51" i="3"/>
  <c r="Y50" i="3"/>
  <c r="Y49" i="3"/>
  <c r="Y48" i="3"/>
  <c r="Y47" i="3"/>
  <c r="Y46" i="3"/>
  <c r="Y45" i="3"/>
  <c r="Y43" i="3"/>
  <c r="Y42" i="3"/>
  <c r="Y41" i="3"/>
  <c r="Y40" i="3"/>
  <c r="Y39" i="3"/>
  <c r="Y38" i="3"/>
  <c r="Y37" i="3"/>
  <c r="Y36" i="3"/>
  <c r="Y35" i="3"/>
  <c r="Y34" i="3"/>
  <c r="Y33" i="3"/>
  <c r="Y32" i="3"/>
  <c r="Y31" i="3"/>
  <c r="Y30" i="3"/>
  <c r="Y29" i="3"/>
  <c r="Y27" i="3"/>
  <c r="Y26" i="3"/>
  <c r="Y25" i="3"/>
  <c r="Y24" i="3"/>
  <c r="Y23" i="3"/>
  <c r="Y22" i="3"/>
  <c r="Y20" i="3"/>
  <c r="Y19" i="3"/>
  <c r="Y18" i="3"/>
  <c r="Y17" i="3"/>
  <c r="Y16" i="3"/>
  <c r="Y15" i="3"/>
  <c r="Y14" i="3"/>
  <c r="Y13" i="3"/>
  <c r="Y12" i="3"/>
  <c r="Y11" i="3"/>
  <c r="Y10" i="3"/>
  <c r="Y9" i="3"/>
  <c r="Y8" i="3"/>
  <c r="Y7" i="3"/>
  <c r="Y5" i="3"/>
  <c r="Y4" i="3"/>
  <c r="Y3" i="3"/>
  <c r="Y2" i="3"/>
  <c r="D262" i="4"/>
  <c r="D279" i="4"/>
  <c r="D226" i="4"/>
  <c r="D278" i="4"/>
  <c r="D202" i="4"/>
  <c r="D243" i="4"/>
  <c r="D220" i="4"/>
  <c r="D199" i="4"/>
  <c r="D208" i="4"/>
  <c r="D212" i="4"/>
  <c r="D207" i="4"/>
  <c r="D219" i="4"/>
  <c r="D216" i="4"/>
  <c r="D282" i="4"/>
  <c r="D246" i="4"/>
  <c r="D252" i="4"/>
  <c r="D193" i="4"/>
  <c r="D218" i="4"/>
  <c r="D230" i="4"/>
  <c r="D214" i="4"/>
  <c r="D255" i="4"/>
  <c r="D229" i="4"/>
  <c r="D237" i="4"/>
  <c r="D206" i="4"/>
  <c r="D276" i="4"/>
  <c r="D265" i="4"/>
  <c r="D204" i="4"/>
  <c r="D223" i="4"/>
  <c r="D241" i="4"/>
  <c r="D209" i="4"/>
  <c r="D238" i="4"/>
  <c r="D192" i="4"/>
  <c r="D249" i="4"/>
  <c r="D267" i="4"/>
  <c r="D213" i="4"/>
  <c r="D240" i="4"/>
  <c r="D239" i="4"/>
  <c r="D205" i="4"/>
  <c r="D281" i="4"/>
  <c r="D275" i="4"/>
  <c r="D224" i="4"/>
  <c r="D254" i="4"/>
  <c r="D225" i="4"/>
  <c r="D257" i="4"/>
  <c r="D248" i="4"/>
  <c r="D269" i="4"/>
  <c r="D210" i="4"/>
  <c r="D203" i="4"/>
  <c r="D227" i="4"/>
  <c r="D215" i="4"/>
  <c r="D194" i="4"/>
  <c r="D231" i="4"/>
  <c r="D232" i="4"/>
  <c r="D235" i="4"/>
  <c r="D196" i="4"/>
  <c r="D244" i="4"/>
  <c r="D261" i="4"/>
  <c r="D197" i="4"/>
  <c r="D211" i="4"/>
  <c r="D222" i="4"/>
  <c r="D201" i="4"/>
  <c r="D250" i="4"/>
  <c r="D245" i="4"/>
  <c r="D247" i="4"/>
  <c r="D259" i="4"/>
  <c r="D285" i="4" l="1"/>
  <c r="D256" i="4"/>
  <c r="D270" i="4"/>
  <c r="D283" i="4"/>
  <c r="D274" i="4"/>
  <c r="D236" i="4"/>
  <c r="D263" i="4"/>
  <c r="D242" i="4"/>
  <c r="D234" i="4"/>
  <c r="D260" i="4"/>
  <c r="D271" i="4"/>
  <c r="D272" i="4"/>
  <c r="D264" i="4"/>
  <c r="D195" i="4"/>
  <c r="D198" i="4"/>
  <c r="D273" i="4"/>
  <c r="D200" i="4"/>
  <c r="D251" i="4"/>
  <c r="D253" i="4"/>
  <c r="D280" i="4"/>
  <c r="D266" i="4"/>
  <c r="D27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Thiago Trindade</author>
  </authors>
  <commentList>
    <comment ref="X592" authorId="0" shapeId="0" xr:uid="{8B378D4C-5520-4E3E-AB74-0A5CE69B89CC}">
      <text>
        <r>
          <rPr>
            <b/>
            <sz val="9"/>
            <color indexed="81"/>
            <rFont val="Segoe UI"/>
            <family val="2"/>
          </rPr>
          <t>Thiago Trindade:</t>
        </r>
        <r>
          <rPr>
            <sz val="9"/>
            <color indexed="81"/>
            <rFont val="Segoe UI"/>
            <family val="2"/>
          </rPr>
          <t xml:space="preserve">
Prazo informal para reiterar ofício 2453137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70" authorId="0" shapeId="0" xr:uid="{3EACD42F-233B-4F97-ADEC-17025376A0C6}">
      <text>
        <r>
          <rPr>
            <sz val="11"/>
            <color theme="1"/>
            <rFont val="Arial"/>
            <family val="2"/>
          </rPr>
          <t>======
ID#AAAAJn0_1bA
Ana Paula Leal    (2020-06-02 23:50:40)
mandaram e-mail corrigondo o nome. Terminar de preencher os demais dados.</t>
        </r>
      </text>
    </comment>
  </commentList>
</comments>
</file>

<file path=xl/sharedStrings.xml><?xml version="1.0" encoding="utf-8"?>
<sst xmlns="http://schemas.openxmlformats.org/spreadsheetml/2006/main" count="10842" uniqueCount="3831">
  <si>
    <t>n.</t>
  </si>
  <si>
    <t>Processo</t>
  </si>
  <si>
    <t>n. IGP</t>
  </si>
  <si>
    <t>IGP</t>
  </si>
  <si>
    <t>UF</t>
  </si>
  <si>
    <t>Situação CNIGP</t>
  </si>
  <si>
    <t>Aptidão</t>
  </si>
  <si>
    <t>Laudo Bomb.</t>
  </si>
  <si>
    <t>Assunto</t>
  </si>
  <si>
    <t>Atualizar CNIGP</t>
  </si>
  <si>
    <t>Resposta/ Complem.</t>
  </si>
  <si>
    <t>Refiscal.</t>
  </si>
  <si>
    <t>Técnicx</t>
  </si>
  <si>
    <t>Entrada COSOL</t>
  </si>
  <si>
    <t>Encaminh. ATEC</t>
  </si>
  <si>
    <t>Atribuído para análise</t>
  </si>
  <si>
    <t>Término da análise</t>
  </si>
  <si>
    <t>Devolvido ATEC</t>
  </si>
  <si>
    <t>Despachado COSOL</t>
  </si>
  <si>
    <t>Despachado CNA</t>
  </si>
  <si>
    <t>Parecer n°</t>
  </si>
  <si>
    <t>Ofício nº</t>
  </si>
  <si>
    <t xml:space="preserve">Status de análise </t>
  </si>
  <si>
    <t>Verificar prazos</t>
  </si>
  <si>
    <t>Prazo para resposta</t>
  </si>
  <si>
    <t xml:space="preserve">Data para resposta  </t>
  </si>
  <si>
    <t>Situação do prazo</t>
  </si>
  <si>
    <t>Observações</t>
  </si>
  <si>
    <t>01450.011170/2015-79</t>
  </si>
  <si>
    <t>RJ</t>
  </si>
  <si>
    <t>Sim</t>
  </si>
  <si>
    <t>Fiscalização no Ipharj</t>
  </si>
  <si>
    <t>Não</t>
  </si>
  <si>
    <t>Ana Paula</t>
  </si>
  <si>
    <t>1949/2015 - ACON</t>
  </si>
  <si>
    <t>despacho 22.2017/ACON</t>
  </si>
  <si>
    <t>Analisado</t>
  </si>
  <si>
    <t>Resolvido</t>
  </si>
  <si>
    <t xml:space="preserve">(1) Físico foi arquivado // (2) </t>
  </si>
  <si>
    <t>01450.900677/2017-61</t>
  </si>
  <si>
    <t>MS</t>
  </si>
  <si>
    <t>Não se aplica</t>
  </si>
  <si>
    <t>Resposta ao ofício n. 475 do CNA-Lphan - Laboratório de Arqueologia UFGD.</t>
  </si>
  <si>
    <t>Francini</t>
  </si>
  <si>
    <t>6/2017/ACON</t>
  </si>
  <si>
    <t>Ofício nº 19/2017/CNA</t>
  </si>
  <si>
    <t>01408.001080/2016-76</t>
  </si>
  <si>
    <t>PB</t>
  </si>
  <si>
    <t>Fiscalização na Fundação Casa de José Américo - Secretaria de Educação e Cultura da Paraíba</t>
  </si>
  <si>
    <t>Raquel</t>
  </si>
  <si>
    <t>17/2017/ACON</t>
  </si>
  <si>
    <t>47/2017/CNA</t>
  </si>
  <si>
    <t>Reiterado / Atualizado</t>
  </si>
  <si>
    <t>01419.000154/2016-28</t>
  </si>
  <si>
    <t>RR</t>
  </si>
  <si>
    <t>Vistoria técnica realizada no Museu Integrado de Roraima (MIRR), Boa Vista/RR.</t>
  </si>
  <si>
    <t>34/2017/ACON</t>
  </si>
  <si>
    <t>Ofício nº 92/2017/CNA</t>
  </si>
  <si>
    <t>(2) PARECER TÉCNICO nº 17/2019/DIVTEC IPHAN-RR/IPHAN-RR informa sobre vistoria técnica em 28/06/2019 e que houve avançaos significativos, embora nem todas as indicações anteriores tenham sido alcançadas</t>
  </si>
  <si>
    <t>01450.901817/2017-18</t>
  </si>
  <si>
    <t>GO</t>
  </si>
  <si>
    <t>Fiscalização no Museu Ângelo Rosa de Moura - Resp. Ofício n°134/2017 - CNA/DEPAM/IPHAN</t>
  </si>
  <si>
    <t>29/2017/ACON</t>
  </si>
  <si>
    <t>Ofício nº 32/2018/CNA</t>
  </si>
  <si>
    <t>(1) REFERENTE AO PROCESSO N°01516.001901/2014-85 // (2) Reiterado Ofício n°32/2018/CNA/DEPAM-IPHAN em 01/11/2018 (Prazo de resposta: 60 dias)</t>
  </si>
  <si>
    <t>01516.002334/2013-01</t>
  </si>
  <si>
    <t>Fiscalização no Museu Ângelo Rosa de Moura - Museu de Porangatu</t>
  </si>
  <si>
    <t>4/2018/ACON</t>
  </si>
  <si>
    <t>Ofício nº 32/2018; Memorando nº 229/2018; Memorando nº 230/2018</t>
  </si>
  <si>
    <t>(1) X // (2) Reiterado ofício por meio do Ofício nº 604/2018/CNA/DEPAM-IPHAN</t>
  </si>
  <si>
    <t>01403.900019/2017-34</t>
  </si>
  <si>
    <t>AL</t>
  </si>
  <si>
    <t>Fiscalização no Museu de História Natural da Universidade Federal de Alagoas</t>
  </si>
  <si>
    <t>19/2017/ACON</t>
  </si>
  <si>
    <t>Ofício n°150/2017/DIVTEC IPHAN-AL</t>
  </si>
  <si>
    <t xml:space="preserve">(1) Inapta, mas vamos esperar 90 dias para ela se adequar antes de inaptá-la  // (2) </t>
  </si>
  <si>
    <t>01450.901201/2017-47</t>
  </si>
  <si>
    <t>PE</t>
  </si>
  <si>
    <t>Resposta ao Ofício n°340/2017 - Fiscalização no Departamento de Arqueologia da UFPE</t>
  </si>
  <si>
    <t xml:space="preserve"> 22/2017/ACON</t>
  </si>
  <si>
    <t>Ofício nº 46/2017/CNA</t>
  </si>
  <si>
    <t xml:space="preserve">(1) Encaminhado para SE/PE anexar ao Processo n°01408.001181/2016-47 // (2) </t>
  </si>
  <si>
    <t>01496.000688/2017-12</t>
  </si>
  <si>
    <t>CE</t>
  </si>
  <si>
    <t>Fiscalização no Museu Arqueológico e Histórico de Parambu/CE - MAHP.</t>
  </si>
  <si>
    <t>32/2017/ACON</t>
  </si>
  <si>
    <t>Ofício nº 82/2017/CNA</t>
  </si>
  <si>
    <t>01502.000617/2017-93</t>
  </si>
  <si>
    <t>BA</t>
  </si>
  <si>
    <t>Fiscalização no Lab de arqueologia e etnologia da Universidade Estadual do Sudoeste da Bahia</t>
  </si>
  <si>
    <t>2278/2017 - CNA</t>
  </si>
  <si>
    <t>Ofício nº 29/2017/CNA</t>
  </si>
  <si>
    <t>(1) Reiterado através do Ofício n°94/2018/CNA/DEPAM-IPHAN // (2) Encaminhado resposta em 04/06/2019</t>
  </si>
  <si>
    <t>01450.901201/2017-47 </t>
  </si>
  <si>
    <t>Ofício no 102/201 7-DARQ Fiscalização no Departamento
de Arqueologia da UFPE</t>
  </si>
  <si>
    <t>22/2017/ACON</t>
  </si>
  <si>
    <t xml:space="preserve">(1) acompanhamento das recomendações a longo prazo através das fiscalizações // (2) </t>
  </si>
  <si>
    <t>01516.900079/2017-80</t>
  </si>
  <si>
    <t>Vistoria técnica realizada no Núcleo de Arqueologia da Universidade Estadual de Goiás - NARQ/UEG.</t>
  </si>
  <si>
    <t xml:space="preserve"> 42/2017/ACON</t>
  </si>
  <si>
    <t>Ofício nº 111/2017/CNA e Memorando nº 468/2017/CNA</t>
  </si>
  <si>
    <t xml:space="preserve">(1) DESPACHO 131.2017 ACON/CNA/DEPAM // (2) </t>
  </si>
  <si>
    <t>01402.900215/2017-19</t>
  </si>
  <si>
    <t>PI</t>
  </si>
  <si>
    <t>Fiscalização no Museu Ozildo Albano/PI</t>
  </si>
  <si>
    <t xml:space="preserve"> 13/2018/ACON</t>
  </si>
  <si>
    <t>Ofício nº 53/2018/CNA e Memorando nº 335/2018/CNA</t>
  </si>
  <si>
    <t xml:space="preserve">(1) Despacho 15.2018 ACON // (2) </t>
  </si>
  <si>
    <t>01514.005408/2017-05</t>
  </si>
  <si>
    <t>MG</t>
  </si>
  <si>
    <t>Fiscalização no Instituto Estadual de Floresta - Estação Ecológica de Corumbá - Núcleo Museológico</t>
  </si>
  <si>
    <t>2265/2017 - CNA</t>
  </si>
  <si>
    <t>Ofício nº 71/2017/CNA</t>
  </si>
  <si>
    <t>Reitera - Fiscalização no Museu de História Natural da Universidade Federal de Alagoas</t>
  </si>
  <si>
    <t>DESPACHO 419.2018 ACON</t>
  </si>
  <si>
    <t>Ofício nº 603/2018/CNA</t>
  </si>
  <si>
    <t>DESPACHO 14.2019</t>
  </si>
  <si>
    <t>Ofício nº 10/2019/CNA</t>
  </si>
  <si>
    <t>01403.900058/2017-31</t>
  </si>
  <si>
    <t>Fiscalização no Núcleo de Pesquisa em Arqueologia e História da Universidade Federal de Alagoas Campus Sertão-NUPEAH</t>
  </si>
  <si>
    <t>35/2017/ACON</t>
  </si>
  <si>
    <t>Ofício nº 90/2017/CNA</t>
  </si>
  <si>
    <t>(2) SE/AL está procurando entrar em contato com a instituição para regularizar a situação</t>
  </si>
  <si>
    <t>01408.001077/2016-52</t>
  </si>
  <si>
    <t>Fiscalização na Oficina-Escola de Revitalização do Patrimônio Cultural de João Pessoa</t>
  </si>
  <si>
    <t>15/112017</t>
  </si>
  <si>
    <t>8/2017/ACON</t>
  </si>
  <si>
    <t>Ofício nº 73/2017/CNA</t>
  </si>
  <si>
    <t>(1) Demanda respondida em razão de realização de nova vistoria técnica // (2) respondida a partir de nova fiscalização realizada no local</t>
  </si>
  <si>
    <t>01512.002582/2016-27</t>
  </si>
  <si>
    <t>RS</t>
  </si>
  <si>
    <t>Vistoria Técnica Complementar a Instituições de Guarda e Pesquisa - Núcleo de Pré-História e Arqueologia da Universidade de Passo Funda (NuPHA-UPF).</t>
  </si>
  <si>
    <t>x</t>
  </si>
  <si>
    <t>Memorando nº 304/2017/CNA</t>
  </si>
  <si>
    <t>01512.001977/2015-21</t>
  </si>
  <si>
    <t>Fiscalização no Museu Municipal Dr. José Olavo Machado, Santo Ângelo, RS</t>
  </si>
  <si>
    <t xml:space="preserve"> 24/2018/ACON</t>
  </si>
  <si>
    <t>Ofício nº 63/2018/CNA e Memorando nº 344/2018/CNA</t>
  </si>
  <si>
    <t>01512.002007/2016-24</t>
  </si>
  <si>
    <t>Solicitação de Cadastro do Museu Dom Diogo de Souza, em Bagé-RS</t>
  </si>
  <si>
    <t>26/2018/ACON</t>
  </si>
  <si>
    <t>Ofício nº 65/2018/CNA</t>
  </si>
  <si>
    <t>01408.001079/2016-41</t>
  </si>
  <si>
    <t>Fiscalização no Núcleo de Documentação e Informação Histórica Regional - UFPB.</t>
  </si>
  <si>
    <t>80/2018/ACON</t>
  </si>
  <si>
    <t>Ofício nº 309/2018/CNA</t>
  </si>
  <si>
    <t>(1) Ofício nº 494/2018/CNA/DEPAM-IPHAN, inaptou em 01/10/2018. // (2) Não houve resposta - instituição inapta.</t>
  </si>
  <si>
    <t xml:space="preserve">01512.001605/2017-67 </t>
  </si>
  <si>
    <t>Fiscalização no NuParq/IFCH/UFRGS</t>
  </si>
  <si>
    <t>11/2018/ACON</t>
  </si>
  <si>
    <t>Ofício nº 200/2018/CNA e Memorando nº 878/2018/CNA</t>
  </si>
  <si>
    <t>Término da análise 18/01/2018 e 22/01/2018</t>
  </si>
  <si>
    <t>01496.000505/2017-69</t>
  </si>
  <si>
    <t>Não/Fiscalização em acervo arqueológico</t>
  </si>
  <si>
    <t>Vistoria técnica realizada no Instituto do Museu Jaguaribano, Aracati-CE.</t>
  </si>
  <si>
    <t>1/2018/ACON</t>
  </si>
  <si>
    <t>Memorando nº 308/2018/CNA</t>
  </si>
  <si>
    <t xml:space="preserve">(1) Ainda não é cadastrada. Fiscalização realizada por Thalison dos Santos em 24/08/2017 // (2) </t>
  </si>
  <si>
    <t>01496.000204/2017-35</t>
  </si>
  <si>
    <t>Não/Cadastro</t>
  </si>
  <si>
    <t xml:space="preserve">Memorando n°0157/17/GAB/IPHAN-CE  - Cadastramento de Instituição de Guarda e Pesquisa - Museu Tertuliano de Melo </t>
  </si>
  <si>
    <t>28/2017/ACON</t>
  </si>
  <si>
    <t>Ofício nº 70/2017/CNA</t>
  </si>
  <si>
    <t>(1) Ainda não é cadastrada. Fiscalização realizada por Igor Pedroza em 20/03/2017 - Cachimbo devolvido - Ofício nº 317/2017/IPHAN-CE-IPHAN. // (2) demos prazo? NÃO</t>
  </si>
  <si>
    <t>01450.011205/2016-51</t>
  </si>
  <si>
    <t>SP</t>
  </si>
  <si>
    <t>Fiscalização no Museu de Arqueologia e Etnologia da Universidade de São Paulo - MAE/USP. Resposta ao Ofício nº 080 - CNA/DEPAM/IPHAN.</t>
  </si>
  <si>
    <t>44/2017/ACON</t>
  </si>
  <si>
    <t>Ofício nº 5/2018/CNA</t>
  </si>
  <si>
    <t>01450.902534/2017-93</t>
  </si>
  <si>
    <t>Fiscalização no Centro de Arqueologia Annette Laming Emperaire (CAALE) - Resposta ao Ofício n°640/2017 - CNA/DEPAM/IPHAN</t>
  </si>
  <si>
    <t>45/2017/ACON</t>
  </si>
  <si>
    <t>Ofício nº 15/2018/CNA</t>
  </si>
  <si>
    <t>(1) Memorando nº 130/2018/CNA/DEPAM // (2) Acompanhamento por meio do plano de fiscalizações</t>
  </si>
  <si>
    <t>01502.000613/2017-13</t>
  </si>
  <si>
    <t>Fiscalização no Museu Arqueológico da EMBASA/Salvador-BA.</t>
  </si>
  <si>
    <t>1790/2017 - CNA</t>
  </si>
  <si>
    <t xml:space="preserve">
Ofício nº 100/2017/ACON</t>
  </si>
  <si>
    <t>01450.902530/2017-13</t>
  </si>
  <si>
    <t>Resposta ao Ofício n°643/2017 - CNA/DEPAM/IPHAN - Museu da Cidade do Recife - Forte das Cinco Pontas</t>
  </si>
  <si>
    <t>02/2018/ACON</t>
  </si>
  <si>
    <t>Ofício nº 14/2018/CNA</t>
  </si>
  <si>
    <t>(1) X // (2) Acompanhamento por meio do plano de fiscalizações</t>
  </si>
  <si>
    <t>Fiscalização no LAE/IFCH/UFRGS</t>
  </si>
  <si>
    <t xml:space="preserve">10/2018/ACON </t>
  </si>
  <si>
    <t>01516.900040/2017-62</t>
  </si>
  <si>
    <t>Fiscalização no Instituto Goiano de Pré-História e Antropologia da Pontifícia Universidade Católica de Goiás - IGPA/PUC-GO</t>
  </si>
  <si>
    <t xml:space="preserve"> 6/2018/ACON</t>
  </si>
  <si>
    <t>Ofício nº 18/2018/CNA</t>
  </si>
  <si>
    <t>01492.000685/2016-38</t>
  </si>
  <si>
    <t>PA</t>
  </si>
  <si>
    <t>Fiscalização no Laboratório de Arqueologia Curt Nimuendajú da Universidade Federal do Oeste do Pará - UFOPA</t>
  </si>
  <si>
    <t>20/03/218</t>
  </si>
  <si>
    <t xml:space="preserve"> 39/2018/ACON</t>
  </si>
  <si>
    <t>Ofício nº 121/2018/CNA</t>
  </si>
  <si>
    <t>01450.004613/2018-18</t>
  </si>
  <si>
    <t>Fiscalização em Instituição de Guarda e Pesquisa - MuArq/UFMS - Reiteração de ofício n° 407/2017 - CNA/DEPAM/IPHAN.</t>
  </si>
  <si>
    <t>X</t>
  </si>
  <si>
    <t>Ofício nº 500/2018/CNA</t>
  </si>
  <si>
    <t>(2) A SE/IPHAN/MS respondeu à instituição.</t>
  </si>
  <si>
    <t>01421.000206/2016-17</t>
  </si>
  <si>
    <t>RN</t>
  </si>
  <si>
    <t>Fiscalização no Laboratório de Arqueologia do Departamento de História da Universidade Federal do Rio Grande do Norte - LARQ/DEHIS/UFRN.</t>
  </si>
  <si>
    <t>94/2018/ACON</t>
  </si>
  <si>
    <t>Ofício nº 338/2018/CNA</t>
  </si>
  <si>
    <t>01450.902575/2017-80 </t>
  </si>
  <si>
    <t>Resposta ao Ofício n° 195/2017 - CNA/DEPAM/IPHAN - Instituto Trópico do Subúmido (ITS) - PUC/GO</t>
  </si>
  <si>
    <t>5/2018/ACON</t>
  </si>
  <si>
    <t>Ofício nº 18/2018/CNA e Memorando nº 166/2018/CNA</t>
  </si>
  <si>
    <t>(2) Laudo de Corpo de Bombeiros não entregue</t>
  </si>
  <si>
    <t>01512.002599/2016-84</t>
  </si>
  <si>
    <t>Fiscalização em Instituição de Guarda e Pesquisa - Reitera ofício 0428.2016 e 203.2017 - Vistoria no Laboratório de Cultura Material e Arqueologia (LACUMA) da UNIPAMPA-RS.</t>
  </si>
  <si>
    <t>Ofício nº 537/2018/CNA</t>
  </si>
  <si>
    <t>01512.003520/2016-32</t>
  </si>
  <si>
    <t>Reitera ofício 028.2017 - Fiscalização no Museu Paleontológico e Arqueológico Professor Walter Ilha.</t>
  </si>
  <si>
    <t>Ofício nº 536/2018/CNA</t>
  </si>
  <si>
    <t>01508.001464/2016-61</t>
  </si>
  <si>
    <t>PR</t>
  </si>
  <si>
    <t>Reitera ofício 021.2017 - Fiscalização no Museu Municipal Cristóforo Colombo, Município de Colombo/PR.</t>
  </si>
  <si>
    <t>Ofício nº 501/2018/CNA</t>
  </si>
  <si>
    <t>01402.900216/2017-63</t>
  </si>
  <si>
    <t>Fiscalização no Museu de Arqueologia e Paleontologia da UFPI</t>
  </si>
  <si>
    <t xml:space="preserve"> 18/2018/ACON</t>
  </si>
  <si>
    <t>Ofício nº 77/2018/CNA</t>
  </si>
  <si>
    <t>01450.008355/2017-68</t>
  </si>
  <si>
    <t>RO</t>
  </si>
  <si>
    <t>Reitera ofício 459.2017 - Fiscalização no Departamento de Arqueologia da Universidade Federal de Rondônia (DARQ-UNIR).</t>
  </si>
  <si>
    <t>Ofício nº 495/2018/CNA</t>
  </si>
  <si>
    <t>01450.006233/2015-75</t>
  </si>
  <si>
    <t>Fiscalização no Núcleo de Pesquisa e Ensino em Arqueologia - NPEA-UFPA</t>
  </si>
  <si>
    <t>28/2018/ACON</t>
  </si>
  <si>
    <t>Memorando nº 440/2018/CNA</t>
  </si>
  <si>
    <t>01512.001488/2016-51</t>
  </si>
  <si>
    <t>Fiscalização em Instituição de Guarda e Pesquisa - Reitera ofício 0383.2016 e 201.2017 - Vistoria Museu Antropológico do Rio Grande do Sul - MARS.</t>
  </si>
  <si>
    <t>Ofício nº 615/2018/CNA</t>
  </si>
  <si>
    <t>01512.000464/2008-74</t>
  </si>
  <si>
    <t>Fiscalização no Museu Arqueológico do Rio Grande do Sul (Marsul)</t>
  </si>
  <si>
    <t>2243/2017CNA</t>
  </si>
  <si>
    <t>Ofício nº 14/2017/CNA</t>
  </si>
  <si>
    <t>(1) Demos somente curto e longo prazos. Marsul deve receber um TAC // (2) Foi realizada nova vistoria. Marsul realizou algumas benfeitorias, entretanto o material da pesquisa do Miller continua em estado ruim. Foram feitas recomendações</t>
  </si>
  <si>
    <t>01450.010372/2016-84</t>
  </si>
  <si>
    <t>Resposta ao Ofício nº 097/2016 - CNA/DEPAM/IPHAN, referente à fiscalização no Laboratório Multidisciplinar de Investigação Arqueológica (LÂMINA) do Instituto de Ciências Humanas da Universidade Federal de Pelotas - RS.</t>
  </si>
  <si>
    <t>0283/2017 - CNA</t>
  </si>
  <si>
    <t>Ofício nº 91/2017/CNA</t>
  </si>
  <si>
    <t>(2) A cotação do material para curadoria dos materiais metálicos do acervo das Missões está sendo providenciada pela SE/RS</t>
  </si>
  <si>
    <t>Resposta ao Ofício n°15/2018 - CNA/DEPAM/IPHAN - CAALE</t>
  </si>
  <si>
    <t>36/2018/ACON</t>
  </si>
  <si>
    <t>(2) Acompanhamento por meio do plano de fiscalizações</t>
  </si>
  <si>
    <t>01424.000112/2018-80</t>
  </si>
  <si>
    <t>AP</t>
  </si>
  <si>
    <t>Solicitação de Fiscalização ao  Museu Joaquim Caetano da Silva.</t>
  </si>
  <si>
    <t>101/2018/ACON</t>
  </si>
  <si>
    <t>348/2018/CNA</t>
  </si>
  <si>
    <t>01510.001680/2017-48</t>
  </si>
  <si>
    <t>SC</t>
  </si>
  <si>
    <t>Fiscalização do Museu Histórico Prefeito José Schmidt, Município de São Francisco do Sul/SC</t>
  </si>
  <si>
    <t xml:space="preserve"> 107/2018/ACON</t>
  </si>
  <si>
    <t>Ofício nº 357/2018/CNA</t>
  </si>
  <si>
    <t>01450.004608/2018-13</t>
  </si>
  <si>
    <t>Reitera ofício 501.2017 - Fiscalização no Museu Estadual de Rondônia (MERO)</t>
  </si>
  <si>
    <t>Ofício nº 506/2018/CNA</t>
  </si>
  <si>
    <t>01512.001978/2015-76</t>
  </si>
  <si>
    <t>Fiscalização em Instituição de Guarda e Pesquisa - UNIVATES/RS.</t>
  </si>
  <si>
    <t>31/10/2018 e 26/11/2018</t>
  </si>
  <si>
    <t>01/11/2018 e 20/12/2018</t>
  </si>
  <si>
    <t xml:space="preserve"> 230/2018/ACON</t>
  </si>
  <si>
    <t>Ofício nº 607/2018/CNA; Ofícios nº 654, 655 e 656/2018/CNA</t>
  </si>
  <si>
    <t>01421.000047/2018-12</t>
  </si>
  <si>
    <t>Fiscalização no Museu Câmara Cascudo</t>
  </si>
  <si>
    <t>56/2018/ACON</t>
  </si>
  <si>
    <t>Ofício nº 237/2018/CNA</t>
  </si>
  <si>
    <t>sim</t>
  </si>
  <si>
    <t xml:space="preserve"> 58/2018/ACON</t>
  </si>
  <si>
    <t>01409.000152/2018-10</t>
  </si>
  <si>
    <t>ES</t>
  </si>
  <si>
    <t>Fiscalização do Instituto Ecos de Pesquisa e Desenvolvimento Socioambiental</t>
  </si>
  <si>
    <t>61/2018/ACON</t>
  </si>
  <si>
    <t>Ofício nº 276/2018/CNA e Memorando nº 1201/2018/CNA</t>
  </si>
  <si>
    <t>01504.000059/2015-84</t>
  </si>
  <si>
    <t>SE</t>
  </si>
  <si>
    <t>Fiscalização no Laboratório de Arqueologia da Universidade Federal de Sergipe - LARQ/UFS, Laranjeiras/SE.</t>
  </si>
  <si>
    <t xml:space="preserve"> 12/2017/ACON</t>
  </si>
  <si>
    <t>Ofício nº 30/2018/CNA</t>
  </si>
  <si>
    <t>(1) A primeira fiscalização foi feita em 15/01/2015 pelo técnico André Luiz Esteves. A segunda foi feita em 25/10/2016 pela técnica Beijanizy // (2) Foi realizada nova vistoria em 16/10/2018. Aguardar encaminhamento do processo ao  CNA</t>
  </si>
  <si>
    <t>01502.001090/2017-14</t>
  </si>
  <si>
    <t>Fiscalização no Laboratório de Arqueologia da Faculdade de Filosofia e Ciências Humanas da Universidade Federal da Bahia</t>
  </si>
  <si>
    <t>DESPACHO 22.2019 ACON</t>
  </si>
  <si>
    <t>Ofício nº 19/2019/CNA</t>
  </si>
  <si>
    <t>01421.001112/2016-65</t>
  </si>
  <si>
    <t>Fiscalização no Laboratório "O Homem Potiguar" - LAHP/UERN</t>
  </si>
  <si>
    <t>31/2017/ACON</t>
  </si>
  <si>
    <t>Ofício nº 86/2017/CNA</t>
  </si>
  <si>
    <t>(2) Foi realizada nova vistoria em dezembro de 2018. Aguardar SE encaminhar processo ao CNA</t>
  </si>
  <si>
    <t xml:space="preserve">Resposta ao Memorando nº 143/2018/IPHAN-RJ - Referente a fiscalização no Núcleo de Pesquisa e Ensino em Arqueologia da Universidade Federal do Pará.​
</t>
  </si>
  <si>
    <t>75/2018/ACON</t>
  </si>
  <si>
    <t>01408.001181/2016-47</t>
  </si>
  <si>
    <t>Fiscalização do Laboratório de Arqueologia e Paleontologia (LABAP) da UEPB</t>
  </si>
  <si>
    <t>78/2018/ACON</t>
  </si>
  <si>
    <t>Ofício nº 289/2018/CNA</t>
  </si>
  <si>
    <t>(2) Foi encaminhada resposta e feita nova fiscalização onde constatou-se o cumprimento das recomendações. Estava errado, nós reiteramos</t>
  </si>
  <si>
    <t>Resposta ao Ofício n°289/2018/CNA/DEPAM-IPHAN -Fiscalização no Laboratório de Arqueologia e Paleontologia da Universidade Estadual da Paraíba</t>
  </si>
  <si>
    <t xml:space="preserve"> 09/2019/ACON</t>
  </si>
  <si>
    <t>Ofício nº 26/2019/CNA</t>
  </si>
  <si>
    <t xml:space="preserve">01502.001091/2017-69 </t>
  </si>
  <si>
    <t>Fiscalização no Museu Casa do Sertão/Universidade Estadual de Feira de Santana, Feira de Santana/BA</t>
  </si>
  <si>
    <t>83/2018/ACON</t>
  </si>
  <si>
    <t>Ofício nº 306/2018/CNA</t>
  </si>
  <si>
    <t xml:space="preserve"> 86/2018/ACON</t>
  </si>
  <si>
    <t>Ofício nº 307/2018/CNA</t>
  </si>
  <si>
    <t>(2) SE fará fiscalização para acompanhar o que foi solicitado</t>
  </si>
  <si>
    <t>DESPACHO 13.2019 ACON</t>
  </si>
  <si>
    <t>01496.000469/2017-33</t>
  </si>
  <si>
    <t>Solicitação de cadastro do Museu Sacro São José de Ribamar - Aquiraz-CE</t>
  </si>
  <si>
    <t xml:space="preserve"> 95/2018/ACON</t>
  </si>
  <si>
    <t>Ofício nº 336/2018/CNA</t>
  </si>
  <si>
    <t>(2) SE/CE está em comunicação com o Secretário de Cultura do Ceará e o reitor da UECE</t>
  </si>
  <si>
    <t>01450.000017/2016-05</t>
  </si>
  <si>
    <t>MT</t>
  </si>
  <si>
    <t>Resposta ao Ofício n°411/2017 - Museu de História Natural de Alta Floresta</t>
  </si>
  <si>
    <t>15/2017/ACON</t>
  </si>
  <si>
    <t>Ofício n°25/2017/CNA</t>
  </si>
  <si>
    <t>(2) Leandro da Copel enviou e-mail em 09/01 dizendo que estão em tratativas com a engenharia para desenvolvimento dos projetos. Aguardar</t>
  </si>
  <si>
    <t>01492.000686/2016-82</t>
  </si>
  <si>
    <t>Fiscalização no  Núcleo de Arqueologia e Etnologia (NAM) Hilmar Harry Kluck, da Fundação Casa de Cultura de Marabá (Reiteração do ofício nº 652/2018/CNA/DEPAM-IPHAN, de 28 de dezembro de 2018).</t>
  </si>
  <si>
    <t>69/2019/ACON</t>
  </si>
  <si>
    <t>Ofício nº 196/2019/CNA</t>
  </si>
  <si>
    <t>01492.000618/2017-02</t>
  </si>
  <si>
    <t>Solicitação de Cadastro do Museu Aracy Paraguassú-PA.</t>
  </si>
  <si>
    <t xml:space="preserve"> 109/2018/ACON</t>
  </si>
  <si>
    <t>Ofício nº 382/2018/CNA e memo  1815/2018/CNA</t>
  </si>
  <si>
    <t>01408.001081/2016-11</t>
  </si>
  <si>
    <t>Fiscalização na Santa Casa de Misericórdia da Paraíba.</t>
  </si>
  <si>
    <t>7/2017/ACON</t>
  </si>
  <si>
    <t>despacho acon 53.2017</t>
  </si>
  <si>
    <t>(1) Acatada a sugestão da SE/PB quanto ao descadastramento e a transferência para o LABAP/UEPB // (2) Ainda não foi feita a transferência.Acompanhar para poder fazer a transferencia no banco de portarias (19/09). Solicitada informação sobre transferência para a SE/PB</t>
  </si>
  <si>
    <t>01450.005522/2018-08</t>
  </si>
  <si>
    <t>Fiscalização no Museu Bi Moreira - Universidade Federal de Lavras (UFLA).</t>
  </si>
  <si>
    <t>PARECER 253/2018/ACON</t>
  </si>
  <si>
    <t>Ofício nº 690/2018/CNA</t>
  </si>
  <si>
    <t>Fiscalização no Núcleo de Arqueologia e Etnologia (NAM) Hilmar Harry Kluck, vinculado à Casa de Cultura de Marabá</t>
  </si>
  <si>
    <t>38/2018/ACON</t>
  </si>
  <si>
    <t>Ofício nº 228/2018/CNA</t>
  </si>
  <si>
    <t xml:space="preserve"> 84/2018/ACON</t>
  </si>
  <si>
    <t>Ofício nº 310/2018/CNA</t>
  </si>
  <si>
    <t>DESPACHO 248.2018 ACON</t>
  </si>
  <si>
    <t>Ofício356/2018/CNA</t>
  </si>
  <si>
    <t xml:space="preserve"> 38/2018/ACON</t>
  </si>
  <si>
    <t>01498.001666/2016-79</t>
  </si>
  <si>
    <t>Resposta ao Ofício n°14/2018/CNA/DEPAM-IPHAN - Fiscalização em Instituição de Guarda e Pesquisa – Museu da Cidade do Recife - Forte das Cinco Pontas</t>
  </si>
  <si>
    <t>156/2017/ACON</t>
  </si>
  <si>
    <t>Ofício nº 380/2018/CNA</t>
  </si>
  <si>
    <t>01512.003069/2014-91</t>
  </si>
  <si>
    <t>Fiscalização no Museu de Porto Alegre Joaquim José Felizardo</t>
  </si>
  <si>
    <t>157/2018/ACON</t>
  </si>
  <si>
    <t>Memorando nº 2024/2018/CNA</t>
  </si>
  <si>
    <t xml:space="preserve">(2) Os aparelhos de ar-condicionado foram adquiridos e a responsável pelo Museu informou ao IPHAN/RS na data de 04/12/2018, que já está sendo providenciado a instalação. </t>
  </si>
  <si>
    <t>01504.001297/2014-26</t>
  </si>
  <si>
    <t>Fiscalização em Instituição de Guarda e Pesquisa - Museu Arqueológico de Xingó/SE</t>
  </si>
  <si>
    <t>169/2018/ACON</t>
  </si>
  <si>
    <t>Resposta ao Ofício n°25/2017/CNA/DEPAM-IPHAN - Fiscalização em Instituição de Guarda e Pesquisa – Museu de História Natural de Alta Floresta</t>
  </si>
  <si>
    <t>170/2018/ACON</t>
  </si>
  <si>
    <t>Ofício nº 449/2018/CNA</t>
  </si>
  <si>
    <t>191/2018/ACON</t>
  </si>
  <si>
    <t>Ofício 660/2018/Acon</t>
  </si>
  <si>
    <t>01450.005605/2018-99</t>
  </si>
  <si>
    <t>Fiscalização no Laboratório de Arqueologia do Departamento de Antropologia e Arqueologia da FAFICH/UFMG.</t>
  </si>
  <si>
    <t>255/2018/ACON</t>
  </si>
  <si>
    <t>Ofício nº 694/2018/CNA</t>
  </si>
  <si>
    <t>01450.005645/2018-31</t>
  </si>
  <si>
    <t>Fiscalização no Laboratório de Arqueologia da Fafich/UFMG.</t>
  </si>
  <si>
    <t>257/2018/ACON</t>
  </si>
  <si>
    <t>Ofício nº 696/2018/CNA</t>
  </si>
  <si>
    <t>01512.002583/2016-71</t>
  </si>
  <si>
    <t>Fiscalização  - Reitera ofício 0412.2016 e 0635.2016 - Vistoria Museu Municipal de Marau-RS.</t>
  </si>
  <si>
    <t>Ofício nº 539/2018/CNA</t>
  </si>
  <si>
    <t>01516.002426/2014-64</t>
  </si>
  <si>
    <t>Fiscalização em Instituição de Guarda e Pesquisa - Museu Histórico de Jataí "Francisco Honório de Campos"</t>
  </si>
  <si>
    <t>258/2018/ACON</t>
  </si>
  <si>
    <t>Ofício nº 695/2018/CNA</t>
  </si>
  <si>
    <t>Fiscalização em Instituição de Guarda: Oficina-Escola de Revitalização do Patrimônio Cultural de João Pessoa</t>
  </si>
  <si>
    <t>18/2019/ATEC</t>
  </si>
  <si>
    <t>Ofício Nº 832/2019/CNA</t>
  </si>
  <si>
    <t>01512.900181/2017-15</t>
  </si>
  <si>
    <t>Vistoria Técnica ao MARQ - Museu Arqueológico de São Luiz Gonzaga/RS.</t>
  </si>
  <si>
    <t>74/2019/ACON</t>
  </si>
  <si>
    <t>Ofício nº 208/2019/CNA</t>
  </si>
  <si>
    <t>Atualizado</t>
  </si>
  <si>
    <t>Fiscalização em Instituição de Guarda e Pesquisa  - LABARQ/MCN - UNIVATES/RS.</t>
  </si>
  <si>
    <t>180/2018/ACON</t>
  </si>
  <si>
    <t>Fiscalização  - Museu Municipal de Marau, RS.</t>
  </si>
  <si>
    <t>244/2018/ACON</t>
  </si>
  <si>
    <t>Ofício nº 643/2018</t>
  </si>
  <si>
    <t>DESPACHO 279.2018 ACON</t>
  </si>
  <si>
    <t>Ofício 425/2018/CNA</t>
  </si>
  <si>
    <t>Memorando nº 18/2018/ACON</t>
  </si>
  <si>
    <t>01450.000290/2016-21</t>
  </si>
  <si>
    <t>CNA</t>
  </si>
  <si>
    <t>Fiscalização nas instalações da Fundação Garibaldi Brasil - FGB</t>
  </si>
  <si>
    <t>Ledja</t>
  </si>
  <si>
    <t>192/2019</t>
  </si>
  <si>
    <t>2373/2019</t>
  </si>
  <si>
    <t>01496.001197/2014-46</t>
  </si>
  <si>
    <t>Fiscalização em Instituição de Guarda e Pesquisa – “Instituto Tembetá”</t>
  </si>
  <si>
    <t>Ludiane</t>
  </si>
  <si>
    <t>1077/2019</t>
  </si>
  <si>
    <t>01512.000509/2018-82</t>
  </si>
  <si>
    <t>Fiscalização de Instituição de Guarda e Pesquisa - Museu Municipal Irmã Celina Schardong</t>
  </si>
  <si>
    <t>1145/2019</t>
  </si>
  <si>
    <t>ofício 2771/2019</t>
  </si>
  <si>
    <t>Despacho 331.2018 ACON</t>
  </si>
  <si>
    <t>Ofício nº 543/2018/CNA</t>
  </si>
  <si>
    <t>01494.000513/2019-97</t>
  </si>
  <si>
    <t>MA</t>
  </si>
  <si>
    <t>Vistoria na Reserva Técnica e no Laboratório de Arqueologia da Universidade Federal do maranhão-LARQ/UFMA</t>
  </si>
  <si>
    <t>Dinoelly</t>
  </si>
  <si>
    <t>142/2020</t>
  </si>
  <si>
    <t>DESPACHO Nº 37/2020 </t>
  </si>
  <si>
    <t xml:space="preserve">(1) Pedir Laudo de Bombeiros e outras Recomendações // (2) </t>
  </si>
  <si>
    <t>01494.000510/2019-53</t>
  </si>
  <si>
    <t>Fiscalização Memorial da Balaiada</t>
  </si>
  <si>
    <t>Alexandre</t>
  </si>
  <si>
    <t xml:space="preserve"> 18/2020</t>
  </si>
  <si>
    <t>DESPACHO Nº 39/2020 COSO</t>
  </si>
  <si>
    <t>Pendente</t>
  </si>
  <si>
    <t xml:space="preserve">(1) Instituição sem condições adequadas de conservação das peças que possu; necessita diversos ajustes // (2) </t>
  </si>
  <si>
    <t>01512.002685/2016-97</t>
  </si>
  <si>
    <t>Fiscalização no Laboratório de Ensino e Pesquisas em Antropologia e Arqueologia - LEPAARQ.</t>
  </si>
  <si>
    <t xml:space="preserve"> 254/2018/ACON</t>
  </si>
  <si>
    <t>Ofício nº 688/2018/CNA</t>
  </si>
  <si>
    <t>01408.001082/2016-65</t>
  </si>
  <si>
    <t>Fiscalização no Instituto Histórico e Geográfico Paraibano - IHGP.</t>
  </si>
  <si>
    <t>12/2017/ACON</t>
  </si>
  <si>
    <t>DESPACHO 37.2017/ACON</t>
  </si>
  <si>
    <t xml:space="preserve">(1) Descadastrada // (2) </t>
  </si>
  <si>
    <t>01408.001078/2016-05</t>
  </si>
  <si>
    <t>Fiscalização na CIA Paraíba de Cimento Portland - Igreja da Graça.</t>
  </si>
  <si>
    <t>24/2017/ACON</t>
  </si>
  <si>
    <t>Resposta ao Ofício nº 18/2018/CNA/DEPAM-IPHAN -  Instituto Goiano de Pré-História e Antropologia da Pontifícia     
Universidade Católica de Goiás (IGPA/PUC-GO).</t>
  </si>
  <si>
    <t xml:space="preserve"> 262/2018/ACON</t>
  </si>
  <si>
    <t>Ofício nº 713/2018/CNA</t>
  </si>
  <si>
    <t>256/2018/ACON</t>
  </si>
  <si>
    <t>(2) Foi realizada nova vistoria. Marsul realizou algumas benfeitorias, entretanto o material da pesquisa do Miller continua em estado ruim. Foram feitas recomendações sem prazo estipulado</t>
  </si>
  <si>
    <t>01512.002921/2012-41</t>
  </si>
  <si>
    <t> Fiscalização no Laboratório e Reserva Técnica do Parque Histórico Nacional das Missões (PHNM)</t>
  </si>
  <si>
    <t>38/2017/ACON</t>
  </si>
  <si>
    <t>Memorando nº 356/2017/CNA</t>
  </si>
  <si>
    <t>(2) Aguardar parecer da SE/RS</t>
  </si>
  <si>
    <t>01500.005195/2018-43</t>
  </si>
  <si>
    <t>Fiscalização no Laboratório de Antropologia Biológica - IFCH-UERJ.</t>
  </si>
  <si>
    <t>nº 7/2019/ACON</t>
  </si>
  <si>
    <t>Ofício nº 203/2019/CNA</t>
  </si>
  <si>
    <t>01512.002816/2016-36</t>
  </si>
  <si>
    <t>Fiscalização no Laboratório de Arqueologia e Etnologia da ULBRA/Canoas. Resposta aos Ofícios nº 0398/2016 e 202/2017 - CNA/DEPAM/IPHAN.</t>
  </si>
  <si>
    <t>13/2017/ACON</t>
  </si>
  <si>
    <t>Ofício nº 28/2017/CNA</t>
  </si>
  <si>
    <t>Reiterar</t>
  </si>
  <si>
    <t>01504.000094/2016-84</t>
  </si>
  <si>
    <t>Vistoria realizada em Instituição de Guarda -  Casa do IPHAN em São Cristóvão/SE</t>
  </si>
  <si>
    <t>14/2018/ACON</t>
  </si>
  <si>
    <t>Memorando nº 223/2018/CNA</t>
  </si>
  <si>
    <t>(2) Falta Laudo de Corpo de Bombeiros não entregue</t>
  </si>
  <si>
    <t>DESPACHO 17.2019 ACON</t>
  </si>
  <si>
    <t>01496.002042/2017-70</t>
  </si>
  <si>
    <t>Vistoria em Instituição de Guarda - Instituto de Ciências do Mar - LABOMAR</t>
  </si>
  <si>
    <t>19/2018/ACON</t>
  </si>
  <si>
    <t>Memorando nº 307/2018/CNA</t>
  </si>
  <si>
    <t>01409.000089/2017-31</t>
  </si>
  <si>
    <t>Fiscalização em Instituição de Guarda e Pesquisa - Museu Municipal da História de São Mateus</t>
  </si>
  <si>
    <t>18/2019/ACON</t>
  </si>
  <si>
    <t>Ofício nº 56/2019/CNA</t>
  </si>
  <si>
    <t>01510.001057/2018-76</t>
  </si>
  <si>
    <t>Fiscalização em Instituição de Guarda e Pesquisa -  Museu Arqueológico Igrejinha de Nossa Senhora dos Navegantes, Município de Balneário Rincão/SC</t>
  </si>
  <si>
    <t>22/2019/ACON</t>
  </si>
  <si>
    <t>Fiscalização de Instituição de Guarda e Pesquisa - Instituto Ecos de Pesquisa e Desenvolvimento Socioambiental/ES.</t>
  </si>
  <si>
    <t xml:space="preserve"> 24/2019/ACON</t>
  </si>
  <si>
    <t>Resposta ao Ofício nº 18/2018/CNA/DEPAM-IPHAN -  IGPA/PUC-GO - RETIFICAÇÃO</t>
  </si>
  <si>
    <t>DESPACHO 48.2019 ACON</t>
  </si>
  <si>
    <t>Ofício nº 68/2019/CNA</t>
  </si>
  <si>
    <t xml:space="preserve">  Fiscalização em Instituição de Guarda e Pesquisa – Museu Câmara Cascudo - Resposta ao Ofício n°18/2019 CNA/DEPAM/IPHAN</t>
  </si>
  <si>
    <t>34/2019/ACON</t>
  </si>
  <si>
    <t>Ofício nº 104/2019/CNA</t>
  </si>
  <si>
    <t>01409.000691/2016-97</t>
  </si>
  <si>
    <t>Fiscalização em Instituição de Guarda e Pesquisa – Museu Histórico de Serra, do município de Serra/ES.</t>
  </si>
  <si>
    <t xml:space="preserve"> nº 40/2019/ACON</t>
  </si>
  <si>
    <t>Ofício nº 163/2019/CNA</t>
  </si>
  <si>
    <t>01409.000030/2019-12</t>
  </si>
  <si>
    <t>Fiscalização em Instituição de Guarda e Pesquisa – Casa de Cultura Angelina Lopes Assad (Casa de Cultura de Anchieta), no município de Anchieta/ES.</t>
  </si>
  <si>
    <t>nº 41/2019/ACON</t>
  </si>
  <si>
    <t>Fiscalização   - Museu Municipal de Marau, RS - esclarecimentos</t>
  </si>
  <si>
    <t>DESPACHO 74.2019 ACON</t>
  </si>
  <si>
    <t>Ofício nº 76/2019/CNA</t>
  </si>
  <si>
    <t>01498.000872/2016-61</t>
  </si>
  <si>
    <t>Resposta ao ofício nº 012/2017 - CNA/DEPAM/IPHAN, referente à fiscalização no Museu do Estado de Pernambuco - MEPE.</t>
  </si>
  <si>
    <t>1319/2017 -CNA</t>
  </si>
  <si>
    <t>Ofício nº 56/2018/CNA</t>
  </si>
  <si>
    <t xml:space="preserve">(1) O ofício não tinha saído // (2) </t>
  </si>
  <si>
    <t>01498.000789/2016-83</t>
  </si>
  <si>
    <t>Resposta ao Ofício n° 112-GP/2018 FUNDARPE, em resposta ao Ofício nº063/2017 - CNA/DEPAM/IPHAN.</t>
  </si>
  <si>
    <t xml:space="preserve"> 54/2018/ACON</t>
  </si>
  <si>
    <t>Ofício 238/2018/CNA</t>
  </si>
  <si>
    <t>01408.900113/2017-43</t>
  </si>
  <si>
    <t>Fiscalização do Museu de Areia (MURA)</t>
  </si>
  <si>
    <t>77/2018/ACON</t>
  </si>
  <si>
    <t>Ofício nº 304-305/2018/CNA</t>
  </si>
  <si>
    <t>01450.001401/2018-89</t>
  </si>
  <si>
    <t>Fiscalização em Instituição de Guarda e Pesquisa – Museu Arqueológico do Rio Grande do Sul (MARSUL).</t>
  </si>
  <si>
    <t>48/2019/ACON</t>
  </si>
  <si>
    <t>Ofício nº 258/2019/GAB PRESI-IPHAN</t>
  </si>
  <si>
    <t>Resposta ao Ofício nº 68/2019/CNA/DEPAM-IPHAN -  Instituto Goiano de Pré-História e Antropologia da Pontifícia     
Universidade Católica de Goiás (IGPA/PUC-GO).</t>
  </si>
  <si>
    <t>Dei ciência</t>
  </si>
  <si>
    <t>(2) receberam a visista dos bombeiros  estão aguardando a visita final.</t>
  </si>
  <si>
    <t xml:space="preserve">(1) Relacionado ao 01450.001401/2018-89 // (2) </t>
  </si>
  <si>
    <t>Fiscalização no Laboratório de Arqueologia e Paleontologia da Universidade Estadual da Paraíba – Resposta ao Ofício nº 26/2019/CNA/DEPAM-IPHAN.</t>
  </si>
  <si>
    <t xml:space="preserve"> nº 50/2019/ACON</t>
  </si>
  <si>
    <t>Ofício nº 144/2019/CNA</t>
  </si>
  <si>
    <t>01496.001773/2017-06</t>
  </si>
  <si>
    <t>Fiscalização no Museu de Pacujá</t>
  </si>
  <si>
    <t>71/2018/ACON</t>
  </si>
  <si>
    <t>Memorando nº 1241/2018/CNA</t>
  </si>
  <si>
    <t>(2) Foi realizada nova vistoria pelo IPHAN/CE. Aguardar encaminhamento do processo ao CNA.</t>
  </si>
  <si>
    <t>74/2018/ACON</t>
  </si>
  <si>
    <t>Memorando nº 1258/2018/CNA</t>
  </si>
  <si>
    <t>(2) Encaminhado e-mail para a SE solicitando informações sobre o andamento das medidas de conservação do acervo arqueológico (09/01)</t>
  </si>
  <si>
    <t>01512.000508/2018-38</t>
  </si>
  <si>
    <t xml:space="preserve"> Fiscalização no Laboratório de Arqueologia da Universidade Regional Integrada do Alto Uruguai e das Missões (URI), Erechim/RS</t>
  </si>
  <si>
    <t>57/2019/ACON</t>
  </si>
  <si>
    <t>Ofício nº 199/2019/CNA</t>
  </si>
  <si>
    <t>Fiscalização em Instituição de Guarda e Pesquisa - Museu Municipal Irmã Celina Schardong, Gaurama, RS.</t>
  </si>
  <si>
    <t>58/2019/ACON</t>
  </si>
  <si>
    <t>Ofícios nº 194 e 195/2019/CNA</t>
  </si>
  <si>
    <t>01516.000648/2016-12</t>
  </si>
  <si>
    <t>Fiscalização em Instituição de Guarda e Pesquisa – Instituto Tropico Subúmido/Instituto Goiano de Pre-Historia e Antropologia.</t>
  </si>
  <si>
    <t>59/2019/ACON</t>
  </si>
  <si>
    <t>Ofício nº 191/2019/CNA</t>
  </si>
  <si>
    <t>Fiscalização realizada na Instituição de Guarda e Pesquisa - Museu de Paleontológico e Arqueológico Professor Walter Ilha, Município de São Pedro do Sul/RS (Documentação encaminhada em resposta ao ofício nº 536/2018/CNA/DEPAM-IPHAN, de 01 de novembro de 2018).</t>
  </si>
  <si>
    <t>60/2019/ACON</t>
  </si>
  <si>
    <t>Ofício nº 197/2019/CNA</t>
  </si>
  <si>
    <t>Fiscalização em Instituição de Guarda e Pesquisa – “Instituto Tembetá” – Fortaleza – CE.</t>
  </si>
  <si>
    <t>61/2019/ACON</t>
  </si>
  <si>
    <t>Ofício nº 193/2019/CNA</t>
  </si>
  <si>
    <t>01408.900132/2017-70</t>
  </si>
  <si>
    <t>Fiscalização no IPHAEP/PB</t>
  </si>
  <si>
    <t>DESPACHO 232.2018 ACON</t>
  </si>
  <si>
    <t>Memorando nº 1517/2018/CNA</t>
  </si>
  <si>
    <t>(2) Aguardar SE encaminhar registro fotográfico da vistoria</t>
  </si>
  <si>
    <t>01500.000368/2019-18</t>
  </si>
  <si>
    <t>Solicitação de inclusão do Instituto d'Orbigny no CNIGP.</t>
  </si>
  <si>
    <t>72/2019/ACON</t>
  </si>
  <si>
    <t>Ofício nº 202/2019/CNA</t>
  </si>
  <si>
    <t>Resposta ao Ofício nº 288/2018-GP FUNDARPE, em resposta ao Ofício nº 238/2018 - CNA/DEPAM/IPHAN.</t>
  </si>
  <si>
    <t>113/2018/ACON</t>
  </si>
  <si>
    <t>Ofício 381/2018/CNA</t>
  </si>
  <si>
    <t>?</t>
  </si>
  <si>
    <t>01401.000088/2019-28</t>
  </si>
  <si>
    <t>Vistoria Técnica - Laboratório de Arqueologia do Pantanal (Lapan/UFMS- Campus Corumbá), Corumbá-MS.</t>
  </si>
  <si>
    <t>76/2019/ACON</t>
  </si>
  <si>
    <t>Ofício Nº 756/2019/CNA</t>
  </si>
  <si>
    <t>01496.000974/2016-05</t>
  </si>
  <si>
    <t>Vistoria no Museu de Pré-história de Itapipoca (MUPHI) para inclusão no CNIGP</t>
  </si>
  <si>
    <t>81/2019/ACON</t>
  </si>
  <si>
    <t>Ofício Nº 1134/2019/CNA</t>
  </si>
  <si>
    <t>Respostas aos Ofícios n°228 - 652/2018/CNA/DEPAM-IPHAN - Fiscalização em Instituição de Guarda e Pesquisa – Núcleo de Arqueologia e Etnologia (NAM) Hilmar Harry Kluck, da Fundação Casa de Cultura de Marabá.</t>
  </si>
  <si>
    <t>82/2019/ACON</t>
  </si>
  <si>
    <t>Ofício nº 280/2019/CNA</t>
  </si>
  <si>
    <t>01492.000127/2018-34</t>
  </si>
  <si>
    <t>Fiscalização em Instituição de Guarda e Pesquisa - Museu do Marajó Padre Giovanni Gallo, município de Cachoeira do Arari, estado do Pará.</t>
  </si>
  <si>
    <t>88/2019/ACON</t>
  </si>
  <si>
    <t>(2) DESPACHADO COM A DIREÇÃO</t>
  </si>
  <si>
    <t>01496.000407/2016-41</t>
  </si>
  <si>
    <t>Fiscalização em Instituição de Guarda e Pesquisa - Fundação Casa Grande - Memorial Kariri, município de Nova Olinda-Ceará.</t>
  </si>
  <si>
    <t>90/2019/ACON</t>
  </si>
  <si>
    <t>Ofício Nº 732/2019/CNA</t>
  </si>
  <si>
    <t>01496.001331/2016-71</t>
  </si>
  <si>
    <t>Fiscalização em Instituição de Guarda e Pesquisa - Núcleo de Arqueologia e Semiótica da UECE - NARSE.</t>
  </si>
  <si>
    <t>91/2019/ACON</t>
  </si>
  <si>
    <t>Reiteração do ofício - Fiscalização no Núcleo de Arqueologia e Etnologia (NAM) Hilmar Harry Kluck, vinculado à Casa de Cultura de Marabá</t>
  </si>
  <si>
    <t>Ofício nº 652/2018/CNA</t>
  </si>
  <si>
    <t>Pendente!</t>
  </si>
  <si>
    <t>01409.000028/2019-35</t>
  </si>
  <si>
    <t>Fiscalização - Museu Histórico de Santa Cruz, no município de Aracruz/ES.</t>
  </si>
  <si>
    <t>nº 44/2019/ACON</t>
  </si>
  <si>
    <t>Ofício nº 124/2019/CNA</t>
  </si>
  <si>
    <t xml:space="preserve"> Fiscalização no Departamento de Arqueologia da Universidade Federal de Rondânia - Resp ao ofício 148/19. Informa não ter laudo de bombeiros, mas haver previsão orçamentária.</t>
  </si>
  <si>
    <t>01450.002248/2019-98</t>
  </si>
  <si>
    <t>Resposta ao Ofício Nº 320/17- CNA/DEPAM/IPHAN - Referente à Fiscalização em Instituição de Guarda e Pesquisa - Museu Histórico Regional (MHR)/RS.</t>
  </si>
  <si>
    <t>98/2019/ACON</t>
  </si>
  <si>
    <t>Ofício Nº 823/2019/CNA</t>
  </si>
  <si>
    <t>(2) Aguardando o laudo</t>
  </si>
  <si>
    <t>01421.000804/2017-77</t>
  </si>
  <si>
    <t>Fiscalização no Museu Municipal Lauro da Escóssia</t>
  </si>
  <si>
    <t>92/2019/atec</t>
  </si>
  <si>
    <t>01508.001501/2016-31</t>
  </si>
  <si>
    <t>Exclusão da Casa de Cultura Memorial Capão Bonito, município de Arapoti, da relação das Instituições de Guarda e Pesquisa</t>
  </si>
  <si>
    <t xml:space="preserve">(1) Foi descadastrada // (2) </t>
  </si>
  <si>
    <t>01508.000418/2019-97</t>
  </si>
  <si>
    <t>Exclusão da Universidade Estadual de União da Vitória (FAFIUV) da relação das Instituições de Guarda e Pesquisa</t>
  </si>
  <si>
    <t>17/2019/DIVTEC IPHAN-RN</t>
  </si>
  <si>
    <t>Ofício Nº 889/2019/CNA</t>
  </si>
  <si>
    <t>01514.005688/2017-43</t>
  </si>
  <si>
    <t>Informa valores de endosso - CAALE</t>
  </si>
  <si>
    <t>01504.001851/2014-75</t>
  </si>
  <si>
    <t>Solicitação de Cadastro de Instituição de Guarda e Pesquisa - Universidade Tiradentes (UNIT).</t>
  </si>
  <si>
    <t>nº 46/2019/ACON</t>
  </si>
  <si>
    <t>01496.001379/2014-17</t>
  </si>
  <si>
    <t>Acervo arqueológico sob guarda da Universidade Estadual do Ceará (UECE)</t>
  </si>
  <si>
    <t>559/2019</t>
  </si>
  <si>
    <t>Ofício Nº 1627/2019/CNA</t>
  </si>
  <si>
    <t>Reitera Ofício nº 100/2017/CNA/DEPAM-IPHAN referente a Fiscalização realizada no Museu Arqueológico da Embasa.</t>
  </si>
  <si>
    <t>DESPACHO 112.2019 ACON</t>
  </si>
  <si>
    <t>Ofício nº 137/2019/CNA</t>
  </si>
  <si>
    <t>Fiscalização no Museu Municipal Irmã Celina Schardong</t>
  </si>
  <si>
    <t>586/2019</t>
  </si>
  <si>
    <t>ofício 2070/2019</t>
  </si>
  <si>
    <t>Solicitação de Cadastro do Museu Aracy Paraguassú-PA - Resposta do museu</t>
  </si>
  <si>
    <t>Aguardando o recebimento do prédio. Ùltima notícia em fevereiro de 2019.</t>
  </si>
  <si>
    <t>01450.000322/2016-99</t>
  </si>
  <si>
    <t>Centro de Arqueologia e Antropologia Indígena da Amazônia Ocidental – CAAINAM da Universidade Federal do Acre – UFAC (Instituição de guarda).</t>
  </si>
  <si>
    <t>Despacho 194/2018</t>
  </si>
  <si>
    <t>Of 2364/2019</t>
  </si>
  <si>
    <t>01450.000131/2016-27</t>
  </si>
  <si>
    <t>Material arqueológico - Fundação Elias Mansuor - FEM.</t>
  </si>
  <si>
    <t>748/2019</t>
  </si>
  <si>
    <t>2442/2019</t>
  </si>
  <si>
    <t>Fiscalização no Laboratório de Antropologia Biológica da Universidade do Estado do Rio de Janeiro (Lab/UERJ).</t>
  </si>
  <si>
    <t>Maíra</t>
  </si>
  <si>
    <t>758/2019</t>
  </si>
  <si>
    <t>01514.001522/2019-10</t>
  </si>
  <si>
    <t>Descadastrada</t>
  </si>
  <si>
    <t>Fiscalização na Fundação de Arte de Ouro Preto</t>
  </si>
  <si>
    <t>Despacho 42.2019 COSOL</t>
  </si>
  <si>
    <t>01500.005242/2018-59</t>
  </si>
  <si>
    <t>Fiscalização de Instituição de Guarda na Fundação da Casa de Rui Barbosa</t>
  </si>
  <si>
    <t>51/2020</t>
  </si>
  <si>
    <t>Fiscalização no Departamento de Arqueologia da Universidade Federal de Rondônia (DARQ-UNIR) - Resposta ao ofício 495/2018/CNA/DEPAM-lPHAN.</t>
  </si>
  <si>
    <t xml:space="preserve"> nº 51/2019/ACON</t>
  </si>
  <si>
    <t>01508.000420/2019-66</t>
  </si>
  <si>
    <t>Fiscalização instituições de guarda e pesquisa - Museu Regional do Iguaçu</t>
  </si>
  <si>
    <t>849/2019</t>
  </si>
  <si>
    <t>Ofício Nº 2682/2019</t>
  </si>
  <si>
    <t>01409.000027/2008-38</t>
  </si>
  <si>
    <t>Ampliação da Reserva Técnica do Museu de História Natural de Alta Floresta</t>
  </si>
  <si>
    <t>Parecer 882/2019</t>
  </si>
  <si>
    <t>Ofício Nº 2410/2019</t>
  </si>
  <si>
    <t>01500.901055/2017-17</t>
  </si>
  <si>
    <t>escolha de nova instituição de guarda definitiva do material arqueológico do antigo Museu Real</t>
  </si>
  <si>
    <t>303/2019</t>
  </si>
  <si>
    <t xml:space="preserve">01500.004330/2018-33 </t>
  </si>
  <si>
    <t>Não encaminhada formalmente ao CNA.</t>
  </si>
  <si>
    <t>Fiscalização no Museu Nacional</t>
  </si>
  <si>
    <t>01490.00036/2007-66</t>
  </si>
  <si>
    <t>AM</t>
  </si>
  <si>
    <t>Fiscalização da  Instituição de Guarda e Pesquisa - Museu da Cidade de Manaus.</t>
  </si>
  <si>
    <t>01512.000269/2019-05</t>
  </si>
  <si>
    <t xml:space="preserve">Museu do Imigrante - Fundação Casa das Artes </t>
  </si>
  <si>
    <t>não</t>
  </si>
  <si>
    <t>Renato</t>
  </si>
  <si>
    <t>Providências tomadas para inclusão do Instituto d'Orbigny no CNIGP</t>
  </si>
  <si>
    <t>Despacho 61</t>
  </si>
  <si>
    <t>Ofício nº 2064/2019/CNA</t>
  </si>
  <si>
    <t>01494.000511/2019-06</t>
  </si>
  <si>
    <t>Vistoria na reserva técnica, laboratório e exposição do Centro de Pesquisa de História Natural e Arqueologia do Maranhão</t>
  </si>
  <si>
    <t>1026/2019</t>
  </si>
  <si>
    <t>Fiscalização no laboratório de arqueologia da Universidade Estadual do Ceará</t>
  </si>
  <si>
    <t>1020/2019</t>
  </si>
  <si>
    <t>01494.000540/2019-53</t>
  </si>
  <si>
    <t xml:space="preserve"> Vistoria na reserva técnica e exposição do Memorial da Balaiada, na cidade de Caxias</t>
  </si>
  <si>
    <t>18/2020</t>
  </si>
  <si>
    <t>01500.005207/2018-30</t>
  </si>
  <si>
    <t>Fiscalização no Solar dos Mellos - Prefeitura no município de Macaé - RJ​</t>
  </si>
  <si>
    <t>Despacho 58/2019</t>
  </si>
  <si>
    <t>Of 2072/2019</t>
  </si>
  <si>
    <t>01512.000329/2019-81</t>
  </si>
  <si>
    <t>vistoria ao LABARQ/Museu de Ciências Naturais/UNIVATES - Lajeado</t>
  </si>
  <si>
    <t>Cristian</t>
  </si>
  <si>
    <t>01421.000132/2019-61</t>
  </si>
  <si>
    <t>Fiscalização na Fundação Cultural Seridó</t>
  </si>
  <si>
    <t>Despacho 76 e 92-2019</t>
  </si>
  <si>
    <t>Término da análise 14 e 22/10/2019</t>
  </si>
  <si>
    <t>DESPACHO 102.2019</t>
  </si>
  <si>
    <t>Ofício Nº 2383/2019</t>
  </si>
  <si>
    <t>Complementação das Providências tomadas para inclusão do Instituto d'Orbigny no CNIGP</t>
  </si>
  <si>
    <t>01514.000188/1995-30</t>
  </si>
  <si>
    <t>Fiscalização no Museu da Lapinha, Lagoa Santa - MG.</t>
  </si>
  <si>
    <t>Erik</t>
  </si>
  <si>
    <t>1163/2019</t>
  </si>
  <si>
    <t>DESPACHO Nº 14/2020 COSOL/CNA/DEPAM</t>
  </si>
  <si>
    <t>Anaisado</t>
  </si>
  <si>
    <t xml:space="preserve">(1) Diversas recomendações // (2) </t>
  </si>
  <si>
    <t xml:space="preserve"> Fiscalização no Laboratório de Arqueologia da URI, Erechim/RS - Assunto: Solicitação de transferência do acervo à outra IGP.</t>
  </si>
  <si>
    <t>Ana/Bruno</t>
  </si>
  <si>
    <t>Despacho 118.2019</t>
  </si>
  <si>
    <t>Ofício Nº 2591/2019</t>
  </si>
  <si>
    <t>01494.000512/2019-42</t>
  </si>
  <si>
    <t>Vistoria na reserva técnica do Ecomuseu Sítio do Físico - São Luís/MA</t>
  </si>
  <si>
    <t xml:space="preserve"> Relatório de fiscalização Laboratório O Homem Potiguar</t>
  </si>
  <si>
    <t>Paulo</t>
  </si>
  <si>
    <t>01494.000514/2019-31</t>
  </si>
  <si>
    <t xml:space="preserve"> Vistoria na Fundação Municipal de Patrimônio Histórico - FUMPH - São Luís/MA.</t>
  </si>
  <si>
    <t>Museu de História Natural de Alta Floresta</t>
  </si>
  <si>
    <t>Francine</t>
  </si>
  <si>
    <t>81/2020</t>
  </si>
  <si>
    <t xml:space="preserve">(1) solicitações: projeto de climatização e memorial; laudo dos bombeiros // (2) </t>
  </si>
  <si>
    <t>01402.000572/2019-47</t>
  </si>
  <si>
    <t>Solicitação de Cadastro da Fundação Cultural Cristo Rei (Teresina/PI) no Cadastro Nacional das Instituições de Guarda e Pesquisa - CNIGP</t>
  </si>
  <si>
    <t>Raquel Santos</t>
  </si>
  <si>
    <t>(1) Parecer favorável à inclusão da Fundação Cultural Cristo Rei no CNIGP. Apta a endossar pequenos volumes.
A Fundação deverá realizar treinamento com toda a equipe quanto ao uso do sistema auxiliar de segurança, incluindo mecanismos contra incêndio
Recomenda-se que a instituição conte com pelo menos um funcionário arqueólogo ou museólogo. // (2) IGP apta a endossar pequenos volumes</t>
  </si>
  <si>
    <t>Análise das complementações encaminhadas pelo Instituto d'Orbigny (RJ), manutenção da IGP no CNIGP</t>
  </si>
  <si>
    <t>Raquel/Ludiane</t>
  </si>
  <si>
    <t>prazo longo</t>
  </si>
  <si>
    <t>(1) APTA a endossar. Apresentadas ao Centro Nacional de Arqueologia, no prazo de 180 dias, as seguintes recomendações: Apresentação de documentação com fotografias da Reserva Técnica e Laboratório, contextualizando as reformas e melhorias realizadas pelo Instituto d'Orbigny, por meio de descrição e legenda;Elaborar e implantar ações de extroversão e socialização dos acervos recebidos;Elaborar o plano de evacuação de pessoas e acervos para caso de sinistro;Implantar base de dados em formato digital ou sistema informatizado de gestão documental ou de acervos. // (2) Pendente</t>
  </si>
  <si>
    <t>Fiscalização Instituição de Guarda e Pesquisa - Museu Municipal Irmã Celina Schardong, município de Gaurama, estado do Rio Grande do Sul. Aprovação do Plano museológico</t>
  </si>
  <si>
    <t>(1) Centro manifestou-se pela aprovação do Plano Museológico e a Política de Acervos do Museu Municipal Irmã Celina Schardong. // (2) Resolvido</t>
  </si>
  <si>
    <t>Fiscalização das condições gerais da Instituição de Guarda e Pesquisa Museu de Arqueologia de Xingó - MAX/UFS, Canindé do São Francisco/SE.</t>
  </si>
  <si>
    <t>Thiago</t>
  </si>
  <si>
    <t>(1) indica-se solicitar, para o prazo de 06 (seis) meses, a apresentação de laudo de vistoria do Corpo de Bombeiros. Prazo de 12 meses demais soilcitações 1869053 // (2) Pendente</t>
  </si>
  <si>
    <t>01506.004355/2019-68</t>
  </si>
  <si>
    <r>
      <t>Fiscalização em Instituição de Guarda: </t>
    </r>
    <r>
      <rPr>
        <i/>
        <sz val="8"/>
        <rFont val="Arial"/>
        <family val="2"/>
      </rPr>
      <t>Fundação MAR - Fundação Museu de História, Pesquisa e Arqueologia do Mar.</t>
    </r>
    <r>
      <rPr>
        <sz val="8"/>
        <rFont val="Arial"/>
        <family val="2"/>
      </rPr>
      <t> Município de São Sebastião, Estado de São Paulo.</t>
    </r>
  </si>
  <si>
    <t>OK</t>
  </si>
  <si>
    <t>Venceu</t>
  </si>
  <si>
    <t>(1) Sendo favorável à manutenção como Instituição Apta a receber acervos arqueológicos. Recomenda-se que a instituição possua um sistema de base de dados informatizado que possibilite o gerenciamento das informações sobre o acervo. // (2) Resolvido</t>
  </si>
  <si>
    <t>Fiscalização no Laboratório de Arqueologia do Museu de Ciências Naturais da Universidade do Vale do Taquari (Labarq/MCN/Univates)</t>
  </si>
  <si>
    <t>(1) Apta a receber pequenos volumes. Encaminhar cópia do Laudo do Corpo de Bombeiros válido, uma vez que o documento apresentado anteriormente (1553751) expirou em 27/12/2019. Encaminhar em até 90 dias (a partir de 31/03/2020):
Acondicionar as caixas com material arqueológico, sobretudo aquelas que se encontram no chão, de acordo com o item VII. "Quanto ao acondicionamento e ao mobiliário" da Portaria Iphan n.º 196/2016.
Caso a instituição tenha interesse em endossar pesquisas arqueológicas que venham a gerar grandes volumes de acervos, deverá providenciar a ampliação da Reserva Técnica, apresentando espaço adequado, conforme Item IV "Quanto à Reserva Técnica (RT)" da Portaria Iphan n.º 196/2016. // (2) Pendente</t>
  </si>
  <si>
    <t>Fiscalização no Museu Arqueológico da Lapinha, Lagoa Santa - MG</t>
  </si>
  <si>
    <t>(1) Inapta a receber acervo. Prazo de 180 dias para regularizar (a partir de 03.04.2020) // (2) Resolvido</t>
  </si>
  <si>
    <t>01490.000036/2007-66</t>
  </si>
  <si>
    <t>Fiscalização no Museu da Cidade de Manaus (Muma) da Prefeitura Municipal de Manaus e inserção no CNIGP</t>
  </si>
  <si>
    <t>prazo de 90 dias</t>
  </si>
  <si>
    <t>(1) Necessário realizar (prazo de 90 dias, a partir de 09/04/2020)algumas adequações para que seja possível a inserção do Museu no (CNIGP) // (2) Pendente</t>
  </si>
  <si>
    <t> Análise da aptidão do Memorial da Balaiada para a emissão de endosso institucional no âmbito de pesquisas arqueológicas.</t>
  </si>
  <si>
    <t>Prazo longo</t>
  </si>
  <si>
    <t>(1) INAPTA. Necessário realizar (prazo de 12 meses, a partir de 14/04/2020)algumas adequações para que seja possível a inserção do Museu no (CNIGP) // (2) Resolvido</t>
  </si>
  <si>
    <t>01502.001547/2017-91</t>
  </si>
  <si>
    <t>Fiscalização em Instituição de Guarda e Pesquisa - Centro de Referência em Patrimônio e Pesquisa - ACERVO</t>
  </si>
  <si>
    <t>(1) Sugestão de nova vistoria à IGP. Até o momento a IGP é considerada INAPTA  a receber novos endossos. Necessário realizar (prazo de 120 dias, a partir de 14/04/2020)algumas adequações para que seja possível tornar-se apta no CNIGP // (2) Resolvido</t>
  </si>
  <si>
    <t>Complementação referente à fiscalização no Instituto de Arqueologia e Patrimônio Cultural do Ceará – Instituto Tembetá</t>
  </si>
  <si>
    <t>(1) Apta a endossar pequenas quantidades. Necessário apresentar Laudo Corpo Bombeiros (prazo de 30 dias, a partir de 19/02/2020). Ofício 1893794 informa que devido à pandemia o laudo não foi emitido. // (2) Pendente</t>
  </si>
  <si>
    <t>01514.002294/2008-42</t>
  </si>
  <si>
    <t>Fiscalização - Acervo do Museu Histórico, Arqueológico, Cultural e Ambiental do Município de Conceição dos Ouros - Prefeitura Municipal de Conceição dos Ouros / MG</t>
  </si>
  <si>
    <t>(1) Necessário realizar (prazo de 30 dias, a partir de 09/04/2020)algumas adequações para que seja possível a inserção da IGP no (CNIGP) // (2) Pendente</t>
  </si>
  <si>
    <t>Fiscalização da  Instituição de Guarda e Pesquisa - Laboratório de Arqueologia/UFMA</t>
  </si>
  <si>
    <t>(1) solicitamos a apresentação de laudo pericial do Corpo de Bombeiros, o qual deve ser apresentado no prazo de 12 (doze) meses, sob pena de cessação da aptidão da instituição em epígrafe. // (2) Pendente</t>
  </si>
  <si>
    <t>Reiteração de ofício - Fundação Casa de José Américo - Secretaria de Educação e Cultura da Paraíba – Governo do Estado da Paraíba</t>
  </si>
  <si>
    <t xml:space="preserve">(1) Reiterar e entrar em contato com a insituitção para saber as informações. Em última instância realizar nova vistoria na instituição para verificar a situação dos acervos. // (2) </t>
  </si>
  <si>
    <t>Reiteração de ofício - Museu Integrado de Roraima – Fundação Estadual do Meio Ambiente e Recursos Hídricos de Roraima (FEMARH/RR)</t>
  </si>
  <si>
    <t xml:space="preserve">(1) Apenas monitorar as ações realizadas pela SE. Posteriormente encaminhar para análise técnica para verificar quais solicitações foram atendidas do Ofício 92 (0180955) e estabelecer um prazo para conclusão destas solicitações ainda não atendidas, mesmo que seja um prazo longo (12 meses). // (2) </t>
  </si>
  <si>
    <t>Reiteração de ofício - Museu Municipal Ângelo Rosa de Moura de Porangatu –  Prefeitura Municipal de Porangatu</t>
  </si>
  <si>
    <t xml:space="preserve">(1) Reiterar para um prazo de 15 (quinze) dias; entrar em contato com a instituição; realizar  vistoria. // (2) </t>
  </si>
  <si>
    <t>Reiteração de ofício - Museu de História Natural – Universidade Federal de Alagoas (UFAL)</t>
  </si>
  <si>
    <t xml:space="preserve">(1) Solicitar à SE vistoria à IGP em momento oportuno para verificar cumprimento das solicitações prévias // (2) </t>
  </si>
  <si>
    <t>Reiteração de ofício - Museu Arqueológico e Histórico de Parambu - MAHP  – Prefeitura de Parambu</t>
  </si>
  <si>
    <t xml:space="preserve">(1) Reiterar ofício para prazo de 30 dias, tendo em vista o ofício ser de 2017 // (2) </t>
  </si>
  <si>
    <t>Reiteração de ofício - Laboratório de Arqueologia e Etnologia – Universidade Estadual do Sudoeste da Bahia (UESB)</t>
  </si>
  <si>
    <t xml:space="preserve">(1) Reiterar Ofício 307 (0531037), solicitar atualização laudo bombeiros, indicação de inaptidão // (2) </t>
  </si>
  <si>
    <t>Reiteração de ofício - Laboratório de Arqueologia O Homem Potiguar  – Universidade do Estado do Rio Grande do Norte (UERN)</t>
  </si>
  <si>
    <t xml:space="preserve">(1) Dar prazo para resposta // (2) </t>
  </si>
  <si>
    <t>Reiteração de ofício - Museu Arqueológico Igrejinha Nossa Senhora dos Navegantes – Museu Arqueológico Igrejinha Nossa Senhora dos Navegantes</t>
  </si>
  <si>
    <t xml:space="preserve">(1) Reiterar ofício ou tornar inapta // (2) </t>
  </si>
  <si>
    <t>Atualização de informações solicitadas em ofício -Laboratório de Pesquisas Arqueológicas, Museu de Arqueologia (LAP/MuArq) – Universidade Federal do Mato Grosso do Sul (UFMS)</t>
  </si>
  <si>
    <t xml:space="preserve">Conferir também aba "Outras" demandas // (1) Ofício nº 500/2018/CNA/DEPAM-IPHAN de 01/10/2018 (0751598) foi respondido e consta análise pela SE - cf. Parecer Técnico 96 (0843569). No entanto a análise não foi encaminhada ao CNA; Apta; Consta nova solicitação por meio de Ofício 329 (0908735), este também ainda não respondido // (2) </t>
  </si>
  <si>
    <t>Atualização de informações solicitadas em ofício -Museu Histórico do Amapá Joaquim Caetano da Silva – Governo do Estado do Amapá</t>
  </si>
  <si>
    <t xml:space="preserve">(1) Foi realizada reunião entre responsáveis e SE após Ofício nº 348/2018/CNA/DEPAM-IPHAN // (2) </t>
  </si>
  <si>
    <t>Atualização de informações solicitadas em ofício -Laboratório de Arqueologia do Departamento de Arqueologia
(LARQ/DARQ)
 – Universidade Federal de Sergipe (UFS)</t>
  </si>
  <si>
    <t xml:space="preserve">(1) Documentação encaminhada no processo posteriormente - cf. Ofício N° 01/2020 SEMA/DARQ/UFS - 04/06/2020 (1996175) // (2) </t>
  </si>
  <si>
    <t>Reiteração de ofício -Núcleo de Arqueologia, Centro de Pesquisa e Documentação em História e Arqueologia – Universidade Estadual de Goiás (UEG)</t>
  </si>
  <si>
    <t xml:space="preserve">(1) Ofício nº 111/2017/CNA/DEPAM-IPHAN; Apta a receber pequenos volumes de acervos // (2) </t>
  </si>
  <si>
    <t xml:space="preserve">Reiteração de ofício -Museu Ozildo Albano - MOA – Museu Ozildo Albano </t>
  </si>
  <si>
    <t xml:space="preserve">(1) Ofício nº 53/2018/CNA/DEPAM-IPHAN; Apta // (2) </t>
  </si>
  <si>
    <t>Reiteração de ofício -Museu de História do Pantanal (MUHPAN) – Fundação Barbosa Rodrigues</t>
  </si>
  <si>
    <t xml:space="preserve">(1) Ofício 71 (0132830); laudo não consta CNIGP; Apta, em processo de fiscalização. Sujeita a avaliação do Iphan. // (2) </t>
  </si>
  <si>
    <t>Reiteração de ofício -Laboratório de Antropologia Biológica - IFCH – Universidade do Estado do Rio de Janeiro (UERJ)</t>
  </si>
  <si>
    <t xml:space="preserve">(1) Ofício Nº 2683/2019/CNA/DEPAM-IPHAN de 20/12/2019 (1643251); reitera Ofício 203 (1129783); Apta, em processo de fiscalização. Sujeita a avaliação do Iphan // (2) </t>
  </si>
  <si>
    <t>Reiteração de ofício - Museu Municipal Dr. José Olavo Machado / Núcleo de Arqueologia – Prefeitura de Santo Ângelo</t>
  </si>
  <si>
    <t xml:space="preserve">(1) Ofício nº 63/2018/CNA/DEPAM-IPHAN de 09/03/2018 (0306821); Apta // (2) </t>
  </si>
  <si>
    <t>Reiteração de ofício -Museu Dom Diogo de Souza – Fundação Áttila Taborda/Universidade da Região da Campanha (FAT/URCAMP)</t>
  </si>
  <si>
    <t xml:space="preserve">(1) Ofício nº 982/2018/IPHAN-RS-IPHAN de 22/02/2018 (0307805); Apta // (2) </t>
  </si>
  <si>
    <t>Reiteração de ofício -Núcleo de Documentação e Informação Histórica Regional - NDIHR – Universidade Federal da Paraíba (UFPB)</t>
  </si>
  <si>
    <t xml:space="preserve">(1) Ofício nº 494/2018/CNA/DEPAM-IPHAN de 01/10/2018 (0747270) - reitera Ofício 309 (0532471)
 // (2) </t>
  </si>
  <si>
    <t>Reiteração de ofício -Fundação Municipal do Patrimônio Histórico - FUMPH – Prefeitura de São Luis</t>
  </si>
  <si>
    <t xml:space="preserve">(1) Ofício 456 (1792637) "não possui acervos arqueológicos e que não detém espaços para guarda, questionamos se há interesse em permanecer no Cadastro"; "caso de negativa, procederemos quanto à sua retirada do Cadastro" // (2) </t>
  </si>
  <si>
    <t>Reiteração de ofício -Museu Arqueológico da Embasa – Governo do Estado da Bahia</t>
  </si>
  <si>
    <t xml:space="preserve">(1) Ofício nº 137/2019/CNA/DEPAM-IPHAN de 22/03/2019 (1062782) // (2) </t>
  </si>
  <si>
    <t>Reiteração de ofício -Núcleo de Pesquisa Arqueológica – NuPArq – Universidade Federal do Rio Grande do Sul (UFRGS)</t>
  </si>
  <si>
    <t xml:space="preserve">(1) 
Ofício nº 200/2018/CNA/DEPAM-IPHAN de 22/05/2018 (0423294);  // (2) </t>
  </si>
  <si>
    <t>Reiteração de ofício -Laboratório de Arqueologia Curt Nimuendajú  – Universidade Federal do Oeste do Pará (UFOPA)</t>
  </si>
  <si>
    <t xml:space="preserve">(1) 
Ofício nº 121/2018/CNA/DEPAM-IPHAN de 29/03/2018 (0368985); Apta a receber pequenos volumes de acervos // (2) </t>
  </si>
  <si>
    <t>Reiteração de ofício -Laboratório de Arqueologia, Departamento de História - Larq/CCHLA – Universidade Federal do Rio Grande do Norte (UFRN)</t>
  </si>
  <si>
    <t xml:space="preserve">(1) Ofício nº 338/2018/CNA/DEPAM-IPHAN de 16/07/2018 (0565228); Apta a receber pequenos volumes de acervos // (2) </t>
  </si>
  <si>
    <t>Reiteração de ofício -Instituto Goiano de Pré-História e Antropologia - IGPA – Pontifícia Universidade Católica de Goiás (PUC/GO)</t>
  </si>
  <si>
    <t xml:space="preserve">(1) CNIGP indica que possui laudo e Tabela COSOL diz que houve ciência; mas 
Ofício nº 68/2019/CNA/DEPAM-IPHAN solicita apresentação do laudo final - cf. Carta Externa S/N° - Em resposta ao Of. 68 (1052075) // (2) </t>
  </si>
  <si>
    <t>Reiteração de ofício -Laboratório de Cultura Material e Arqueologia  - LACUMA – Universidade Federal do Pampa (UNIPAMPA)</t>
  </si>
  <si>
    <t xml:space="preserve">(1) Ofício nº 537/2018/CNA/DEPAM-IPHAN "reiteramos a necessidade de apresentação, no prazo de 30 dias, das complementações solicitadas no Ofício nº 428/2016 E 203/2017 - CNA/DEPAM/IPHAN" // (2) </t>
  </si>
  <si>
    <t>Reiteração de ofício -Museu Municipal Cristóforo Colombo</t>
  </si>
  <si>
    <t xml:space="preserve">(1) Ofício 501 (0752608); Não está no CNIGP ... Verificar se tem material // (2) </t>
  </si>
  <si>
    <t>Reiteração de ofício -Departamento de Arqueologia (DARQ) – Universidade Federal de Rondônia (UNIR)</t>
  </si>
  <si>
    <t xml:space="preserve">(1) Ofício 148 (1075172) solicita cópia do laudo de bombeiros; Ofício 89/2019 (1216561)  UNIR diz que há previsão de contratação de  // (2) </t>
  </si>
  <si>
    <t>Reiteração de ofício -Museu Antropológico do Rio Grande do Sul – Governo do Estado do Rio Grande do Sul</t>
  </si>
  <si>
    <t xml:space="preserve">(1) Ofício 615 (0821708) "reiteramos a necessidade de apresentação, no prazo de 30 dias, das complementações solicitadas no Ofício nº 0383/2016 e n°201/2017 - CNA/DEPAM/IPHAN" // (2) </t>
  </si>
  <si>
    <t>Reiteração de ofício -Museu Histórico de São Francisco do Sul – Prefeitura de São Francisco do Sul</t>
  </si>
  <si>
    <t xml:space="preserve">(1) Ofício 357 (0593465) // (2) </t>
  </si>
  <si>
    <t>Reiteração de ofício -Museu Estadual de Rondônia (MERO), Porto Velho/RO</t>
  </si>
  <si>
    <t xml:space="preserve">(1) Ofício 506 (0753173) ... já há acervo na IGP - cf. Parecer Técnico n.g 1450/2016 - CNA/DEPAM/IPHAN, 0741792, p. 3 // (2) </t>
  </si>
  <si>
    <t>Reiteração de ofício -Laboratório de Arqueologia da Faculdade de Filosofia e Ciências Humanas – FFCH – Universidade Federal da Bahia (UFBA)</t>
  </si>
  <si>
    <t xml:space="preserve">(1) Ofício 19 (0940007) ... "reitero o conteúdo do Ofício nº 310/2018/CNA/DEPAM-IPHAN e solicito a gentileza de encaminhar, no prazo de até 30 dias"
 // (2) </t>
  </si>
  <si>
    <t xml:space="preserve">Reiteração de ofício -Museu de Arqueologia e Paleontologia   – Universidade Federal do Piauí (UFPI)         </t>
  </si>
  <si>
    <t xml:space="preserve">(1) Ofício 7 (0938544) ... "encaminhamento da documentação solicitada por este Centro através do Ofício nº 77/2018/CNA/DEPAM-IPHAN.
Solicito a gentileza de encaminhar tais informações no prazo de até 60 dias a contar do recebimento deste ofício." // (2) </t>
  </si>
  <si>
    <t>Reiteração de ofício -Museu Bi Moreira – Universidade Federal de Lavras (UFLA)</t>
  </si>
  <si>
    <t xml:space="preserve">(1) Ofício 690 (0900566) ... Várias solicitações // (2) </t>
  </si>
  <si>
    <t>Reiteração de ofício -Laboratório de Arqueologia do Departamento de Antropologia e Arqueologia da Faculdade de Filosofia e Ciências Humanas - FAFICH – Universidade Federal de Minas Gerais (UFMG)</t>
  </si>
  <si>
    <t xml:space="preserve">(1) Ofício 694 (0903531) ... Varias solicitações ... // (2) </t>
  </si>
  <si>
    <t>Reiteração de ofício -Laboratório de Arqueologia da Fafich – Universidade Federal de Minas Gerais (UFMG)</t>
  </si>
  <si>
    <t xml:space="preserve">(1) Ofício 696 (0905700) ... Processo  // (2) </t>
  </si>
  <si>
    <t>Reiteração de ofício -Museu Histórico de Jataí "Francisco Honório de Campos" – Prefeitura de Jataí</t>
  </si>
  <si>
    <t xml:space="preserve">(1) Ofício 695 (0905666) // (2) </t>
  </si>
  <si>
    <t>Reiteração de ofício -Museu Arqueológico de São Luiz Gonzaga-RS (Marq)</t>
  </si>
  <si>
    <t xml:space="preserve">(1) Ofício 208 (1137762) solicita laudo; possui acervo arqueológico - cf. 0928300 // (2) </t>
  </si>
  <si>
    <t>Reiteração de ofício -Instituto de Pesquisa Histórica e Arqueológica do Rio de Janeiro - IPHARJ – Instituto de Pesquisa Histórica e Arqueológica do Rio de Janeiro (Ipharj)</t>
  </si>
  <si>
    <t xml:space="preserve">(1) reitera fício nº 425/2018/CNA/DEPAM-IPHAN; situação grave - compra materiais arqueológicos // (2) </t>
  </si>
  <si>
    <t>Reiteração de ofício -Museu Câmara Cascudo – Universidade Federal do Rio Grande do Norte (UFRN)</t>
  </si>
  <si>
    <t xml:space="preserve">(1) Ofício 889 (1290023) // (2) </t>
  </si>
  <si>
    <t>Reiteração de ofício -Museu Municipal da História de São Mateus – Prefeitura Municipal de São Mateus</t>
  </si>
  <si>
    <t>(1) Ofício 56 (0970387) // (2) // houve a assinatura do termo de ajustamento de conduta, objeto do processo administrativo n. 01409.000136/2011-51</t>
  </si>
  <si>
    <t>Reiteração de ofício -Instituto de Pesquisa e Desenvolvimento Socioambiental – ECOS – CTA - Meio Ambiente</t>
  </si>
  <si>
    <t xml:space="preserve">(1) 
Ofício nº 61/2019/CNA/DEPAM-IPHAN de 31/01/2019 (0978775) - reitera ofício n° 276/2018 - CNA/DEPAM/IPHAN, de 30 de maio de 2018 // (2) </t>
  </si>
  <si>
    <t>Reiteração de ofício -Museu Municipal de Marau (RS)</t>
  </si>
  <si>
    <t xml:space="preserve">(1) Ofício nº 186/2019/CNA/DEPAM-IPHAN de 09/04/2019 (1113433) - reitera Ofício nº 76/2019/CNA/DEPAM-IPHAN, de 21/02/2019 ... Cf se tem acervo // (2) </t>
  </si>
  <si>
    <t>Reiteração de ofício -Fundação Casa Grande Memorial do Homem Kariri – Fundação Casa Grande Memorial do Homem Kariri</t>
  </si>
  <si>
    <t xml:space="preserve">(1) Nova documentação instruída após Ofício 732 (1258991) - cf. 1184813;  // (2) </t>
  </si>
  <si>
    <t>Reiteração de ofício -Núcleo de Arqueologia e Semiótica do Ceará - NARSE – Universidade Estadual do Ceará (UECE)</t>
  </si>
  <si>
    <t xml:space="preserve">(1) Ofício 757 (1267218) reitera parcialmente Ofício 45 (0057265); // (2) </t>
  </si>
  <si>
    <t xml:space="preserve">Reiteração de ofício -Centro de Filosofia e Ciências Humanas – Universidade Federal do Acre (UFAC) </t>
  </si>
  <si>
    <t xml:space="preserve">(1) Ofício 2364 (1562597) // (2) </t>
  </si>
  <si>
    <t xml:space="preserve">Reiteração de ofício -Fundação Casa de Rui Barbosa – Governo Federal </t>
  </si>
  <si>
    <t xml:space="preserve">(1) Ofício 92 (1729975); o formulário de fiscalização informa que possui laudo (cf. 0871866, p. 1), no entanto não consta o laudo
 // (2) </t>
  </si>
  <si>
    <t>Informações pendentes - Laboratório de Arqueologia e Paleontologia - LABAP – Universidade Estadual da Paraíba (UEPB)</t>
  </si>
  <si>
    <t xml:space="preserve">(1) Embora conste como "resolvido" Ofício 148 (1849943) traz solicitações à IGP
 // (2) </t>
  </si>
  <si>
    <t>Informações pendentes - Museu de História Natural de Alta Floresta – Universidade do Estado de Mato Grosso (UNEMAT)</t>
  </si>
  <si>
    <t xml:space="preserve">(1) Ofício n°25/2017/CNA não dá prazo. O último ofício emitido no processo (Ofício Nº 207/2020/CNA/DEPAM-IPHAN) informa sobre a aprovação da nova proposta de construção da Reserva Técnica do Museu // (2) </t>
  </si>
  <si>
    <t>Informações pendentes - Núcleo de Arqueologia,
Etnologia e Educação Patrimonial (NAEEP) - Fundação Casa da Cultura de Marabá (FCCM) – Prefeitura Municipal de Marabá</t>
  </si>
  <si>
    <t xml:space="preserve">(1) resolvido - cf. Parecer Técnico 82 (1173229) e Ofício 281 (1174600)
 // (2) </t>
  </si>
  <si>
    <t>Informações pendentes - Oficina-Escola de Revitalização do Patrimônio Cultural de João Pessoa – Oficina-Escola de Revitalização do Patrimônio Cultural de João Pessoa</t>
  </si>
  <si>
    <t xml:space="preserve">(1) Ofício 833 (1285446) respondido // (2) </t>
  </si>
  <si>
    <t xml:space="preserve">(1) transferência de material - nova documentação encaminhada após Ofício 39 (0081949); análise correndo na SE -  último documento instruído: Despacho 473 (1921740) de 22/04/2020 // (2) </t>
  </si>
  <si>
    <t>Informações pendentes - Museu de Arqueologia de Xingó - MAX – Universidade Federal de Sergipe (UFS)</t>
  </si>
  <si>
    <t xml:space="preserve">(1) O Ofício 660/2018 foi parcialmente respondido posteriormente. O último ofício constando no processo (Ofício Nº 923/2020/CNA/DEPAM-IPHAN, 1869053) apresenta solicitações de atendimento em prazo curto e longo, mas estas não estão descritas na planilha // (2) </t>
  </si>
  <si>
    <t xml:space="preserve">Informações pendentes - Instituto de Arqueologia e Patrimônio Cultural do Ceará - Instituto Tembetá – Instituto de Arqueologia e Patrimônio Cultural do Ceará </t>
  </si>
  <si>
    <t xml:space="preserve">(1) Ofício 1191 (1903248) defere solicitações do Ofício 617 (1808419) feitas de maneira reiterada ao Ofício 4 (1713260); IGP apta para pequenos acervos; vistoria do corpo de bombeiros ainda não realizada; a resposta dada pelos responsáveis diz que o corpo de bombeiros não está marcando vistorias por causa das medidas adotadas contra o Covid-19 (cf. 1893794) - Instituto Tembetá // (2) </t>
  </si>
  <si>
    <t>Transferência de acervo - Fundação Municipal de Cultura Garibaldi Brasil – Prefeitura Municipal de Rio Branco</t>
  </si>
  <si>
    <t xml:space="preserve">(1) transferência de material arqueológico para UFAC; não há informação sobre laudo de bombeiros sobre IGP atual; MPF já acionado anteriormente (1054250) // (2) </t>
  </si>
  <si>
    <t>Transferência de acervo -  Museu Regional do Alto  Uruguai / Laboratório de Arqueologia (URI/Erechim) – Universidade Regional Integrada do Alto Uruguai e das Missões (URI)</t>
  </si>
  <si>
    <t xml:space="preserve">(1) As demandas do Ofício nº 199/2019/CNA não foram atendidas. A IGP solicitou informação sobre transferência do acervo para outra IGP // (2) </t>
  </si>
  <si>
    <t>Transferência de acervo - Fundação Elias Mansour  – Governo do Estado do Acre</t>
  </si>
  <si>
    <t xml:space="preserve">(1) Transferência de material; cf. Ata de Reunião (1684242) // (2) </t>
  </si>
  <si>
    <t>Vistoria no espaço reservado na Universidade Federal do Maranhão destinado à guarda provisória do Acervo Arqueológico que compunha a Reserva Técnica da Casa da Memória do Instituto do Ecomuseu do Sítio do Físico, na cidade de São Luís/MA</t>
  </si>
  <si>
    <t>Ok</t>
  </si>
  <si>
    <t>Há condicionantes de 30 e 180 dias, tanto para LARQ quanto para o IESF</t>
  </si>
  <si>
    <t>01492.000166/2020-56</t>
  </si>
  <si>
    <t>Fiscalização em Instituição de Guarda e Pesquisa -  Parque Zoobotânico Vale, Carajás - PA</t>
  </si>
  <si>
    <t>Ana</t>
  </si>
  <si>
    <t>Reiteração de resposta às solicitações encaminhadas por meio do Ofício nº 10/2019/CNA/DEPAM-IPHAN - ref Museu de História Natural da Universidade Federal de Alagoas</t>
  </si>
  <si>
    <t>Resposta do LAHP/UERN às complementações solicitadas pelo Iphan</t>
  </si>
  <si>
    <t>Sem prazo</t>
  </si>
  <si>
    <t>Análise das complementações solicitadas ao LABARQ/Museu de Ciências Naturais - UNIVATES, Município de Lajeado, Estado de do Rio Grande do Sul</t>
  </si>
  <si>
    <t>FISCALIZAÇÃO EM BEM MÓVEL OU INTEGRADO - coleção, artefato ou acervo: (Fisc MAc - colocar na tabela "pendência p resolver pós pandemia").</t>
  </si>
  <si>
    <t>Reiteração do Ofício nº 695/2018/CNA/DEPAM-IPHAN - Fiscalização no Museu Histórico de Jataí "Francisco Honório de Campos"</t>
  </si>
  <si>
    <t>01514.001969/2019-99</t>
  </si>
  <si>
    <t>Processo de fiscalização em Instituição de Guarda - Museu Arqueológico do Carste do Alto São Francisco (MAC - Pains/MG)</t>
  </si>
  <si>
    <t>Análise de solicitação de dilação de prazo para cumprimento de adequações - Museu da Lapinha (MG)</t>
  </si>
  <si>
    <t>Prazo longo: 360 dias
Prazo curto: 45 dias</t>
  </si>
  <si>
    <t xml:space="preserve">01514.001598/2019-45 </t>
  </si>
  <si>
    <t>Fiscalização realizada na Instituição de Guarda e Pesquisa Museu da Música de Mariana - ICHS-UFOP</t>
  </si>
  <si>
    <t>Última alteração: acréscimo de "Museu da Música de Mariana" em "Instituição" - cf. 2275799</t>
  </si>
  <si>
    <t>01492.000319/2019-21</t>
  </si>
  <si>
    <t>Fiscalização no Museu de Arte de Belém, Fundação Cultural do Município de Belém (Fumbel) – PA e situação da coleção oriunda do Acompanhamento Arqueológico e Arqueologia Pública nas Obras de Reforma e Restauro do Solar da Beira, município de Belém/PA</t>
  </si>
  <si>
    <t>Raquel S.</t>
  </si>
  <si>
    <t>cf. 2293569 - Tipo: PESQUISA ARQUEOLÓGICA: AUTORIZAÇÃO, PERMISSÃO, ANÁLISE E FISCALIZAÇÃO DE PROJETOS / Anotações: solar da beira</t>
  </si>
  <si>
    <t>Solicitação  de dilação de prazo para adequação do CAAINAM - Resposta ao Ofício Nº 2456/2020/CNA/DEPAM-IPHAN - Fiscalização no Laboratório do Centro de Arqueologia e Antropologia Indígena da Amazônia Ocidental – CAAINAM/UFAC</t>
  </si>
  <si>
    <t>Tipo: FISCALIZAÇÃO EM BEM ARQUEOLÓGICO / Anotações: UFAC</t>
  </si>
  <si>
    <t>Análise das complementações ao procedimento fiscalizatório no Museu de Arqueologia e Paleontologia da Universidade Federal do Piauí (UFPI), município de Teresina, Estado do Piauí</t>
  </si>
  <si>
    <t>Tipo: FISCALIZAÇÃO EM BEM ARQUEOLÓGICO / Anotações: UFPI</t>
  </si>
  <si>
    <t>Complementação - Fundação Casa Grande Memorial do Homem Kariri</t>
  </si>
  <si>
    <t>01502.000979/2018-65</t>
  </si>
  <si>
    <t>Análise das complementações ao Ofício nº 1688/2020/CNA/DEPAM-IPHAN-  Fiscalização para fins de Cadastro do Museu do Alto Sertão da Bahia (MASB) - Prefeitura Municipal de Caetité (BA)</t>
  </si>
  <si>
    <t>IGP incluida no CNIGP, mas com solicitações pendentes</t>
  </si>
  <si>
    <t>Fiscalização em Instituição de Guarda e Pesquisa - Museu Nacional da Universidade Federal do Rio de Janeiro</t>
  </si>
  <si>
    <t>Fiscalização no Laboratório de Arqueologia do Departamento de História da Universidade Federal do Rio Grande do Norte - LARQ/DEHIS/UFRN​</t>
  </si>
  <si>
    <t>Ana: "aguardar até 30/01, qdo disseram q apresentariam algumas coisas."</t>
  </si>
  <si>
    <t>01508.001497/2016-19</t>
  </si>
  <si>
    <t>Fiscalização em Instituição de Guarda e Pesquisa - Laboratório de Arqueologia Etnologia e Etno-história da Universidade Estadual de Maringá - LAEE/UEM</t>
  </si>
  <si>
    <t>01514.001845/2019-11</t>
  </si>
  <si>
    <t>Análise da fiscalização realizada na Instituição de Guarda e Pesquisa Museu Bi Moreira, Universidade Federal de Lavras, município de Lavras</t>
  </si>
  <si>
    <t>01492.000165/2020-10</t>
  </si>
  <si>
    <t>Fiscalização em Instituição de Guarda e Pesquisa - ref. Secretaria Municipal de Educação e Cultura da Prefeitura Municipal de Tucuruí</t>
  </si>
  <si>
    <t>Solicitação de dilação de prazo para atendimento ao Ofício Nº 2477/2020/CNA/DEPAM-IPHAN - Fiscalização no Museu Arqueológico de São Luiz Gonzaga-RS (Marq)</t>
  </si>
  <si>
    <t>Resposta aos Ofícios Nº 34 e 35/2021/CNA/DEPAM-IPHAN (2405311 e 2405330) - ref. Transferência do Acervo Arqueológico da Reserva Técnica Casa da Memória do Instituto do Ecomuseu do Sítio Físico (IESF) para o Laboratório de Arqueologia da Universidade Federal do Maranhão (LARQ-UFMA)</t>
  </si>
  <si>
    <t>Descadastramento da Oficina Escola </t>
  </si>
  <si>
    <t>Reposta ao Ofício Nº 4036/2020/CNA/DEPAM-IPHAN</t>
  </si>
  <si>
    <t>Fiscalização no Laboratório de Arqueologia do Departamento de História da Universidade Federal do Rio Grande do Norte</t>
  </si>
  <si>
    <t>Tipo: PRESERVAÇÃO / INTERVENÇÃO EM BEM IMÓVEL - Fiscalização / Anotações: UFRN</t>
  </si>
  <si>
    <t>Resposta Ofício 4361 - Fiscalização no Laboratório de Arqueologia do Departamento de História da Universidade Federal do Rio Grande do Norte</t>
  </si>
  <si>
    <t>esperar protocolização de resposta</t>
  </si>
  <si>
    <t>Análise do Ofício Nº434/2020/PRESI/FCRB - Fiscalização na Fundação Casa de Rui Barbosa - Governo Federal</t>
  </si>
  <si>
    <t>Tipo: FISCALIZAÇÃO EM BEM ARQUEOLÓGICO / Anotações: rui barbosa</t>
  </si>
  <si>
    <t>01514.001603/2019-10</t>
  </si>
  <si>
    <t>Fiscalização em Instituição de Guarda e Pesquisa - Museu de Ciência e Técnica da Escola de Minas – Universidade Federal de Ouro Preto (UFOP)</t>
  </si>
  <si>
    <t>Tipo: FISCALIZAÇÃO EM BEM ARQUEOLÓGICO / Anotações: UFOPA</t>
  </si>
  <si>
    <t>01500.004330/2018-33</t>
  </si>
  <si>
    <t>Fiscalização em Instituição de Guarda e Pesquisa - Museu Nacional da Universidade Federal do Rio de Janeiro</t>
  </si>
  <si>
    <t>Tipo: FISCALIZAÇÃO EM BEM ARQUEOLÓGICO / Anotações: MN</t>
  </si>
  <si>
    <t>Análise das complementações ao Ofício nº 1688/2020/CNA/DEPAM-IPHAN-  Fiscalização para fins de Cadastro do Museu do Alto Sertão da Bahia (MASB) - Prefeitura Municipal de Caetité (BA)</t>
  </si>
  <si>
    <t>Atualização CNIGP - Fiscalização na Fundação MAR - Fundação Museu de História, Pesquisa e Arqueologia do Mar</t>
  </si>
  <si>
    <t>apenas atualização CNIGP; atualizado e arquivado</t>
  </si>
  <si>
    <t>Resposta ao Ofício  Nº57/2021/CNA/DEPAM-IPHAN</t>
  </si>
  <si>
    <t>Fiscalização no Laboratório de Antropologia Biológica - IFCH-UERJ</t>
  </si>
  <si>
    <t>Plano de Engenharia Anti-incêndio do MuArq – UFMS</t>
  </si>
  <si>
    <t>01512.002497/2015-88</t>
  </si>
  <si>
    <t>Plano Emergencial de Evacuação de Acervos e Relatório Anual de Atividades da IGP - Centro de Ensino e Pesquisas Arqueológicas - CEPA da Universidade de Santa Cruz - UNISC</t>
  </si>
  <si>
    <t>Descadastramento no Cadastro Nacional de Instituições de Guarda e Pesquisa de Bens Arqueológicos - CNIGP / IPHAN - ref. Igreja da Graça</t>
  </si>
  <si>
    <t>01425.000269/2018-03</t>
  </si>
  <si>
    <t>Fiscalização em Instituição de Guarda e Pesquisa Museu Municipal Joaquim Marcelo Profeta da Cruz, em Vila Bela da Santíssima Trindade/MT</t>
  </si>
  <si>
    <t>Resposta ao Ofício  Nº 123/2021/IPHAN-MT-IPHAN - Acompanhamento da Construção da Reserva Técnica do Museu de Arqueologia, Espeleologia e Etnografia – Universidade do Estado de Mato Grosso (UNEMAT)</t>
  </si>
  <si>
    <t>Assunto: IGP não parece correpsonder à IGP do processo</t>
  </si>
  <si>
    <t>Classificação (Pormenorização)</t>
  </si>
  <si>
    <t>Classificação</t>
  </si>
  <si>
    <t>Pormenorização</t>
  </si>
  <si>
    <t>Compl.</t>
  </si>
  <si>
    <t>Despachado IPHAN</t>
  </si>
  <si>
    <t>Ofício n°</t>
  </si>
  <si>
    <t>Data da resposta</t>
  </si>
  <si>
    <t>Observações (Ex.: anexado ao processo...</t>
  </si>
  <si>
    <t>Obs</t>
  </si>
  <si>
    <t>Análise situação no SEI em 09/10/2019</t>
  </si>
  <si>
    <t xml:space="preserve">Data último documento inserido no SEI </t>
  </si>
  <si>
    <t>01450.008794/2017-71</t>
  </si>
  <si>
    <t>Normatização</t>
  </si>
  <si>
    <t>Outros</t>
  </si>
  <si>
    <t>Abertura de consulta pública para revisão da Portaria Iphan n° 196/2016</t>
  </si>
  <si>
    <t>MEMORANDO 0546/2017 CNA/DEPAM/IPHAN</t>
  </si>
  <si>
    <t>01450.008821/2017-13</t>
  </si>
  <si>
    <t>Resposta/complementação (Criação/Revitalização)</t>
  </si>
  <si>
    <t>Resposta/complementação</t>
  </si>
  <si>
    <t>Criação/Revitalização</t>
  </si>
  <si>
    <t>Criação do Centro de Interpretação Arqueológica, município de Missão Velha/CE, para abrigar o acervo arqueológico proveniente das pesquisas realizadas no âmbito do empreendimento Transnordestina</t>
  </si>
  <si>
    <t>25/2017/ACON</t>
  </si>
  <si>
    <t>Ofício nº 48/2017/CNA</t>
  </si>
  <si>
    <t>Em reunião realizada em julho/2018, o Sr. Andreas informou que não há previsão para o início da construção.</t>
  </si>
  <si>
    <t>01490.000038/2000-89</t>
  </si>
  <si>
    <t>RO/AC</t>
  </si>
  <si>
    <t>Conservação</t>
  </si>
  <si>
    <t>Análise, conservação e socialização de bens arqueológicos</t>
  </si>
  <si>
    <t>Projeto de Levantamento do Patrimônio Arqueológico da Linha de Transmissão Rondônia/Acre (Geoglifo Extrema)</t>
  </si>
  <si>
    <t>33/2017/ACON</t>
  </si>
  <si>
    <t>Ofício nº 84/2018/CNA</t>
  </si>
  <si>
    <t xml:space="preserve">01490.000066/2006-91 </t>
  </si>
  <si>
    <t>Análise e curadoria</t>
  </si>
  <si>
    <t>Plano de Ação Emergencial do Acervo Arqueológico da Usina Hidrelétrica de Balbina, Presidente Figueiredo/AM</t>
  </si>
  <si>
    <t>2486/2017 CNA</t>
  </si>
  <si>
    <t>Ofício 62/2017/CNA</t>
  </si>
  <si>
    <t>01450.013286/2012-08</t>
  </si>
  <si>
    <t>Destinação final</t>
  </si>
  <si>
    <t>Destinação final de bens arqueológicos</t>
  </si>
  <si>
    <t>Transferência de guarda/troca de endosso institucional/ Regularização de acervo</t>
  </si>
  <si>
    <t>Reiteração do ofício 153/2017 - Patrimônio cultural subaquático - fragmentos de faianças encontrados e recolhidos na praia de Jurujuba, Niterói/RJ</t>
  </si>
  <si>
    <t>DESPACHO 7.2019 ACON;
PARECER TÉCNICO nº 736/2019/COTEC IPHAN-RJ/IPHAN-RJ</t>
  </si>
  <si>
    <t>Ofício nº 8/2019/CNA</t>
  </si>
  <si>
    <t>venceu</t>
  </si>
  <si>
    <t>Reiterei ofício</t>
  </si>
  <si>
    <r>
      <rPr>
        <b/>
        <sz val="8"/>
        <rFont val="Arial"/>
        <family val="2"/>
      </rPr>
      <t>Parecer (0980178) 01/02/2019</t>
    </r>
    <r>
      <rPr>
        <sz val="8"/>
        <rFont val="Arial"/>
        <family val="2"/>
      </rPr>
      <t xml:space="preserve"> "Diante do exposto acima sugere-se que este Centro realize contato com alguma Instituição de Guarda e Pesquisa do Estado do Rio de Janeiro para que seja averiguada a possibilidade de guarda do referido material. Último documento: Memorando (0982768) Flávio enviado em 06/02/2019 ao IPHAN/RJ).</t>
    </r>
    <r>
      <rPr>
        <b/>
        <sz val="8"/>
        <rFont val="Arial"/>
        <family val="2"/>
      </rPr>
      <t xml:space="preserve"> Processo está no IPHAN/RJ </t>
    </r>
    <r>
      <rPr>
        <sz val="8"/>
        <rFont val="Arial"/>
        <family val="2"/>
      </rPr>
      <t xml:space="preserve">
SE-IPHAN-RJ solicitou o encaminhamento dos fragmentos e esta dará destinação final ao material coletado (cf. Parecer Técnico 736 - 1672541)
</t>
    </r>
  </si>
  <si>
    <t>01500.000406/2008-80  </t>
  </si>
  <si>
    <t>Movimentação  em território nacional</t>
  </si>
  <si>
    <t>Transferência do Acervo Arqueológico do Centro Cultural da Justiça Eleitoral para o Laboratório de Arqueologia Brasileira.</t>
  </si>
  <si>
    <t>33/2018/ACON</t>
  </si>
  <si>
    <t>Ofício nº 82/2018/CNA</t>
  </si>
  <si>
    <t>Há tramitações no processo após o Ofício 82/2018 que indicam a declinação da IGP em receber os materiais - Carta Externa S/Nº (1744914)</t>
  </si>
  <si>
    <t>Dar 1 ano p guadalupe</t>
  </si>
  <si>
    <r>
      <rPr>
        <b/>
        <sz val="8"/>
        <rFont val="Arial"/>
        <family val="2"/>
      </rPr>
      <t xml:space="preserve">Ofício (0336900)  09/03/2018 </t>
    </r>
    <r>
      <rPr>
        <sz val="8"/>
        <rFont val="Arial"/>
        <family val="2"/>
      </rPr>
      <t>"Para prosseguimento da análise solicito a apresentação das seguintes complementações: a) Arrolamento dos bens arqueológicos a serem transportados, contendo fotografias coloridas com escala, (individual ou em conjunto, desde que seja possível sua identificação), números de inventário ou códigos de identificação, descrição, tipologia material, estado de conservação, peso, dimensões e observações. Nos casos dos materiais que ainda aguardam curadoria, encaminhar os dados disponíveis (quantidade de sacos e caixas, por exemplo). As páginas deverão ser rubricadas por responsável atual pelo acervo; b) Formulário de Solicitação de Movimentação de Bens Arqueológicos, conforme Anexo II da Portaria Iphan n°. 195/2016.</t>
    </r>
  </si>
  <si>
    <t>01492.000236/2010-02</t>
  </si>
  <si>
    <t>Resposta/complementação (Inventário/Termo de recebimento)</t>
  </si>
  <si>
    <t>Inventário/Termo de recebimento</t>
  </si>
  <si>
    <t>Resposta ao Ofício n°620/2016 - CNA/DEPAM/IPHAN - UHE Belo Monte</t>
  </si>
  <si>
    <t>35/2018/ACON</t>
  </si>
  <si>
    <t>01450.017238/2010-19</t>
  </si>
  <si>
    <t>PA/AM</t>
  </si>
  <si>
    <t>Análise do Processo referente ao Projeto de Arqueologia Preventiva na Área de Intervenção da Linha de Transmissão 500 kV Oriximiná/PA à Lechuga-AM - Etapa de Resgate.</t>
  </si>
  <si>
    <t>42/2018/ACON</t>
  </si>
  <si>
    <t xml:space="preserve">01496.900186/2017-93 </t>
  </si>
  <si>
    <t>Reitera memorando - Solicita transferência do acervo arqueológico salvaguardado pelo Iphan-CE</t>
  </si>
  <si>
    <t>DESPACHO 8.2019 ACON</t>
  </si>
  <si>
    <t>Memo 30/2019</t>
  </si>
  <si>
    <t>Reiteramos ofício</t>
  </si>
  <si>
    <t>01425.000124/2011-28</t>
  </si>
  <si>
    <t>Apoio para criação/revitalização de instituição ou local de guarda</t>
  </si>
  <si>
    <t>Criação/apoio de instituição de guarda e pesquisa de bens arqueológicos</t>
  </si>
  <si>
    <t>Estudos Etnohistóricos, Arqueológicos e Etnoarqueológicos das Comunidades Indígenas na Região de Aripuanã/MT (AHE Dardanelos)</t>
  </si>
  <si>
    <t>DESPACHO 65.2018 ACON</t>
  </si>
  <si>
    <t>Ofício nº 96/2018/CNA</t>
  </si>
  <si>
    <t>Tem TAC. Aguardando manifestação dos indígenas.</t>
  </si>
  <si>
    <t>Formulário de Solicitação de Movimentação de Bens Arqueológicos, conforme Anexo II da Portaria Iphan n°. 195/2016.</t>
  </si>
  <si>
    <t>01450.010597/2016-31</t>
  </si>
  <si>
    <t>Reiteração de ofício - Análise do Termo de Recebimento de Coleções Arqueológicas e Fichas de Cadastro de Bem Arqueológico Móvel do Projeto de Diagnóstico e Prospecção Arqueológica do Contorno de Campos de Goytacazes (Rodovia Mario Covas-BR-101-RJ).</t>
  </si>
  <si>
    <t>Despacho 12.2019 ACON</t>
  </si>
  <si>
    <t>Ofício nº 14/2019/CNA</t>
  </si>
  <si>
    <t>01506.002988/2013-46</t>
  </si>
  <si>
    <t>Reiteração de ofício - Análise do Inventário Arqueológico do Programa de Gestão Estratégica do Patrimônio Arqueológico, Histórico-Cultural da Área diretamente afetada do Rodoanel Mario Covas - Trecho Norte.</t>
  </si>
  <si>
    <t>Despacho 16.2019 ACON</t>
  </si>
  <si>
    <t>Ofício nº 12/2019/CNA</t>
  </si>
  <si>
    <t>Sendo o que me cabia, despeço-me.</t>
  </si>
  <si>
    <t>01492.000021/2001-92</t>
  </si>
  <si>
    <t>Reitera memorando - Achado fortuito de duas caixas contendo moedas do século XIX e ferramentas, município de Tailândia/PA.</t>
  </si>
  <si>
    <t>DESPACHO 19.2019 ACON</t>
  </si>
  <si>
    <t>Memo 38.2019</t>
  </si>
  <si>
    <t>01425.000316/2010-53</t>
  </si>
  <si>
    <t>Resposta ao Ofício nº 85/2018/CNA/DEPAM-IPHAN, referente a análise e manifestação sobre a documentação (Fichas de Cadastro de Bem Arqueológico Móvel e Termo de Recebimento de Coleções Arqueológicas) encaminhada em resposta ao Ofício n.º 0587/2017 - CNA/DEPAM/IPHAN - Programa de Preservação, Prospecção, Resgate, Monitoramento Arqueológico e Educação Patrimonial da UHE Colíder.</t>
  </si>
  <si>
    <t>52/2018/ACON</t>
  </si>
  <si>
    <t>Em análise por Francini (10/10/2019)</t>
  </si>
  <si>
    <t>01410.000073/2009-89</t>
  </si>
  <si>
    <t>Informa/solicita ao Iphan</t>
  </si>
  <si>
    <t>ESBR Informa sobre a - UHE Jirau - Paralisação das Obras de Construção do Prédio da Reserva Técnica de
Arqueologia no Campus da Universidade Federal de Rondônia (UNIR).</t>
  </si>
  <si>
    <t>73/2018/ACON</t>
  </si>
  <si>
    <t>Ofício nº 278/2018/CNA</t>
  </si>
  <si>
    <r>
      <rPr>
        <b/>
        <sz val="8"/>
        <rFont val="Arial"/>
        <family val="2"/>
      </rPr>
      <t>Parecer (1317556)</t>
    </r>
    <r>
      <rPr>
        <sz val="8"/>
        <rFont val="Arial"/>
        <family val="2"/>
      </rPr>
      <t xml:space="preserve"> "Cumpre destacar que além dos itens elencados como condicionantes para a renovação da L.O. do empreendimento constam questões ainda não integralmente atendidas em relação à coleção arqueológica e à reserva técnica de Arqueologia – cf. Parecer Técnico nº 125/2018 ACON/CNA/DEPAM de 20/07/2018 (0604347) – que não fazem parte do rol de condicionantes elencadas no Ofício nº 136/2012 CNA/DEPAM/IPHAN, embora sejam de grande relevância nesta etapa no âmbito do processo". </t>
    </r>
    <r>
      <rPr>
        <b/>
        <sz val="8"/>
        <rFont val="Arial"/>
        <family val="2"/>
      </rPr>
      <t>Parecer (1336164)</t>
    </r>
    <r>
      <rPr>
        <sz val="8"/>
        <rFont val="Arial"/>
        <family val="2"/>
      </rPr>
      <t xml:space="preserve"> </t>
    </r>
    <r>
      <rPr>
        <b/>
        <sz val="8"/>
        <rFont val="Arial"/>
        <family val="2"/>
      </rPr>
      <t>em 22/07/2019</t>
    </r>
    <r>
      <rPr>
        <sz val="8"/>
        <rFont val="Arial"/>
        <family val="2"/>
      </rPr>
      <t xml:space="preserve"> "Sugere-se ainda encaminhar o processo à ACON/COSOL para ciência das medidas adotadas em relação à reserva técnica da UNIR." </t>
    </r>
    <r>
      <rPr>
        <b/>
        <sz val="8"/>
        <rFont val="Arial"/>
        <family val="2"/>
      </rPr>
      <t xml:space="preserve">Relatório PGPA (1320593) </t>
    </r>
    <r>
      <rPr>
        <sz val="8"/>
        <rFont val="Arial"/>
        <family val="2"/>
      </rPr>
      <t xml:space="preserve">abril 2019 "As ações preventivas que vêm sendo realizadas diariamente no acervo englobam atividades de manutenção, guarda e monitoramento e têm como objetivo garantir a integridade, conservação e preservação dos bens móveis arqueológicos pré-históricos e históricos até a entrega na instituição de guarda definitiva, que </t>
    </r>
    <r>
      <rPr>
        <b/>
        <sz val="8"/>
        <rFont val="Arial"/>
        <family val="2"/>
      </rPr>
      <t>encontra-se em fase de construção</t>
    </r>
    <r>
      <rPr>
        <sz val="8"/>
        <rFont val="Arial"/>
        <family val="2"/>
      </rPr>
      <t xml:space="preserve"> na Universidade Federal de Rondônia - UNIR." </t>
    </r>
  </si>
  <si>
    <t xml:space="preserve"> 01450.901900/2017-97 </t>
  </si>
  <si>
    <t>Solicitamos orientação do IPHAN para procedimentos de descarte de
material arqueológico que se encontra depositado no Laboratório de Estudos e
Pesquisas Arqueológicas da Universidade Federal de Santa Mana
LEPA/UFSM.</t>
  </si>
  <si>
    <t>79/2018/ACON</t>
  </si>
  <si>
    <t>Memo nº 8/2018/ACON e Memo n°. 1625/2018/CNA</t>
  </si>
  <si>
    <r>
      <rPr>
        <b/>
        <sz val="8"/>
        <rFont val="Arial"/>
        <family val="2"/>
      </rPr>
      <t xml:space="preserve">Memorando </t>
    </r>
    <r>
      <rPr>
        <sz val="8"/>
        <rFont val="Arial"/>
        <family val="2"/>
      </rPr>
      <t>à procuradoria solicitando orientação sobre o tema "descarte", já reiterado pelo ofício (1350469) em 02/08/2019</t>
    </r>
  </si>
  <si>
    <t>01450.002648/2018-12</t>
  </si>
  <si>
    <t>Informa/Solicita ao Iphan</t>
  </si>
  <si>
    <t>Solicitação de registro/tombamento de coleção arqueológica particular João Maurício de Araújo Pinho.</t>
  </si>
  <si>
    <t>81/2018/ACON</t>
  </si>
  <si>
    <t>Ofício nº 331/2018/CNA</t>
  </si>
  <si>
    <t>Ele respondeu que providenciará o inventário</t>
  </si>
  <si>
    <r>
      <rPr>
        <b/>
        <sz val="8"/>
        <rFont val="Arial"/>
        <family val="2"/>
      </rPr>
      <t>Ofício (0543213)</t>
    </r>
    <r>
      <rPr>
        <sz val="8"/>
        <rFont val="Arial"/>
        <family val="2"/>
      </rPr>
      <t xml:space="preserve"> em 25/06/2018 "Nesse sentido, solicito: a)local onde está armazenado o acervo arqueológico; b) proveniência do acervo arqueológico; c) inventário atualizado do acervo arqueológico; d) se ainda existe interesse em tombar a coleção ou se há a possibilidade de doá-la para uma Instituição de Guarda e Pesquisa cadastrada e apta no CNIGP.</t>
    </r>
    <r>
      <rPr>
        <b/>
        <sz val="8"/>
        <rFont val="Arial"/>
        <family val="2"/>
      </rPr>
      <t xml:space="preserve"> Resposta (0586700)</t>
    </r>
    <r>
      <rPr>
        <sz val="8"/>
        <rFont val="Arial"/>
        <family val="2"/>
      </rPr>
      <t xml:space="preserve"> </t>
    </r>
    <r>
      <rPr>
        <b/>
        <sz val="8"/>
        <rFont val="Arial"/>
        <family val="2"/>
      </rPr>
      <t>05/07/2018</t>
    </r>
    <r>
      <rPr>
        <sz val="8"/>
        <rFont val="Arial"/>
        <family val="2"/>
      </rPr>
      <t xml:space="preserve"> "Estou promovendo uma catalogação do acervo que atualize a documentação que enviei em 2006.Tão logo completado o documento o enviarem a consideração de V. Excia. Certo de que, com a co-Laboração comum, o pedido será atendido, coloco-me ao inteiro dispor para qualquerinformação complementar, caso necessária."</t>
    </r>
  </si>
  <si>
    <t>01498.002537/2011-93</t>
  </si>
  <si>
    <t xml:space="preserve"> Resgate e Acompanhamento Arqueológico Terminal Marítimo de Passageiros no Cais do Porto do Recife - Pendências Referente ao Acondicionamento e Guarda do Acervo.</t>
  </si>
  <si>
    <t xml:space="preserve"> 111/2018/ACON</t>
  </si>
  <si>
    <t>Memo 1812/2018/CNA</t>
  </si>
  <si>
    <r>
      <rPr>
        <b/>
        <sz val="8"/>
        <rFont val="Arial"/>
        <family val="2"/>
      </rPr>
      <t>18/07/2019 Parecer (0595922)</t>
    </r>
    <r>
      <rPr>
        <sz val="8"/>
        <rFont val="Arial"/>
        <family val="2"/>
      </rPr>
      <t xml:space="preserve"> "Uma vez que a guarda foi delegada ao empreendedor, esse deverá realizar as melhorias necessárias no espaço do Cais do Porto"; Sugerimos que a Superintendência do Iphan em Pernambuco realize fiscalização ao acervo armazenado no Cais do Porto do Recife para que se verifique quais são as reais condições de acondicionamento e armazenamento do acervo.</t>
    </r>
  </si>
  <si>
    <t>01450.901172/2017-13</t>
  </si>
  <si>
    <t xml:space="preserve">Análise dos relatórios trimestrais 1 e 2 referente a análise e curadoria do acervo arqueológico do sítio Bonin - Transferência de acervo arqueológico do sítio Bonin do GRUPEP-UNISUL para curadoria nas dependências da UFPEL - </t>
  </si>
  <si>
    <t>112/2018/ACON</t>
  </si>
  <si>
    <t>Ofício nº 378/2018/CNA</t>
  </si>
  <si>
    <r>
      <rPr>
        <b/>
        <sz val="8"/>
        <rFont val="Arial"/>
        <family val="2"/>
      </rPr>
      <t>22/03/2019 Carta Externa (1082128)</t>
    </r>
    <r>
      <rPr>
        <sz val="8"/>
        <rFont val="Arial"/>
        <family val="2"/>
      </rPr>
      <t xml:space="preserve"> Apesar de todos os contratempos, seguiremos com a catalogação e analise do restanteda coleção cerâmica do Sítio Bonin agora no primeiro semestre de 2019" Rafael Corteletti
Laboratório de Ensino e Pesquisa em Antropologia e Arqueologia </t>
    </r>
  </si>
  <si>
    <t>01502.001211/2016-47</t>
  </si>
  <si>
    <t>Reiteração de ofício - Ficha de Cadastro de Bem Arqueológico Móvel e Termo de Recebimento de Coleções Arqueológicas - Relatório Final de Diagnóstico e Prospecção Arqueológica para o  Projeto de Requalificação das Vias Urbanas do Centro Antigo da Cidade de Salvador, Trecho: Rua Chile.</t>
  </si>
  <si>
    <t>Despacho 09.2019</t>
  </si>
  <si>
    <t>Ofício nº 5/2019/CNA/DEPAM-IPHAN</t>
  </si>
  <si>
    <t>ok</t>
  </si>
  <si>
    <t>Reitereo ofício</t>
  </si>
  <si>
    <t>01450.003994/2014-94</t>
  </si>
  <si>
    <t>DF/GO</t>
  </si>
  <si>
    <r>
      <t>Análise da Ficha de Cadastro  e Termo de Recebimento de Coleções apresentados no relatório final do projeto  “</t>
    </r>
    <r>
      <rPr>
        <i/>
        <sz val="8"/>
        <rFont val="Arial"/>
        <family val="2"/>
      </rPr>
      <t>Prospecção Complementar nas Áreas de Construção da LT 500 KV – SE Luziânia – SE Brasília Leste/C1 e C2</t>
    </r>
    <r>
      <rPr>
        <sz val="8"/>
        <rFont val="Arial"/>
        <family val="2"/>
      </rPr>
      <t>”, Distrito Federal e Goiânia.</t>
    </r>
  </si>
  <si>
    <t>162/2018/ACON</t>
  </si>
  <si>
    <t>Ofício nº 63/2019</t>
  </si>
  <si>
    <t xml:space="preserve"> Relatório sobre acervos Pesquisa Acadêmica e de Arqueologia de Contrato, endossados pela Univates, Lajeado, RS</t>
  </si>
  <si>
    <t>Ofício nº 470/2018/CNA</t>
  </si>
  <si>
    <t>Processo Restrito</t>
  </si>
  <si>
    <t>01512.000528/2018-17</t>
  </si>
  <si>
    <t xml:space="preserve"> Solicitação da prorrogação da guarda do material arqueológico por 04 (quatro) anos e a execução de pesquisa através da análises de DNA a partir de dentes e ossos encontrados nas escavações arqueológicas das ossadas humanas oriundas dos sepultamentos do cemitério datado entre 1772-1850 da Cúria Metropolitana de Porto Alegre.</t>
  </si>
  <si>
    <t xml:space="preserve">  186/2018/ACON</t>
  </si>
  <si>
    <t>Ofício nº 488/2018/CNA</t>
  </si>
  <si>
    <t>01450.005085/2014-91</t>
  </si>
  <si>
    <t>PA/TO/GO/MG/SP</t>
  </si>
  <si>
    <t xml:space="preserve"> Análise e manifestação sobre as respostas encaminhadas no Ofício BMTE/DMA 135.2018 – relacionado ao “Programa de Gestão do Patrimônio Arqueológico, Histórico e Cultural, da LT 800 kV Xingu / Estreito e Instalações Associadas – Etapa de Resgate Arqueológico e Educação Patrimonial”.</t>
  </si>
  <si>
    <t xml:space="preserve"> 187/2018/ACON</t>
  </si>
  <si>
    <t>Ofício não enviado</t>
  </si>
  <si>
    <t>01498.900626/2017-92</t>
  </si>
  <si>
    <t>Comunica ao IPHAN que o arqueólogo Wagner Gomes Bornal não entregou acervo arqueológico na instituição</t>
  </si>
  <si>
    <t xml:space="preserve"> 188/2018/ACON</t>
  </si>
  <si>
    <t>Ofício nº 490/2018/CNA</t>
  </si>
  <si>
    <t>Aguardar</t>
  </si>
  <si>
    <t xml:space="preserve"> 01490.002249/2015-32</t>
  </si>
  <si>
    <t xml:space="preserve">Normatização </t>
  </si>
  <si>
    <t>Colecionismo</t>
  </si>
  <si>
    <t>Termo de Referência Específico para Levantamento de Coleções Arqueológicas Particulares ​- Coleção Arqueológica na Comunidade da Vila de Uricurituba localizada no Município de Autazes/AM.</t>
  </si>
  <si>
    <t xml:space="preserve"> 247/2018/ACON</t>
  </si>
  <si>
    <t>Memorando nº 1157/2019</t>
  </si>
  <si>
    <t>01450.002604/2011-16</t>
  </si>
  <si>
    <t>Adequação da Casa de Cultura e Memória do município de Paranaíta/MT - UHE Teles Pires</t>
  </si>
  <si>
    <t xml:space="preserve">31/10/2018 e 14/12/2018 </t>
  </si>
  <si>
    <t>01/11/2018 e 18/12/2018</t>
  </si>
  <si>
    <t>200/2018/ACON</t>
  </si>
  <si>
    <t>Ofício nº 701/2018/CNA</t>
  </si>
  <si>
    <t>01490.000018/2015-94</t>
  </si>
  <si>
    <t>Termo de Referência Específico para Levantamento de Coleções Arqueológicas Particulares ​- Tráfico de Material Arqueológico no Município de Barreirinha/AM. </t>
  </si>
  <si>
    <t>236/2018/ACON</t>
  </si>
  <si>
    <t>Memorando nº 1155/2019/CNA</t>
  </si>
  <si>
    <t>01506.000462/2007-83</t>
  </si>
  <si>
    <t>Transferência do acervo arqueológico do IPARQ para o NUPEC/CERPA - resposta ao Ofício n°384/2018/CNA/DEPAM-IPHAN</t>
  </si>
  <si>
    <t xml:space="preserve"> 229/2018/ACON</t>
  </si>
  <si>
    <t>Ofício nº 593/2018/CNA</t>
  </si>
  <si>
    <r>
      <rPr>
        <b/>
        <sz val="8"/>
        <rFont val="Arial"/>
        <family val="2"/>
      </rPr>
      <t xml:space="preserve">04/10/2018 Ofício (0772209) </t>
    </r>
    <r>
      <rPr>
        <sz val="8"/>
        <rFont val="Arial"/>
        <family val="2"/>
      </rPr>
      <t xml:space="preserve">Solicitou prazo de 12 meses para realizar o inventário de material sem proveniência. 30/10/2018 </t>
    </r>
    <r>
      <rPr>
        <b/>
        <sz val="8"/>
        <rFont val="Arial"/>
        <family val="2"/>
      </rPr>
      <t xml:space="preserve">Parecer (0808209) </t>
    </r>
    <r>
      <rPr>
        <sz val="8"/>
        <rFont val="Arial"/>
        <family val="2"/>
      </rPr>
      <t xml:space="preserve">estende o prazo para a conclusão do inventário conforme solicitado (12 meses). O prazo vencerá em </t>
    </r>
    <r>
      <rPr>
        <b/>
        <sz val="8"/>
        <rFont val="Arial"/>
        <family val="2"/>
      </rPr>
      <t>01/11/2019</t>
    </r>
  </si>
  <si>
    <t>Informação referente ao material arqueológico oriundo de projetos de pesquisas arqueológicas desenvolvidas no estado de PE - resposta ao Ofício nº 490/2018/CNA/DEPAM-IPHAN</t>
  </si>
  <si>
    <t>231/2018/Acon</t>
  </si>
  <si>
    <t>Ofício 594/2018/CNA</t>
  </si>
  <si>
    <t>Bornal está aguardando respsta do Museu Câmara Cascudo</t>
  </si>
  <si>
    <r>
      <rPr>
        <b/>
        <sz val="8"/>
        <rFont val="Arial"/>
        <family val="2"/>
      </rPr>
      <t>31/10/2018 Parecer (0811153)                    "</t>
    </r>
    <r>
      <rPr>
        <sz val="8"/>
        <rFont val="Arial"/>
        <family val="2"/>
      </rPr>
      <t>o arqueólogo Wagner Gomes Bornal não entregou os acervos arqueológicos oriundos de projetos de pesquisa que obtiveram o endosso institucional do respectivo departamento, este Centro encaminhou o Ofício nº 490/2018/CNA/DEPAM-IPHAN para o Sr. Wagner solicitando a entrega imediata do acervo para a instituição, sob pena desse ficar impedido de receber novas autorizações de pesquisas arqueológicas por este Instituto. Considerando as informações apresentadas, sugerimos os seguintes encaminhamentos: a)Que este Centro entre em contato formalmente com o Museu Câmara Cascudo a fim de compreender a questão apresentada pelo Sr. Wagner Bornal. b) Que o Departamento de Arqueologia da Universidade Federal de Pernambuco seja informado de que os acervos encontram-se inventariados e acondicionados somente aguardando a resolução das querelas apresentadas, para que seja efetivado o transporte e a entrega dos acervos.</t>
    </r>
  </si>
  <si>
    <t>01410.000039/2008-23</t>
  </si>
  <si>
    <t xml:space="preserve"> Ciência ao IPHAN sobre decisão judicial - Projeto de Salvamento Arqueológico, Monitoramento Arqueológico e Educação Patrimonial na área de influência da Usina Hidrelétrica Rondon II e LT 138 Kv Rondon II"</t>
  </si>
  <si>
    <t xml:space="preserve"> 259/2018/Acon</t>
  </si>
  <si>
    <t>Memorando 2941/2018/CNA</t>
  </si>
  <si>
    <r>
      <rPr>
        <b/>
        <sz val="8"/>
        <rFont val="Arial"/>
        <family val="2"/>
      </rPr>
      <t xml:space="preserve">27/06/2019 Ofício (1301136) </t>
    </r>
    <r>
      <rPr>
        <sz val="8"/>
        <rFont val="Arial"/>
        <family val="2"/>
      </rPr>
      <t xml:space="preserve">"a ELETROGOES não poderá ser responsabilizada pelos danos ocasionados por terceiro, noperíodo de 07/06/2018 a 13/06/2019, conforme MANDADO DE CUMPRIMENTO DE MEDIDA LIMINAR EAUTO DE REINTEGRAÇÃO DE POSSE"                                      </t>
    </r>
    <r>
      <rPr>
        <b/>
        <sz val="8"/>
        <rFont val="Arial"/>
        <family val="2"/>
      </rPr>
      <t>11/09/2019 Parecer (1459467) "</t>
    </r>
    <r>
      <rPr>
        <sz val="8"/>
        <rFont val="Arial"/>
        <family val="2"/>
      </rPr>
      <t xml:space="preserve">Como já fora solicitado que no ato de troca das placas houvesse acompanhamento técnico por servidor desta casa, posteriormente sendo autorizada a realização das trocas sem acompanhamento, mas prevista uma </t>
    </r>
    <r>
      <rPr>
        <b/>
        <sz val="8"/>
        <rFont val="Arial"/>
        <family val="2"/>
      </rPr>
      <t>vistoria ao local, recomenda-se que esta abranja não somente ao que se refere as placas, mas que observe-se, novamente, a área pertencente ao sítio Buriti</t>
    </r>
    <r>
      <rPr>
        <sz val="8"/>
        <rFont val="Arial"/>
        <family val="2"/>
      </rPr>
      <t xml:space="preserve"> inserida na propriedade objeto de alternância de posses neste período.</t>
    </r>
  </si>
  <si>
    <t>01421.000207/2016-61</t>
  </si>
  <si>
    <t>Endosso</t>
  </si>
  <si>
    <t>Pede esclarecimento ao Museu Câmara Cascudo de motivo para que não receba coleções endossadas por ele a serem entregues pelo Sr. Wagner Bornal.</t>
  </si>
  <si>
    <t>outubro</t>
  </si>
  <si>
    <t xml:space="preserve"> 231/2018/ACON</t>
  </si>
  <si>
    <t>Relacionado ao processo n°. 01421.000207/2016-61</t>
  </si>
  <si>
    <t xml:space="preserve">01450.001904/2018-54 </t>
  </si>
  <si>
    <t>Vistoria no Sítio Arqueológico Lapa do Veado (CNSA MG 00603), localizado no Distrito de Caçaratiba, Município de Turmalina/MG, objetivando diagnosticar a atual situação das pinturas rupestres, bem como informar as medidas necessárias para a recuperação e preservação do local.​</t>
  </si>
  <si>
    <t>DESPACHO 473.2018 ACON</t>
  </si>
  <si>
    <t>ainda n enviado o ofício</t>
  </si>
  <si>
    <t xml:space="preserve">01450.900813/2017-12 </t>
  </si>
  <si>
    <t>Restituição</t>
  </si>
  <si>
    <t xml:space="preserve"> Ofício n' 761/2014/DPDS/FUNAI/MJ; Artefatos arqueológicos encontrados na AIdeia Água
Vermelha, na Terra Indígena Caramuru-Paraguaçu, Sul da Bahia</t>
  </si>
  <si>
    <t>ANEXADO AO 01450.011487/2016-96</t>
  </si>
  <si>
    <t>01450.000764/2002-30</t>
  </si>
  <si>
    <t>Banco Santos</t>
  </si>
  <si>
    <t>DESPACHO 422.2018 ACON</t>
  </si>
  <si>
    <t xml:space="preserve">Encaminhado para manifestação da procuradoria. </t>
  </si>
  <si>
    <r>
      <rPr>
        <b/>
        <sz val="8"/>
        <rFont val="Arial"/>
        <family val="2"/>
      </rPr>
      <t>12/12/2018 Memorando (0892689)</t>
    </r>
    <r>
      <rPr>
        <sz val="8"/>
        <rFont val="Arial"/>
        <family val="2"/>
      </rPr>
      <t xml:space="preserve"> a)Solicitar cópia do processo judicial ao Juiz responsável, bem como aventar a possibilidade de que os bens arqueológicos, patrimônio da União, sejam separados da massa falida e disponibilizados ao Iphan para decisão sobre a sua destinação final; b)Manifestar-se acerca da possibilidade deste Centro requerer a restituição das peças "do Banco Santos", de origem amazônica, à Região Norte. c) Manifestar-se acerca da possibilidade deste Centro repatriar as peças estrangeiras que fazem parte da coleção do Banco Santos, e que possivelmente sejam oriundas de atividades ilícitas, para seus países de origem.</t>
    </r>
  </si>
  <si>
    <t>01450.008576/2016-55</t>
  </si>
  <si>
    <t>Coleção particular</t>
  </si>
  <si>
    <t>Solicitação de Guarda de "Pedras" - Elizabeth Gontijo/Visita à Coleção Particular na Fazenda da Tromba/MG.</t>
  </si>
  <si>
    <t xml:space="preserve"> 260/2018/ACON</t>
  </si>
  <si>
    <t>Memorando nº 157/2019/CNA</t>
  </si>
  <si>
    <r>
      <rPr>
        <b/>
        <sz val="8"/>
        <rFont val="Arial"/>
        <family val="2"/>
      </rPr>
      <t>Parecer (0905223) 02/01/2019</t>
    </r>
    <r>
      <rPr>
        <sz val="8"/>
        <rFont val="Arial"/>
        <family val="2"/>
      </rPr>
      <t xml:space="preserve"> "Diante do exposto acima esta área técnica sugere que seja firmado com a senhora Elizabeth Gontijo o seguinte Termo de Cessão de Uso (MINUTA), todavia, considerando a especificidade do caso, tal minuta, conforme DESPACHO Nº 40/2017-PF/IPHAN/SEDE, de 22 de fevereiro de 2017, deverá ser encaminhada à Procuradoria Federal do Iphan para manifestação"</t>
    </r>
    <r>
      <rPr>
        <b/>
        <sz val="8"/>
        <rFont val="Arial"/>
        <family val="2"/>
      </rPr>
      <t xml:space="preserve"> 13/09/2019 Ofício à Procuradoria Federal (1438814)</t>
    </r>
    <r>
      <rPr>
        <sz val="8"/>
        <rFont val="Arial"/>
        <family val="2"/>
      </rPr>
      <t xml:space="preserve"> "reiterar a solicitação de manifestação feita em 30/01/2019 por meio do Memorando nº 157/2019/CNA/DEPAM(0957661)."</t>
    </r>
  </si>
  <si>
    <t>01403.000761/2017-48</t>
  </si>
  <si>
    <t> Fortalecimento de Instituição de Guarda e Pesquisa - Museu de História Natural da Universidade Federal de Alagoas</t>
  </si>
  <si>
    <t>266/2018/ACON</t>
  </si>
  <si>
    <t>Memorando nº 92/2019/CNA</t>
  </si>
  <si>
    <r>
      <rPr>
        <b/>
        <sz val="8"/>
        <rFont val="Arial"/>
        <family val="2"/>
      </rPr>
      <t>Despacho (0938532) 09/01/2019</t>
    </r>
    <r>
      <rPr>
        <sz val="8"/>
        <rFont val="Arial"/>
        <family val="2"/>
      </rPr>
      <t xml:space="preserve"> "Considerando que estamos em vias de finalização da minuta do TAC, recomendo ainda que seja solicitado os bons préstimos do superintendente, no sentido de devolver o processo no prazo de até 15 dias."; sentido de solicitar que seja avaliada a possibilidade de modificação do que segue:
a)Verificar a possibilidade das RT's localizarem-se no térreo;b)o elevador Monta Carga está localizado na RT de "Orgânico",  e que sua área aproxima-se daquela destinada à RT "Cerâmico", sugerimos que seja realizada a troca dos espaços. c) Instalar películas Anti- UV nas janelas das Reservas Técnicas e laboratórios. d) Que o IPHAN/AL observe a necessidade de instalar portas de dimensões suficientes para a locomoção de objetos grandes nas áreas onde esses deverão transitar, ou seja, sala de triagem, laboratório e Reserva Técnica.</t>
    </r>
  </si>
  <si>
    <t>01502.001663/2006-57</t>
  </si>
  <si>
    <t>Reitera memorando - Solicita a publicação e guarda  provisória do acervo arqueológico do extinto NAPAS/UFBA para a ACERVO – Centro de Referência em Patrimônio e Pesquisa</t>
  </si>
  <si>
    <t>Despacho 11.2019</t>
  </si>
  <si>
    <t>Memo 31.2019</t>
  </si>
  <si>
    <t>Recomendamos que o acervo da Pesq. Arq. da 7ª Etapa do Centro Histórico de Salvador (Pelourinho) seja enviado ao MAE-UFBA, em contrapartida ao TAC. Tem conexão com o processo 01502.001851/2016-57</t>
  </si>
  <si>
    <t xml:space="preserve">01409.000027/2008-38 </t>
  </si>
  <si>
    <t>Resposta/complementação (Análise e curadoria)</t>
  </si>
  <si>
    <t>Reitera ofício - Encaminha resposta ao Ofício n°139/2016 - CNA/DEPAM/IPHAN - Gasoduto Cacimbas - Catu</t>
  </si>
  <si>
    <t>DESPACHO 18.2019 ACON</t>
  </si>
  <si>
    <t>Ofício nº 16/2019/CNA</t>
  </si>
  <si>
    <t>Respondeu em 12/02, dizendo que vai levantar os dados</t>
  </si>
  <si>
    <t>01496.000107/2018-23</t>
  </si>
  <si>
    <t>Destinação final (repatriação/restituição)</t>
  </si>
  <si>
    <t>Reitera ofício - Solicitação de repatriação de bens arqueológicos - CIPP (Complexo Industrial e Portuário do Pecém) - CE - Ofício nº l0/2018/CR-NE-ll/FUNAI</t>
  </si>
  <si>
    <t>Despacho 20.2019</t>
  </si>
  <si>
    <t>Ofício 15.2019</t>
  </si>
  <si>
    <r>
      <rPr>
        <b/>
        <sz val="8"/>
        <rFont val="Arial"/>
        <family val="2"/>
      </rPr>
      <t>21/06/2019 Parecer (1267751)</t>
    </r>
    <r>
      <rPr>
        <sz val="8"/>
        <rFont val="Arial"/>
        <family val="2"/>
      </rPr>
      <t xml:space="preserve"> Diante das respostas formais de todas as Instituições de Guarda e Pesquisa, sugere-se que este Centro providencie os trâmites junto as Superintendências Estaduais do Iphan para que seja efetivada a transferência dos acervos para o estado do Ceará e posteriormente o repatriamento desse acervo ao grupo Indígena Anacé. </t>
    </r>
    <r>
      <rPr>
        <b/>
        <sz val="8"/>
        <rFont val="Arial"/>
        <family val="2"/>
      </rPr>
      <t>19/07/2019 Ofício à SE/Ceará (1313568)</t>
    </r>
  </si>
  <si>
    <t>01410.000001/2019-11</t>
  </si>
  <si>
    <t>Remessa para o exterior</t>
  </si>
  <si>
    <t xml:space="preserve"> Remessa para Análise no Exterior</t>
  </si>
  <si>
    <t>Solicitação de Remessa de Material de Material Arqueológico para Análise no Exterior - 01 amostra de carvão do Sítio Santa Paula/RO.</t>
  </si>
  <si>
    <t xml:space="preserve"> 8/2019/ACON</t>
  </si>
  <si>
    <t>Ofício nº 36/2019/GAB</t>
  </si>
  <si>
    <t>01500.005655/2018-33</t>
  </si>
  <si>
    <t>Informa que o Acervo Documental do IAB foi reconhecido de Interesse Público e Social para o  país, conforme Decreto Federal n° 9.618/2018</t>
  </si>
  <si>
    <t>01500.003867/2009-95</t>
  </si>
  <si>
    <t>Guarda definitiva do acervo do Projeto de Monitoramento Arqueológico do Antigo Museu Real/RJ.</t>
  </si>
  <si>
    <t>11/2019/ACON</t>
  </si>
  <si>
    <t>Ofício nº 38/2019/CNA</t>
  </si>
  <si>
    <r>
      <rPr>
        <b/>
        <sz val="8"/>
        <rFont val="Arial"/>
        <family val="2"/>
      </rPr>
      <t>Ofício (954123) 12/02/2019</t>
    </r>
    <r>
      <rPr>
        <sz val="8"/>
        <rFont val="Arial"/>
        <family val="2"/>
      </rPr>
      <t>, Solicita que o responsável pelo Museu Nacional "formalize se o Museu Nacional mantém ou não o interesse na guarda da referida coleção. Em caso de ainda haver interesse, solicito que Vossa Senhoria informe as medidas necessárias que deverão ser realizadas pela Casa da Moeda para o recebimento da coleção arqueológica por parte do Museu Nacional."</t>
    </r>
  </si>
  <si>
    <t>01450.007721/2017-61</t>
  </si>
  <si>
    <t>BA/PI</t>
  </si>
  <si>
    <t>Endosso de outra UF</t>
  </si>
  <si>
    <t>Análise e manifestação sobre a solicitação de dispensa de apresentação do endosso fornecido por instituição localizada no estado do Piauí - Linha de Transmissão 500 kV Buritirama - Queimada Nova II - Curral Novo do Piauí II</t>
  </si>
  <si>
    <t xml:space="preserve"> 10/2019/ACON</t>
  </si>
  <si>
    <t>01492.000083/2007-90</t>
  </si>
  <si>
    <t>Anna Roosevelt - Ver se ela respondeu ao Iphan-PA</t>
  </si>
  <si>
    <r>
      <rPr>
        <b/>
        <sz val="8"/>
        <rFont val="Arial"/>
        <family val="2"/>
      </rPr>
      <t>Memorando SE/Pará (0789953)</t>
    </r>
    <r>
      <rPr>
        <sz val="8"/>
        <rFont val="Arial"/>
        <family val="2"/>
      </rPr>
      <t xml:space="preserve"> "Esta Coordenação não tem nada a se opor ao pedido de prorrogação do que foi solicitada à arqueóloga Anna Roosevelt em tela através do Ofício 724/2018, por mais 90 dias, que seja a contar do momento que ela confirme o recebimento da comunicação a mesma."</t>
    </r>
  </si>
  <si>
    <t>01514.002798/2018-34</t>
  </si>
  <si>
    <t>Outros (Demanda repetida)</t>
  </si>
  <si>
    <t>Demanda repetida</t>
  </si>
  <si>
    <t> Solicitação de Remessa de Material de Material Arqueológico para Análise no Exterior - 59 (cinquenta e nove) amostras de ossos humanos de 10 (dez) sítios arqueológicos pré-históricos (Minas Gerais), para realização de análises destrutivas de DNA antigo e datações radiocarbônicas.</t>
  </si>
  <si>
    <t xml:space="preserve"> 12/2019/ACON</t>
  </si>
  <si>
    <t>01506.006617/2016-86</t>
  </si>
  <si>
    <r>
      <t xml:space="preserve">Datação no exterior de uma amostra de carvão proveniente do sítio arqueológico Jardim Araújo, município de Socorro/SP, recuperado no âmbito do </t>
    </r>
    <r>
      <rPr>
        <i/>
        <sz val="8"/>
        <rFont val="Arial"/>
        <family val="2"/>
      </rPr>
      <t>"Programa de gestão do patrimônio arqueológico na área de implantação do residencial Jardim Nova Araújo"</t>
    </r>
    <r>
      <rPr>
        <sz val="8"/>
        <rFont val="Arial"/>
        <family val="2"/>
      </rPr>
      <t>.</t>
    </r>
  </si>
  <si>
    <t>13/2018/ACON</t>
  </si>
  <si>
    <t>Ficha de Cadastro de Bem Arqueológico Móvel e Termo de Recebimento de Coleções Arqueológicas - Relatório Final de Diagnóstico e Prospecção Arqueológica para o Projeto de Requalificação das Vias Urbanas do Centro Antigo da Cidade de Salvador, Trecho: Rua Chile. RESPOSTA AO OFÍCIO Nº 273/2018/CNA/DEPAM-IPHAN</t>
  </si>
  <si>
    <t xml:space="preserve"> 14/2019/ACON</t>
  </si>
  <si>
    <t>Ofício nº 35/2019/CNA/DEPAM-IPHAN</t>
  </si>
  <si>
    <t>05110.003065/2018-11</t>
  </si>
  <si>
    <t>Memorando-Circular nº 2/2019/GAB PRESI​ - Solicitação de adequação das exigências de documentos para os cidadãos.</t>
  </si>
  <si>
    <t>Memorando nº 1/2019/ACON</t>
  </si>
  <si>
    <t>01516.000191/2018-08</t>
  </si>
  <si>
    <t>Destinação de TAC - Socialização</t>
  </si>
  <si>
    <t>Destinação de TAC</t>
  </si>
  <si>
    <t>Processo 01450.004439/2018-11 -  Sítios arqueológicos na Pousada das Araras, Serranópolis/GO​</t>
  </si>
  <si>
    <t>DESPACHO 36.2019 ACON</t>
  </si>
  <si>
    <t>01514.000056/2019-55</t>
  </si>
  <si>
    <t>Análise microscópica de amostras de fêmures de 06 sepultamentos do sítio arqueológico Grande Abrigo de Santana do Riacho, município de Santana do Riacho/MG, a ser realizada no exterior.</t>
  </si>
  <si>
    <t>16/2019/ACON</t>
  </si>
  <si>
    <t>Ofício nº 58/2019/GAB PRESI-IPHAN</t>
  </si>
  <si>
    <t>01498.001986/2018-91</t>
  </si>
  <si>
    <t>Análise no exterior de 13 dentes humanos provenientes dos sítios arqueológicos: Pilar (01 pré-molar direito e 01 pré-molar inferior), Furna do Nego (01 molar superior esquerdo permanente), Pedra do Tubarão (04 dentes), Alcobaça (01 dente), Pedra do Alexandre (01 molar, 01 canino e 01 dente), Boqueirão (02 dentes).</t>
  </si>
  <si>
    <t>06/02//2019</t>
  </si>
  <si>
    <t>08/02//2019</t>
  </si>
  <si>
    <t xml:space="preserve"> 17/2019/ACON</t>
  </si>
  <si>
    <t>Ofício nº 156/2019/GAB PRESI-IPHAN</t>
  </si>
  <si>
    <t>Relatório referente aos acervos oriundos de pesquisa arqueológica acadêmica e de contrato, endossados pelo LABARQ/MCN - UNIVATES, Lajeado, RS. Respostas aos ofícios nº 654/655/656/2018/CNA/DEPAM-IPHAN.</t>
  </si>
  <si>
    <t>15/2019/ACON</t>
  </si>
  <si>
    <t>Ofício nº 75/2019/CNA</t>
  </si>
  <si>
    <t>01450.011487/2016-96</t>
  </si>
  <si>
    <t>Artefatos Arqueológicos na Terra Indígena Caramuru/Paraguassu, Bahia.</t>
  </si>
  <si>
    <t>19/2019/ACON</t>
  </si>
  <si>
    <t>Memorando nº 340/2019/CNA</t>
  </si>
  <si>
    <t>01450.000191/2019-92</t>
  </si>
  <si>
    <t>Minuta de Termo de Referência Específico para Instituições de Guarda e Pesquisa</t>
  </si>
  <si>
    <t>DESPACHO 44.2019 ACON</t>
  </si>
  <si>
    <t>01450.000450/2018-02</t>
  </si>
  <si>
    <t>BA, MG, GO</t>
  </si>
  <si>
    <t>Destinação de TAC - IGP</t>
  </si>
  <si>
    <t>Elaboração de minuta do Termo de Ajustamento de Conduta relativo ao empreendimento Linha de Transmissão 500 kV Barreiras II - Rio das Éguas - Luziânia - Pirapora 2</t>
  </si>
  <si>
    <t>2201/2019</t>
  </si>
  <si>
    <t>Anexo (0960891)</t>
  </si>
  <si>
    <t>00407.000128/2019-19</t>
  </si>
  <si>
    <t>Projetos estratégicos no ano de 2019 (passíveis d ejudicialização)</t>
  </si>
  <si>
    <t>DESPACHO 46.2019 ACON</t>
  </si>
  <si>
    <t>01402.000404/2018-71</t>
  </si>
  <si>
    <t>Análise no exterior de 04 amostras de cálculo dentário e 19 amostras de sedimentos e vestígios orgânicos aderidos ao esqueleto humano de um enterramento do Sítio Lagoa Cercada (Colônia do Gurguéia/PI), para análises de microrrestos de plantas (fitólitos e grãos de amido).</t>
  </si>
  <si>
    <t>20/2018/ACON</t>
  </si>
  <si>
    <t>01450.000223/2019-50</t>
  </si>
  <si>
    <t>Análise no exterior de 06 fragmentos cerâmicos provenientes do sítio Forte Príncipe da Beira, município de Costa Marques/RO.</t>
  </si>
  <si>
    <t>21/2019/ACON</t>
  </si>
  <si>
    <t>01403.000086/2012-42</t>
  </si>
  <si>
    <t>Auxílio (Demanda da CONAC)</t>
  </si>
  <si>
    <t>Auxílio</t>
  </si>
  <si>
    <t>Demanda da CONAC</t>
  </si>
  <si>
    <t>Análise da Minuta de Termo de Ajustamento de Conduta para o empreendimento ECOVIA VIA NORTE e CORREDORES SECUNDÁRIOS-MACÉIO/AL</t>
  </si>
  <si>
    <t>23/2019/ACON</t>
  </si>
  <si>
    <t>01450.008806/2017-67</t>
  </si>
  <si>
    <t>Informações sobre o Diagnóstico Arqueológico Interventivo na área do complexo de mineração de fosfato de Santa Quitéria - Processo 01496.001189/2013-19. Resposta ao OFICIO Nº /1457-2018 - MPF/PRM/SOBRAL, de 14 de setembro de 2018.</t>
  </si>
  <si>
    <t>25/2019/ACON</t>
  </si>
  <si>
    <t xml:space="preserve">01500.005203/2018-51 </t>
  </si>
  <si>
    <t>Vistoria em Instituição de Guarda e Pesquisa Provisória: Núcleo e Laboratório de Arqueologia - IHGB​</t>
  </si>
  <si>
    <t>3101/2019</t>
  </si>
  <si>
    <t>DESPACHO 55.2019 ACON</t>
  </si>
  <si>
    <t>Memorando nº 284/2019</t>
  </si>
  <si>
    <t>Resposta/complementação (Demanda repetida)</t>
  </si>
  <si>
    <t>Fragmentos de faianças portuguesa e inglesa encontrados na Praia de Jurujuba, Niterói -RJ - Resposta ao ofício nº 153/2017-CNA/DEPAM/IPHAN, de 10 de março de 2017.</t>
  </si>
  <si>
    <t>26/2019/ACON</t>
  </si>
  <si>
    <t>Memorando nº 294/2019</t>
  </si>
  <si>
    <t>01502.000016/2018-61</t>
  </si>
  <si>
    <t>Solicitação do povo Tupinambá de Belmonte para escavação e guarda da coleção arqueológica do sítio Aldeia Patiburi localizado na terra indígena (T.I. Tupinambá de Belmonte, Bahia). Projeto Arqueologia e Histórias de vida: Pesquisa arqueológica colaborativa na T.I. Tupinambá de Belmonte (BA).</t>
  </si>
  <si>
    <t>27/2019/ACON</t>
  </si>
  <si>
    <t>Reitera  - Solicita a publicação e guarda  provisória do acervo arqueológico do extinto NAPAS/UFBA para a ACERVO – Centro de Referência em Patrimônio e Pesquisa</t>
  </si>
  <si>
    <t>Despacho 72.2019</t>
  </si>
  <si>
    <t>Auxílio (Demanda da COPEL)</t>
  </si>
  <si>
    <t>Demanda da COPEL</t>
  </si>
  <si>
    <t>Análise do Projeto Arqueologia e Histórias de vida: Pesquisa arqueológica colaborativa na T.I. Tupinambá de Belmonte (BA).</t>
  </si>
  <si>
    <t>28/2019/ACON</t>
  </si>
  <si>
    <t>Consulta sobre o interesse do MAE-UFBA na coleção proveniente da Pesquisa Arqueológica da 7ª Etapa do Centro Histórico de Salvador (acervo do Pelourinho) - TAC  Linha de Transmissão 500 kV Barreiras II - Rio das Éguas - Luziânia - Pirapora 2</t>
  </si>
  <si>
    <t>DESPACHO 73.2019 ACON</t>
  </si>
  <si>
    <t>01402.000006/2019-35</t>
  </si>
  <si>
    <t>Solicitação de Remessa de Material Arqueológico para Análise no Exterior - 57 amostras do Parque Nacional Serra da Capivara, sítios: Toca dos Coqueiros, Toca da Janela da Barra do Antonião, Toca do Sítio do Meio, Toca do Boqueirão da Pedra Furada/PI.</t>
  </si>
  <si>
    <t>29/2019/ACON</t>
  </si>
  <si>
    <t>01402.000667/2018-80</t>
  </si>
  <si>
    <t>Movimentação (análise e curadoria)</t>
  </si>
  <si>
    <t> Solicitação de Movimentação de Material Arqueológico para Análise no Exterior - 04 amostras de material sedimentológico do Sítio Arqueológico Toca do Enoque/PI.</t>
  </si>
  <si>
    <t>30/2019/ACON</t>
  </si>
  <si>
    <t xml:space="preserve"> 32/2019/ACON</t>
  </si>
  <si>
    <t>Memorando nº 365/2019/CNA</t>
  </si>
  <si>
    <t>01450.901452/2017-21</t>
  </si>
  <si>
    <t>Resposta ao Ofício n°509/2017/PRM/ATM/GAB2 e 208/2018/PRM/ATM/GAB1 referente ao Inquérito Civil Público n°1.23.003.000069/2007-38 que trata das condicionantes impostas nas licenças prévia e de instalação da UHE Belo Monte.</t>
  </si>
  <si>
    <t xml:space="preserve"> 31/2019/ACON</t>
  </si>
  <si>
    <t>01450.000345/2019-46</t>
  </si>
  <si>
    <t>Solicita informações sobre as  atividades desenvolvidas por Organizações da Sociedade Civil (OSCs) junto ao Iphan</t>
  </si>
  <si>
    <t>DESPACHO 81.2019 ACON</t>
  </si>
  <si>
    <t>Resposta ao Ofício nº 14/2019/CNA/DEPAM-IPHAN sobre o Termo de Recebimento de Coleções Arqueológicas e Fichas de Cadastro de Bem Arqueológico Móvel do Projeto de Diagnóstico e Prospecção Arqueológica do Contorno de Campos de Goytacazes (Rodovia Mario Covas-BR-101-RJ).</t>
  </si>
  <si>
    <t>35/2019/ACON</t>
  </si>
  <si>
    <t>Análise do Projeto Arqueologia e Histórias de vida: Pesquisa arqueológica colaborativa na T.I. Tupinambá de Belmonte (BA) - Complementações.</t>
  </si>
  <si>
    <t>37/2019/ACON</t>
  </si>
  <si>
    <t> Informação referente ao material arqueológico endossado pelo Museu Câmara Cascudo - resposta ao Ofício n°597/2018 - CNA/DEPAM/IPHAN</t>
  </si>
  <si>
    <t>36/2019/ACON</t>
  </si>
  <si>
    <t xml:space="preserve">Memorando nº 563/2019/CNA </t>
  </si>
  <si>
    <t>33/2019/ACON</t>
  </si>
  <si>
    <t>Despacho 6</t>
  </si>
  <si>
    <t xml:space="preserve"> 01401.000039/2019-95</t>
  </si>
  <si>
    <t>Solicitação de Remessa de Material Arqueológico para Análise no Exterior - 32 (trinta e duas) amostras de ossos humanos coletadas em sete sítios arqueológicos presentes em Mato Grosso do Sul.</t>
  </si>
  <si>
    <t>38/2019/ACON</t>
  </si>
  <si>
    <t>Ofício nº 190/2019/GAB PRESI</t>
  </si>
  <si>
    <t>Fiscalização em Instituição de Guarda e Pesquisa – Laboratório de Antropologia Biológica - IFCH-UERJ.</t>
  </si>
  <si>
    <t xml:space="preserve"> 39/2019/ACON</t>
  </si>
  <si>
    <t>01450.000589/2019-29</t>
  </si>
  <si>
    <t>Movimentação (exposição)</t>
  </si>
  <si>
    <t>Exposição</t>
  </si>
  <si>
    <t>Solicitação de Movimentação do Acervo recuperado do Museu Nacional para Exposição no CCBB/ RJ</t>
  </si>
  <si>
    <t>42/2019/ACON</t>
  </si>
  <si>
    <t>Ofício nº 109/2019/CNA</t>
  </si>
  <si>
    <t>01492.000013/2005-70</t>
  </si>
  <si>
    <t>Resposta ao Despacho 69/2019 (SEI 0981391).  Pendências - Projeto de arqueologia preventiva na área do Níquel Vermelho, em Canaã dos Carajás/PA- 2ª etapa.</t>
  </si>
  <si>
    <t>DESPACHO 90.2019 ACON</t>
  </si>
  <si>
    <t>Memorando nº 564/2019/CNA</t>
  </si>
  <si>
    <t>Movimentação  (transferência de guarda/troca de endosso)</t>
  </si>
  <si>
    <t xml:space="preserve"> Solicitação de Movimentação de Bens Arqueológicos em Território Nacional - Coleção Arqueológica da Fazenda da Graça e Fazenda Caxitu para o Laboratório de Arqueologia e Paleontologia (LABAP) da Universidade Estadual da Paraíba (UEPB).</t>
  </si>
  <si>
    <t>43/2019/ACON</t>
  </si>
  <si>
    <t>Ofício nº 123/2019/CNA</t>
  </si>
  <si>
    <t>01492.000018/2019-06</t>
  </si>
  <si>
    <t>Informa/solicita ao Iphan (Transferência de guarda/troca de endosso institucional/ Regularização de acervo)</t>
  </si>
  <si>
    <t>Guarda definitiva do acervo oriundo de 11 projetos endossados pela Universidade Federal do Pará - UFPA.</t>
  </si>
  <si>
    <t>45/2019/ACON</t>
  </si>
  <si>
    <t>01510.000990/2018-26</t>
  </si>
  <si>
    <t>Solicitação de Remessa de Material Arqueológico para Análise no Exterior no âmbito do projeto "Establishing isotopic baselines for dietary reconstructions in Babitonga Bay".</t>
  </si>
  <si>
    <t>1503/2019</t>
  </si>
  <si>
    <t>47/2019/ACON</t>
  </si>
  <si>
    <t>Ofício nº 263/2019/GAB PRESI-IPHAN</t>
  </si>
  <si>
    <t>01450.007372/2017-88</t>
  </si>
  <si>
    <t>CE e RN</t>
  </si>
  <si>
    <t>Análise das complementações encaminhadas em resposta ao Parecer Técnico n.º 31/2019 COPEL/CNA/DEPAM/IPHAN de 30/01/2019 – ref. “Relatório deAvaliação de Impacto ao Patrimônio Arqueológico da Linha de Transmissão 500 Kv Milagres II - Açu III C2 e Subestações Associadas”, estados de Ceará, Paraíba e Rio Grande do Norte</t>
  </si>
  <si>
    <t>DESPACHO 108.2019 ACON</t>
  </si>
  <si>
    <t>08012.003245/2018-07</t>
  </si>
  <si>
    <t>Para ciência</t>
  </si>
  <si>
    <t>Diligências quanto a proposta de Trabalho de interesse do IPHAN, referente ao projeto denominado “Realizar programa de educação patrimonial para socialização dos Sítios Arqueológicos do Parque Estadual de Monte Alegre/PA.</t>
  </si>
  <si>
    <t>01402.000103/2019-28</t>
  </si>
  <si>
    <t>Solicitação de Movimentação de Bens Arqueológicos em Território Nacional - 08 amostras de fragmentos cerâmicos do Laboratório de Pré-História/UNIVASF.</t>
  </si>
  <si>
    <t> nº 49/2019/ACON</t>
  </si>
  <si>
    <t>Ofício nº 138/2019/CNA</t>
  </si>
  <si>
    <t>01450.015021/2011-55</t>
  </si>
  <si>
    <t xml:space="preserve">Encaminha cópia do Termo de Encerramento do Acordo de Cooperação 01/2017.  LT 230 kV Jauru / Porto Velho - C3 </t>
  </si>
  <si>
    <t>01514.000054/2006-41</t>
  </si>
  <si>
    <t xml:space="preserve"> Resposta ao Ofício nº 682/2017 CNA/DEPAM/IPHAN, de 08 de setembro de 2017 - Prospecção e Resgate Arqueológico - 2ª Linha do Mineroduto Samarco - Necessidade de Complementação.</t>
  </si>
  <si>
    <t xml:space="preserve">
DESPACHO 125.2019 ACON</t>
  </si>
  <si>
    <t>01450.000949/2019-92</t>
  </si>
  <si>
    <t>Pedido de reconsideração - Endosso institucional fora do estado de origem da pesquisa - Projeto de Avaliação de Impacto ao Patrimônio Arqueológico do Empreendimento Marina Saubara Sueste, no Município de Saubara/BA.</t>
  </si>
  <si>
    <t>julho</t>
  </si>
  <si>
    <t xml:space="preserve"> nº 52/2019/ACON</t>
  </si>
  <si>
    <t>portaria publicada</t>
  </si>
  <si>
    <t>01496.000068/2008-92</t>
  </si>
  <si>
    <t>Solicita desvinculação da autorização de repatriamento do acervo arqueológico do Cumbe à apresentação de garanTAC 01/2013</t>
  </si>
  <si>
    <t>DESPACHO 104.2019 ACON</t>
  </si>
  <si>
    <t xml:space="preserve">01450.000921/2019-55 </t>
  </si>
  <si>
    <t>Criação de Banco de Projetos para Preservação do Patrimônio Arqueológico</t>
  </si>
  <si>
    <t>53/2019/ACON</t>
  </si>
  <si>
    <t>Ofício nº 266/2019/CNA</t>
  </si>
  <si>
    <t>01450.008140/2017-47</t>
  </si>
  <si>
    <t>MG/ES</t>
  </si>
  <si>
    <t>Análise do Anexo IV e VIII do “Relatório do Projeto de Avaliação de Impacto ao Patrimônio Arqueológico da Linha de Transmissão 500kV Governador Valadares 06 – Mutum – Rio Novo do Sul”, estados de Minas Gerais e Espírito Santo.</t>
  </si>
  <si>
    <t>55/2019/ACON</t>
  </si>
  <si>
    <t>Memorando nº 921/2019/CNA</t>
  </si>
  <si>
    <t>01510.000243/2019-79</t>
  </si>
  <si>
    <t> Solicitação de remessa de material arqueológico para análise no exterior referente ao projeto “Establishing isotopic baselines for dietary reconstructions in Babitonga Bay”​, município de São Francisco do Sul, SC.</t>
  </si>
  <si>
    <t>56/2019/ACON</t>
  </si>
  <si>
    <t>Ofício nº 332/2019/GAB PRESI-IPHAN</t>
  </si>
  <si>
    <t xml:space="preserve"> 01512.000182/2019-20</t>
  </si>
  <si>
    <t>Solicitação de Movimentação de Bens Arqueológicos em Território Nacional - MARSUL.</t>
  </si>
  <si>
    <t>64/2019/ACON</t>
  </si>
  <si>
    <t>Ofício nº 187/2019/CNA</t>
  </si>
  <si>
    <t>CARTA n°. 071/2019 - CPFL-R/MA-OP - Repatriação do acervo arqueológico dos Sítios do Cumbe, Aracati-CE, atualmente armazenados no Museu Câmara Cascudo/Universidade Federal Do Rio Grande Do Norte-UFRN</t>
  </si>
  <si>
    <t>DESPACHO 138.2019 ACON</t>
  </si>
  <si>
    <t>Relatório Trimestral 3, correspondente ao acervo arqueológico do sítio Bonin (GRUPEP-UNISUL/SC), transportado para curadoria no LEPAARQ-UFPEL/RS.</t>
  </si>
  <si>
    <t>DESPACHO 119.2019 ACON</t>
  </si>
  <si>
    <t>01496.000141/2018-06</t>
  </si>
  <si>
    <t>Repatriação de acervo proveniente dos sítios arqueológicos Cumbe 07 e 19, Aracati-CE. Do Instituto Tembetá para o Museu Comunitário do Cumbe e Canavieira</t>
  </si>
  <si>
    <t>DESPACHO 99.2019 ACON</t>
  </si>
  <si>
    <t>Memorando nº 846/2019/CNA</t>
  </si>
  <si>
    <t>01506.000941/2011-86</t>
  </si>
  <si>
    <t>Copel</t>
  </si>
  <si>
    <t>Análise do Projeto de Avaliação de Impacto ao Patrimônio Arqueológico na Área de Implantação da Expansão Branco Peres Agro S/A, Municípios de Adamantina, Flórida Paulista e Valparaíso no estado de São Paulo.</t>
  </si>
  <si>
    <t>DESPACHO 155.2019 ACON</t>
  </si>
  <si>
    <t>01506.000852/2018-14</t>
  </si>
  <si>
    <r>
      <t>Avaliação de impacto ao </t>
    </r>
    <r>
      <rPr>
        <i/>
        <sz val="8"/>
        <rFont val="Arial"/>
        <family val="2"/>
      </rPr>
      <t>Patrimônio Arqueológico na Área de  Implantação do Aterro Sanitário em Valas, Município de Castilho, </t>
    </r>
    <r>
      <rPr>
        <sz val="8"/>
        <rFont val="Arial"/>
        <family val="2"/>
      </rPr>
      <t>no estado de São Paulo.</t>
    </r>
  </si>
  <si>
    <t>DESPACHO 157.2019 ACON</t>
  </si>
  <si>
    <t>01506.001565/2018-13</t>
  </si>
  <si>
    <t>Projeto de Avaliação de Impacto ao Patrimônio Arqueológico na área do Loteamento Parque das Laranjeiras I</t>
  </si>
  <si>
    <t>DESPACHO 159.2019 ACON</t>
  </si>
  <si>
    <t>01500.002965/2018-04</t>
  </si>
  <si>
    <t>Projeto de Acompanhamento Arqueológico: Rede de Água Potável - Manguinhos/RJ - Substituição de arqueólogo coordenador de campo e Prorrogação de Portaria</t>
  </si>
  <si>
    <t>DESPACHO 161.2019 ACON</t>
  </si>
  <si>
    <t>01492.000507/2018-79</t>
  </si>
  <si>
    <t>Solicitação de Remessa de Material Arqueológico para Análise no Exterior no âmbito do projeto "Dieta e mobilidade de populações indígenas pré-históricas do baixo/médio rio Xingu, PA: estudo de indicadores biológicos e culturais".</t>
  </si>
  <si>
    <t>70/2019/ACON</t>
  </si>
  <si>
    <t>Ofício nº 359/2019/GAB PRESI</t>
  </si>
  <si>
    <t>01409.000449/2018-85</t>
  </si>
  <si>
    <t>Solicitação de movimentação de parte do acervo arqueológico do Pronapaba para as dependências do Museu de História Natural e Jardim Botânico da UFMG​</t>
  </si>
  <si>
    <t>nº 71/2019/ACON</t>
  </si>
  <si>
    <t>Ofício nº 201/2019/CNA</t>
  </si>
  <si>
    <t xml:space="preserve">01504.000580/2018-64 </t>
  </si>
  <si>
    <t>Levantamento Arqueológico Prospectivo para o Aproveitamento Múltiplo dos Recursos Naturais, na Área de influência do Sistema Xingo, BA e SE</t>
  </si>
  <si>
    <t>DESPACHO 175.2019 ACON</t>
  </si>
  <si>
    <t xml:space="preserve"> 01450.001159/2019-24</t>
  </si>
  <si>
    <t>Resposta ao Ofício nº 1.917/ 2019 - 9º OFÍCIO/PRCE/MPF Ref. ao Procedimento Preparatório nº 1.15.000.002629/2018-43, referente à solicitação do Grupo Indígena Anacé - FUNAI/CR II - NE de repatriação de bens arqueológicos resgatados durante as instalações do CIPP (Complexo Industrial e Portuário do Pecém) - CE.</t>
  </si>
  <si>
    <t>73/2019/ACON</t>
  </si>
  <si>
    <t xml:space="preserve"> Reiteração dos Ofícios nº 181 e 429/2018/CNA/DEPAM-IPHAN e Ofício nº 15/2019/CNA/DEPAM-IPHAN - Solicitação do grupo Indígena Anacé para repatriação de bens arqueológicos resgatados durante as instalações do CIPP (Complexo Industrial e Portuário do Pecém) - CE. </t>
  </si>
  <si>
    <t>DESPACHO 178/2019 ACON</t>
  </si>
  <si>
    <t>Ofício nº 204/2019/CNA</t>
  </si>
  <si>
    <t>01450.004711/2013-41</t>
  </si>
  <si>
    <t>Inventário e Termo de Recebimento - Relatório Final de Prospecção Arqueológica na Área de Influência da UHE ltaocara l</t>
  </si>
  <si>
    <t>dei ciência</t>
  </si>
  <si>
    <t>01510.000724/2018-01</t>
  </si>
  <si>
    <t>Atividade ilícita (Comercialização)</t>
  </si>
  <si>
    <t>Atividade ilícita</t>
  </si>
  <si>
    <t>Comercialização</t>
  </si>
  <si>
    <t xml:space="preserve">Posse ilegal de material arqueológico pelo Instituto Multidisciplinar de Meio Ambiente e Arqueoastronomia (IMMA), Florianópolis/SC. </t>
  </si>
  <si>
    <t>DESPACHO 183.2019 ACON</t>
  </si>
  <si>
    <t>01514.005933/2017-12</t>
  </si>
  <si>
    <t>Análise do Projeto “Avaliação de Impacto ao Patrimônio Arqueológico, em área de lavra – Lavra de rochas ornamentais - Labareda, no município de Itinga, Minas Gerais”.</t>
  </si>
  <si>
    <t>DESPACHO 144.2019 ACON</t>
  </si>
  <si>
    <t>01514.002850/2018-52</t>
  </si>
  <si>
    <t>Análise do Projeto “Avaliação de Impacto ao Patrimônio Arqueológico da UFV Januária, Januária /MG”.</t>
  </si>
  <si>
    <t>nº 62/2019/ACON</t>
  </si>
  <si>
    <t>01512.000632/2018-01</t>
  </si>
  <si>
    <t>Análise do Projeto "Avaliação de Impacto ao Patrimônio Arqueológico na Área de Influência do Loteamento Urbano Florais Itália, Município de Erechim/RS".</t>
  </si>
  <si>
    <t>nº 63/2019/ACON</t>
  </si>
  <si>
    <t>01512.000252/2018-69</t>
  </si>
  <si>
    <t>Análise do Projeto “Avaliação de Impacto ao Patrimônio Arqueológico na Área de Ampliação do Aterro de Resíduos Sólidos da Central de Tratamento de Resíduos Sólidos de São Leopoldo, Município de São Leopoldo/RS”.</t>
  </si>
  <si>
    <t>DESPACHO 148.2019 ACON</t>
  </si>
  <si>
    <t>01508.000467/2018-49</t>
  </si>
  <si>
    <t>Projeto "Avaliação de Impacto ao Patrimônio Arqueológico na área do empreendimento Loteamento Residencial São José, Município de Ubiratã/PR".</t>
  </si>
  <si>
    <t>DESPACHO 150.2019 ACON</t>
  </si>
  <si>
    <t>01508.000892/2016-76</t>
  </si>
  <si>
    <t>Análise do Projeto "Avaliação de Impacto ao Patrimônio Arqueológico da LDAT 138kV Chopinzinho – Pato Branco".</t>
  </si>
  <si>
    <t>DESPACHO 151.2019 ACON</t>
  </si>
  <si>
    <t xml:space="preserve"> 01510.000268/2018-91</t>
  </si>
  <si>
    <t>Análise do Projeto "Avaliação de Impacto ao Patrimônio Arqueológico na área de implantação do Terminal Focalize 1, Município de Itapoá, SC".</t>
  </si>
  <si>
    <t>DESPACHO 152.2019 ACON</t>
  </si>
  <si>
    <t xml:space="preserve"> 01510.000271/2018-13</t>
  </si>
  <si>
    <t>Análise do Projeto "Avaliação de Impacto ao Patrimônio Arqueológico na área de implantação do Terminal Focalize 2, Município de Itapoá, SC".</t>
  </si>
  <si>
    <t>DESPACHO 153.2019 ACON</t>
  </si>
  <si>
    <t>Análise do Projeto "Avaliação de Impacto ao Patrimônio Arqueológico da UFV Januária".</t>
  </si>
  <si>
    <t>DESPACHO 154.2019 ACON</t>
  </si>
  <si>
    <t>01508.000459/2018-01</t>
  </si>
  <si>
    <t>Análise do Projeto "Avaliação de Impacto ao Patrimônio Arqueológico na área de implantação do Condomínio Residencial Moradas do Planalto".</t>
  </si>
  <si>
    <t>DESPACHO 156.2019 ACON</t>
  </si>
  <si>
    <t>01504.000413/2018-13</t>
  </si>
  <si>
    <t>Solicitação de revogação de portaria autorizativa emitida para o projeto "Acompanhamento Arqueológico das Obras de Implantação da Unidade Industrial da CODISE".</t>
  </si>
  <si>
    <t>DESPACHO 158.2019 ACON</t>
  </si>
  <si>
    <t>01510.000261/2019-51</t>
  </si>
  <si>
    <t>Análise do Projeto de Pesquisa Acadêmica Desvelando a rede: corpos, movimento e lugares no litoral central de Santa Catarina, 5000-600 AP.</t>
  </si>
  <si>
    <t>DESPACHO 160.2019 ACON</t>
  </si>
  <si>
    <t>01510.000653/2018-39</t>
  </si>
  <si>
    <t>Análise da solicitação de movimentação de material arqueológico em território nacional para análise destrutiva referente ao projeto “Ceramistas Jê e Guarani na Baia Babitonga: Cronologia e Arqueometria Regional​”​, Município de Joinville, SC.</t>
  </si>
  <si>
    <t>nº 75/2019/ACON</t>
  </si>
  <si>
    <t>Ofício nº 212/2019/CNA</t>
  </si>
  <si>
    <t>01512.000265/2019-19</t>
  </si>
  <si>
    <t>Análise de Solicitação de Remessa de Material Arqueológico para Análise no Exterior - LEPAARQ/UFPEL.</t>
  </si>
  <si>
    <t>nº 77/2019/ACON</t>
  </si>
  <si>
    <t>Ofício nº 468/2019/GAB PRESI-IPHAN</t>
  </si>
  <si>
    <t>01512.000195/2019-07</t>
  </si>
  <si>
    <t>Análise de Solicitação de Movimentação de Bens Arqueológicos em Território Nacional - Acervo do Museu de Porto Alegre Joaquim Felizardo para o Museu Antropológico do Rio Grande do Sul.</t>
  </si>
  <si>
    <t>nº 78/2019/ACON</t>
  </si>
  <si>
    <t>Ofício nº 215/2019/CNA</t>
  </si>
  <si>
    <t>01490.000036/2019-08</t>
  </si>
  <si>
    <t>Análise do relatório encaminhado pelo Laboratório de Arqueologia do Museu Amazônico/UFAM referente às atividades executadas no decorrer do ano de 2018 e ofício nº 002/2018-DA/MA/UFAM.</t>
  </si>
  <si>
    <t>nº 79/2019/ACON</t>
  </si>
  <si>
    <t>Ofício nº 217/2019/CNA</t>
  </si>
  <si>
    <t>01510.000231/2019-44</t>
  </si>
  <si>
    <t>Minuta de TAC - empreendimento PCH Barrinha - SC. Diagnóstico do Acervo Arqueológico do Museu do Homem do Sambaqui.</t>
  </si>
  <si>
    <t>DESPACHO 191.2019 ACON</t>
  </si>
  <si>
    <t>01551.000107/2016-50</t>
  </si>
  <si>
    <t>DF</t>
  </si>
  <si>
    <t>Movimentação  (Doação)</t>
  </si>
  <si>
    <t>Doação</t>
  </si>
  <si>
    <t>Doação da Coleção Arqueológica Pe. João Alfredo Rohr pelo Iphan-DF a UnB</t>
  </si>
  <si>
    <t>DESPACHO 182.2019 ACON</t>
  </si>
  <si>
    <t>Memorando nº 1226/2019/CNA</t>
  </si>
  <si>
    <t>01402.000233/2019-61</t>
  </si>
  <si>
    <t>Solicitação de movimentação de material arqueológico para análise em território nacional, da FUMDHAM, São Raimundo Nonato/PI, para UFPE</t>
  </si>
  <si>
    <t>nº 80/2019/ACON</t>
  </si>
  <si>
    <t>Ofício nº 221/2019/CNA</t>
  </si>
  <si>
    <t>01424.000036/2019-93</t>
  </si>
  <si>
    <t>Solicitação de movimentação de Material Arqueológico em Território Nacional - envio de 59 amostras de cerâmica arqueológica do IEPA à UFMG</t>
  </si>
  <si>
    <t>Ana/Raquel</t>
  </si>
  <si>
    <t>DESPACHO 195.2019 ACON</t>
  </si>
  <si>
    <t>Ofício nº 222/2019/CNA</t>
  </si>
  <si>
    <t>01450.005896/2014-91</t>
  </si>
  <si>
    <t xml:space="preserve">Termo de recebimento de Coleções Arqueológicas oriundas do "Programa de Resgate Arqueológico e Educação Patrimonial na área de implantação da BR-470", processo este de alçada da área central. </t>
  </si>
  <si>
    <t>01402.000231/2019-71</t>
  </si>
  <si>
    <t>Solicitação de movimentação de Material Paleontológico para Análise em Território Nacional - sítios arqueológicos Toca de Cima dos Pilão e Sumidouro do Sansão.</t>
  </si>
  <si>
    <t>DESPACHO 196.2019 ACON</t>
  </si>
  <si>
    <t>Ofício nº 277/2019/CNA</t>
  </si>
  <si>
    <t>01402.001096/2013-96</t>
  </si>
  <si>
    <t>Complexo Eólico Ventos de Santa Joana - Pendências.</t>
  </si>
  <si>
    <t>nº 83/2019/ACON</t>
  </si>
  <si>
    <t>02001.001999/2018-19</t>
  </si>
  <si>
    <t>Questionamentos do Ministério Público Federal acerca do patrimônio arqueológico impactado pela UHE Taquaruçu.</t>
  </si>
  <si>
    <t>nº 84/2019/ACON</t>
  </si>
  <si>
    <t>01512.000183/2019-74</t>
  </si>
  <si>
    <t>Análise da documentação complementar encaminhada em resposta ao Ofício n. 331/2019/IPHAN-RS-IPHAN, sobre a movimentação de acervo arqueológico da UNICNEC ao MARSUL</t>
  </si>
  <si>
    <t>Ofício Nº 01/2019/ACON</t>
  </si>
  <si>
    <t>Ofício Nº 360/2019/CNA</t>
  </si>
  <si>
    <t>01500.002499/2012-63</t>
  </si>
  <si>
    <t xml:space="preserve">Projeto de Acompanhamento Arqueológico das obras do Plano de Consolidação e Conservação do Sítio Arqueológico do antigo Cais do Valongo e do Cais da Imperatriz.
 </t>
  </si>
  <si>
    <t>Ofício Nº 02/2019/ACON</t>
  </si>
  <si>
    <t>Ofício Nº 381/2019/CNA</t>
  </si>
  <si>
    <t xml:space="preserve">Os autos têm relação com os seguinte sprocessos: 01500.004133/2016-52; 01500.005074/2018-00 e 
01500.001410/2019-18 
</t>
  </si>
  <si>
    <t>01450.004804/2012-94</t>
  </si>
  <si>
    <t>SP/RO</t>
  </si>
  <si>
    <t>Análise das complementações relativas aos Relatórios Finais - laboratório - Projeto de Salvamento Arqueológico na LT 600 kV Porto Velho / RO - Araraquara / SP N1 e N2​.</t>
  </si>
  <si>
    <t>nº 86/2019/ACON/CNA/DEPAM</t>
  </si>
  <si>
    <t>01458.000117/2019-04</t>
  </si>
  <si>
    <t>3ª Etapa do Processo Seletivo do Edital de Seleção do Mestrado Profissional do IPHAN – 2019</t>
  </si>
  <si>
    <t xml:space="preserve">01402.000275/2019-00  </t>
  </si>
  <si>
    <t xml:space="preserve">Movimentação de bens arqueológicos da Fundação Museu do Homem Americano FUMDHAM, São Raimundo/PI para a Universidade Federal de Pernambuco UFPE, Recife/PE. </t>
  </si>
  <si>
    <t>Raquel/Ana</t>
  </si>
  <si>
    <t>Ofício Nº 454/2019/CNA</t>
  </si>
  <si>
    <t>01402.000237/2019-49</t>
  </si>
  <si>
    <t>Solicitação de movimentação de bens arqueológicos da Fundação Museu do Homem Americano FUMDHAM - São Raimundo/PI para Museu de Arqueologia e Etnologia da Universidade de São Paulo (MAE-USP)</t>
  </si>
  <si>
    <t>Ofício Nº 373/2019/CNA</t>
  </si>
  <si>
    <t xml:space="preserve">01402.000274/2019-57 </t>
  </si>
  <si>
    <t>autorização de remessa de material arqueológico para análise no exterior de três (03) amostras da FUMDHAM</t>
  </si>
  <si>
    <t xml:space="preserve">Ofício Nº 645/2019/GAB </t>
  </si>
  <si>
    <t>Análise da solicitação de cadastramento de instituição de guarda e pesquisa - Museu da Cidade de Manaus.</t>
  </si>
  <si>
    <t>nº 87/2019/ACON/CNA/DEPAM</t>
  </si>
  <si>
    <t>Ofício Nº 830/2019/CNA</t>
  </si>
  <si>
    <t>01496.000244/2018-68</t>
  </si>
  <si>
    <t>Atividade ilícita (Escavação/Detectorismo)</t>
  </si>
  <si>
    <t>Detectorismo</t>
  </si>
  <si>
    <t>Apuração de irregularidade no canal "Exploradores de Relíquias - Detectorismo  arqueológico" no site Youtube.</t>
  </si>
  <si>
    <t>01492.000208/2019-15</t>
  </si>
  <si>
    <t>Solicitação de transferência de guarda definitiva de material arqueológico do Laboratório de Arqueologia Curt Nimuendajú (PAA-UFOPA) para o Museu da Amazônia.</t>
  </si>
  <si>
    <t>nº 89/2019/ACON/CNA/DEPAM</t>
  </si>
  <si>
    <t>01500.000344/2019-69</t>
  </si>
  <si>
    <t>Autorização de remessa de material arqueológico para análise no exterior de 11 (onze) amostras do Sítio Arqueológico Pré-histórico Duna Grande - Niterói – RJ.</t>
  </si>
  <si>
    <t>DESPACHO 211.2019 ACON</t>
  </si>
  <si>
    <t>Ofício Nº 800/2019/GAB PRESI</t>
  </si>
  <si>
    <t>01510.001865/2014-18</t>
  </si>
  <si>
    <t>Autorização de remessa de material arqueológico para análise no exterior de 02 (duas) amostras de ossos humanos (amostras RTIII-02 e RTIII-03) referente ao projeto "Salvamento e Monitoramento Arqueológico na área de Construção do Elevado do Rio Tavares Florianópolis, SC".​</t>
  </si>
  <si>
    <t>nº 85/2019/ACON</t>
  </si>
  <si>
    <t>Ofício Nº 724/2019/GAB PRESI</t>
  </si>
  <si>
    <t>01551.000428/2018-16</t>
  </si>
  <si>
    <t>Liberação ao Iphan-DF de outras três caixas de material arqueológico encontradas na Coordenação-Geral de Pesquisa e Documentação (Copedoc).</t>
  </si>
  <si>
    <t>DESPACHO 215.2019 ACON</t>
  </si>
  <si>
    <t>Ofício Nº 703/2019/CNA</t>
  </si>
  <si>
    <t>DESPACHO 216.2019 ACON</t>
  </si>
  <si>
    <t>Ofício Nº 710/2019/CNA</t>
  </si>
  <si>
    <t>01512.000762/2018-36</t>
  </si>
  <si>
    <t>Deusa Nimba - Achado Fortuito.</t>
  </si>
  <si>
    <t>nº 93/2019/ACON</t>
  </si>
  <si>
    <t>Ofício Nº 718/2019/CNA</t>
  </si>
  <si>
    <t>01402.000318/2017-87</t>
  </si>
  <si>
    <t>Solicitação de Movimentação de Bens Arqueológicos em Território Nacional - material arqueológico do município de Caldeirão Grande do Piauí.</t>
  </si>
  <si>
    <t>nº 94/2019/ACON</t>
  </si>
  <si>
    <t>Ofício Nº 720/2019/CNA/</t>
  </si>
  <si>
    <t>01450.002196/2019-50</t>
  </si>
  <si>
    <t>Solicita apoio técnico do Iphan em supervisões semanais, considerando a importância do acervo do Porto Maravilha, guardado no LAAU.</t>
  </si>
  <si>
    <t>01502.000910/2017-51</t>
  </si>
  <si>
    <t>Fichas de Cadastro de Bens Arqueológicos do  PAIPA das Duas Jazidas de Extração Mineral na Área do Complexo Eólico Serra da Babilônia/BA.</t>
  </si>
  <si>
    <t>Análise de Complementação - Relatórios Finais do Projeto de Salvamento Arqueológico na LT 600 kV Porto Velho / RO - Araraquara / SP N1 e N2​.</t>
  </si>
  <si>
    <t>nº 95/2019/ACON</t>
  </si>
  <si>
    <t>Destinação final do acervo arqueológico proveniente das escavações realizadas no âmbito do Projeto Gasoduto Cacimbas-Catu</t>
  </si>
  <si>
    <t>nº 482/2019/ATEC</t>
  </si>
  <si>
    <t>Ofício Nº 1434/2019/CNA</t>
  </si>
  <si>
    <t>01490.001962/2015-69</t>
  </si>
  <si>
    <t>Resposta ao Ofício nº 001/2019/MUSA-NAE.</t>
  </si>
  <si>
    <t>nº 96/2019/ACON</t>
  </si>
  <si>
    <t>Ofício Nº 799/2019/CNA</t>
  </si>
  <si>
    <t xml:space="preserve">01450.010354/2016-01 </t>
  </si>
  <si>
    <t>Socialização</t>
  </si>
  <si>
    <t>Projeto Memorial Arqueológico Joaquim Cunha​ da Silva - Porto Rolim de Moura</t>
  </si>
  <si>
    <t>DESPACHO 228.2019 ACON</t>
  </si>
  <si>
    <t>Resposta/complementação (Transferência de guarda/troca de endosso institucional/ Regularização de acervo)</t>
  </si>
  <si>
    <t>Análise da solicitação do grupo Indígena Anacé - FUNAI/CR II - NE de repatriação de bens arqueológicos resgatados durante as instalações do CIPP (Complexo Industrial e Portuário do Pecém) - CE - Referência Carta Externa S/N - UFRPE.</t>
  </si>
  <si>
    <t>nº 97/2019/ACON</t>
  </si>
  <si>
    <t>Ofício Nº 961/2019/CNA</t>
  </si>
  <si>
    <t>01450.011519/2019-24</t>
  </si>
  <si>
    <t>Análise do Relatório de Atualização das ações para o transporte do Acervo Arqueológico da Transnordestina Logístico.</t>
  </si>
  <si>
    <t>nº 99/2019/ACON</t>
  </si>
  <si>
    <t>01512.000220/2019-44</t>
  </si>
  <si>
    <t>Movimentação  (restituição/repatriação)</t>
  </si>
  <si>
    <t>Solicitação de Movimentação de bens Arqueológicos em Território Nacional - da UNICNEC para o MARSUL.</t>
  </si>
  <si>
    <t>nº 100/2019/ACON</t>
  </si>
  <si>
    <t>Ofício Nº 839/2019/CNA</t>
  </si>
  <si>
    <t>01498.000697/2019-55</t>
  </si>
  <si>
    <t>Solicitação de Movimentação de Bens Arqueológicos em Território Nacional - da UFPE para a UNB.</t>
  </si>
  <si>
    <t>nº 101/2019/ACON</t>
  </si>
  <si>
    <t>Ofício Nº 835/2019/CNA</t>
  </si>
  <si>
    <t>01402.000346/2019-66</t>
  </si>
  <si>
    <t>referente a solicitação para a saída de 8 amostras arqueológicas do acervo do Laboratório de vestígios orgânicos, da Fundação Museu do Homem Americano, para análise no exterior</t>
  </si>
  <si>
    <t>nº119/19/ATEC</t>
  </si>
  <si>
    <t>Ofício Nº 1542/2019/GAB</t>
  </si>
  <si>
    <t>01450.010250/2016-98</t>
  </si>
  <si>
    <t xml:space="preserve">coleção arqueológica proveniente da UHE Jirau </t>
  </si>
  <si>
    <t>204/205ATEC-CNA</t>
  </si>
  <si>
    <t>Ofício Nº 1032/2019</t>
  </si>
  <si>
    <t>01425.000234/2019-47</t>
  </si>
  <si>
    <t>Solicitação do Instituto Ecoss para utilização dos blocos de quartzo resgatados na Escadaria do Beco Alto</t>
  </si>
  <si>
    <t>214/2019/ATEC</t>
  </si>
  <si>
    <t>01508.000647/2018-21</t>
  </si>
  <si>
    <t>solicitação para a saída de 03 (três) amostras de material orgânico (duas de madeira e uma de sedimento - 1252192) para fins de datação absoluta por radiometria e MAS</t>
  </si>
  <si>
    <t>NO E-MAIL</t>
  </si>
  <si>
    <t>Ofício Nº 1733/2019/GAB</t>
  </si>
  <si>
    <t>01551.000416/2018-91</t>
  </si>
  <si>
    <t xml:space="preserve">Termo de Ajustamento de Conduta (TAC) - CAESB/IPHAN </t>
  </si>
  <si>
    <t>Memorando nº 3/2019/ACON</t>
  </si>
  <si>
    <t>01506.000720/2019-65</t>
  </si>
  <si>
    <t>remessa de material arqueológico para análise no exterior, constituída de 138 amostras de ossos e de dentes de 99 indivíduos humanos do sítio arqueológico pré-histórico (Jaboticabeira II - Santa Catarina).​</t>
  </si>
  <si>
    <t>N/A</t>
  </si>
  <si>
    <t>Ofício Nº 1793/2019/GAB</t>
  </si>
  <si>
    <t>01450.005361/2004-49</t>
  </si>
  <si>
    <t>COSOL</t>
  </si>
  <si>
    <t>Pedido de doação de peça arqueologica Brasileira</t>
  </si>
  <si>
    <t>Crísvanete</t>
  </si>
  <si>
    <t>01551.000348/2018-61</t>
  </si>
  <si>
    <t xml:space="preserve">acervo fotográfico de trabalhos desenvolvidos por Luiz Castro de Farias e/ou Padre João Alfredo Rohr </t>
  </si>
  <si>
    <t>01450.002268/2018-88</t>
  </si>
  <si>
    <t>Articulação para a formação de um Grupo de Trabalhos-GT para trabalhar ações de Educação Patrimonial</t>
  </si>
  <si>
    <t>nº 36/2018/COSOL</t>
  </si>
  <si>
    <t>Não andou.</t>
  </si>
  <si>
    <t>01492.000160/2005-40</t>
  </si>
  <si>
    <t>Comercio de Cerâmica da Europa para USA</t>
  </si>
  <si>
    <t>01450.012037/2011-14</t>
  </si>
  <si>
    <t>Preservação do Patrimônio arqueologico- Formosa-GO</t>
  </si>
  <si>
    <t>Ficha de Cadastro de Bem Arqueológico Móvel do Sítio Arqueológico Chupinguaia 6 - Análise de Complementação - Relatórios Finais do Projeto de Salvamento Arqueológico na LT 600 kV Porto Velho / RO - Araraquara / SP N1 e N2​.</t>
  </si>
  <si>
    <t>nº 560/2019/ATEC-CNA</t>
  </si>
  <si>
    <t>01492.000016/2018-28</t>
  </si>
  <si>
    <t xml:space="preserve">guarda e conservação do referido material coletado/Belém Porto Futuro </t>
  </si>
  <si>
    <t>1181/2019 e despacho 22</t>
  </si>
  <si>
    <t>01450.002404/2019-11</t>
  </si>
  <si>
    <t>Solicitação da República Argentina de devolução de material subaquático</t>
  </si>
  <si>
    <t xml:space="preserve"> nº 506/2019/ATEC-CNA</t>
  </si>
  <si>
    <t>01402.000420/2019-44</t>
  </si>
  <si>
    <t>Movimentação de 452 vestígios arqueológicos, depositados no acervo da Fundação Museu do Homem Americano</t>
  </si>
  <si>
    <t>Herbert</t>
  </si>
  <si>
    <t>Minuta de ofício na pasta cna</t>
  </si>
  <si>
    <t>Ofício Nº 1237/2019</t>
  </si>
  <si>
    <t>01450.007703/2016-07</t>
  </si>
  <si>
    <t>Portaria 196/2016 - Análise da profer</t>
  </si>
  <si>
    <t>01506.000804/2009-27</t>
  </si>
  <si>
    <t>Inquérito Civil nº 1.34.001.006701/2004-41 - Acervo do Instituto Cultural Banco Santos</t>
  </si>
  <si>
    <t>trata-se 12  artefatos arqueológicos, pertencentes aos Sítios arqueológicos: Sítio Brite I (03 Artefatos Cerâmicos), Sítio Brite II (01 Artefato Cerâmico), Sítio Cachoeirinha I (04 Artefatos Cerâmicos) e Sítio Cachoeirinha III (04 Artefatos)</t>
  </si>
  <si>
    <t>Ofício Nº 1436/2019</t>
  </si>
  <si>
    <t>01496.001361/2011-72</t>
  </si>
  <si>
    <t xml:space="preserve">Movimentação de bens arqueológicos para exposição objeto do TAC </t>
  </si>
  <si>
    <t>489/2019/ATEC-CNA</t>
  </si>
  <si>
    <t>Ofício Nº 1464/2019/CNA</t>
  </si>
  <si>
    <t>01506.003436/2014-36</t>
  </si>
  <si>
    <t>Solicitação de Salvaguarda de material histórico - Museu Náutico de Ilhabela</t>
  </si>
  <si>
    <t>01506.004494/2015-68</t>
  </si>
  <si>
    <t>(apena acompanhamento) possível irregularidade praticada por particular na remoção, exposição e alienação de bens sob domínio da União</t>
  </si>
  <si>
    <t>01512.000029/2019-01</t>
  </si>
  <si>
    <t>movimentação de material , a subsidiar informações à tese de doutorado da Sra. Vanessa dos Santos Milder</t>
  </si>
  <si>
    <t xml:space="preserve"> 574/2019/ATEC-CNA</t>
  </si>
  <si>
    <t>Ofício Nº 1589/2019/CNA</t>
  </si>
  <si>
    <t>01492.000312/2017-48</t>
  </si>
  <si>
    <t xml:space="preserve"> Sítio Arqueológico
Fazenda Embrapa, referente ao Programa de Gestão do Patrimônio
Arqueológico da Área de Influência da LT 500KV Vila do Conde - Arq. Wagner Fernando da Veiga e Silva</t>
  </si>
  <si>
    <t>06 e 29/09/2019</t>
  </si>
  <si>
    <t>584/2019/ATEC-CNA</t>
  </si>
  <si>
    <t>Ofício Nº 2066/2019</t>
  </si>
  <si>
    <t>Guarda provisória</t>
  </si>
  <si>
    <t>Guarda provisória de materiais arqueológicos resultantes das pesquisas autorizadas pelo IPHAN ao MAE/NAPAS/UFBA</t>
  </si>
  <si>
    <t>619/2019</t>
  </si>
  <si>
    <t>2696 e 2698</t>
  </si>
  <si>
    <t>01450.011519/2009-24</t>
  </si>
  <si>
    <t>Análise do Relatório de Atualização das ações para o transporte do Acervo Arqueológico da Transnordestina Logística S.A.</t>
  </si>
  <si>
    <t>286/2019</t>
  </si>
  <si>
    <t>01425.000311/2019-69</t>
  </si>
  <si>
    <t xml:space="preserve"> transferência de peças do Museu Histórico e Arqueológico Joaquim Marcelo Profeta da Cruz que encontram-se em instalação provisória para o Palácio dos Capitães Generais, sede oficial do museu.</t>
  </si>
  <si>
    <t>DESPACHO 156.2019 ATEC-CNA/CNA/DEPAM</t>
  </si>
  <si>
    <t>Ofício Nº 1903/2019</t>
  </si>
  <si>
    <t>01425.000319/2017-63</t>
  </si>
  <si>
    <t>Informa ao CNA Existência de acervo arqueológico na Sala de Memória de Tangará da Serra – MT</t>
  </si>
  <si>
    <t>DESPACHO 40.2019 COSOL</t>
  </si>
  <si>
    <t>Ofício Nº 1780/2019</t>
  </si>
  <si>
    <t>01450.017218/2010-48</t>
  </si>
  <si>
    <t>Tratativas com instituições para guarda definitiva dos acervos arqueológicos sob a responsabilidade da Eletronorte</t>
  </si>
  <si>
    <t>DESPACHO 39.2019 COSOL</t>
  </si>
  <si>
    <t>Ofício Nº 1819/2019</t>
  </si>
  <si>
    <t>01450.900686/2017-51</t>
  </si>
  <si>
    <t>SE e AL</t>
  </si>
  <si>
    <t>Análise da Carta Externa 093/2019, referente ao contrato entre a Ambientare S.A. e o Museu de Arqueologia do Xingó - MAX</t>
  </si>
  <si>
    <t>DESPACHO 236.2019 e DESPACHO 35.2019 COSOL</t>
  </si>
  <si>
    <t>Ofício Nº 1550/2019</t>
  </si>
  <si>
    <t>01504.000300/2019-07</t>
  </si>
  <si>
    <t>Entrega de Material Arqueológico Subaquático ao Iphan-SE</t>
  </si>
  <si>
    <t>DESPACHO 23.2019 COSOL</t>
  </si>
  <si>
    <t>Ofício Nº 1466/2019</t>
  </si>
  <si>
    <t>01514.001390/2011-79</t>
  </si>
  <si>
    <t>Exposição de bens arqueológicos coletados durante o acompanhamento arqueológico realizado na área externa do "Casarão de Mariana - Centro de Informações da Fundação Renova, MG</t>
  </si>
  <si>
    <t>DESPACHO 34.2019 COSOL</t>
  </si>
  <si>
    <t>DESPACHO 19.2019 Cosol</t>
  </si>
  <si>
    <t>Ofício Nº 1422/2019</t>
  </si>
  <si>
    <t>Esclarecimentos quanto ao envio de termo de recebimento referente às peças do Sitio Arqueológico Cocoruto e Ruínas do Rio Salinas - 2ª Linha do Mineroduto Samarco​.</t>
  </si>
  <si>
    <t>DESPACHO 49.2019 COSOL</t>
  </si>
  <si>
    <t>Ofício Nº 1887/2019/CNA</t>
  </si>
  <si>
    <t>PA e MT</t>
  </si>
  <si>
    <t>Solicitações constantes na Carta Externa 060/2019 e na Carta Externa 059/2019 - Teles Pires</t>
  </si>
  <si>
    <t>DESPACHO 6.2019 COSOL</t>
  </si>
  <si>
    <t>projeto de adequação da Casa de Cultura e Memória do município de Paranaíta/MT</t>
  </si>
  <si>
    <t>Parecer técnico nº740/2019</t>
  </si>
  <si>
    <t>DESPACHO 50.2019 COSOL</t>
  </si>
  <si>
    <t>Ofício Nº 791/2019/CNA</t>
  </si>
  <si>
    <t>01450.003138/2019-43</t>
  </si>
  <si>
    <t>Divulgação do III Fórum Acervos Arqueológicos: Museus, Instituições de Guarda e Pesquisa</t>
  </si>
  <si>
    <t>e-mails e DESPACHO 53.2019 COSOL</t>
  </si>
  <si>
    <t>Ficha de Cadastro de Bem Arqueológico Móvel</t>
  </si>
  <si>
    <t>Destinação final do acervo arqueológico proveniente das escavações realizadas no âmbito do Projeto Gasoduto Cacimbas-Catu.</t>
  </si>
  <si>
    <t>743/2019</t>
  </si>
  <si>
    <t>01450.002482/2018-34  e 01450.002584/2019-31</t>
  </si>
  <si>
    <t>Portaria de sítios</t>
  </si>
  <si>
    <t>Solicitação de Movimentação do Acervo recuperado do Museu Nacional para Exposição no CCBB/ RJ - Atualização das informações</t>
  </si>
  <si>
    <t>DESPACHO 55.2019 COSOL</t>
  </si>
  <si>
    <t>Ofício Nº 2040/2019</t>
  </si>
  <si>
    <t>01450.003827/2019-58</t>
  </si>
  <si>
    <t xml:space="preserve">Fiscalização </t>
  </si>
  <si>
    <t>Resp ao ofício 1960/2019/CNA que solicita informações sobre a situação das IGPs de SP</t>
  </si>
  <si>
    <t>01450.003896/2019-61</t>
  </si>
  <si>
    <t>Informa/solicita ao Iphan (Tráfico Ilícito)</t>
  </si>
  <si>
    <t>Policia Federal</t>
  </si>
  <si>
    <t>Solicitação de apoio da Polícia Federal em ação, a partir de 30/09/2019 nos aeroportos de SP, MG, RJ, RS, BA, PE, CE e PA</t>
  </si>
  <si>
    <t>01502.900422/2017-45</t>
  </si>
  <si>
    <t xml:space="preserve"> Pedido de Reanálise em Segunda Instância do Parecer Técnico nº 19/2019/COTEC IPHAN-BA e da Nota Técnica nº 50/2019/COTEC IPHAN-BA, referente ao Endosso Institucional para Projeto de Avaliação de Impacto ao Patrimônio Arqueológico do empreendimento Marina Saubara Sueste - Município de Saubara/BA.</t>
  </si>
  <si>
    <t>Ofício Nº 8/2019/ACON</t>
  </si>
  <si>
    <t>Ofício Nº 760/2019</t>
  </si>
  <si>
    <t>01450.002345/2019-81</t>
  </si>
  <si>
    <t>Venda de Machadinha indígena de Montes Claros/MG - Resposta ao Ofício nº 0832/2019 - IPL 0001/201 9-4 DPF/MOC/MG.</t>
  </si>
  <si>
    <t>DESPACHO 239.2019 ACON</t>
  </si>
  <si>
    <t>Ofício Nº 827/2019/CNA</t>
  </si>
  <si>
    <t>01551.000360/2019-56</t>
  </si>
  <si>
    <t>Outros (Relatório de IGP)</t>
  </si>
  <si>
    <t>Relatório de IGP</t>
  </si>
  <si>
    <t xml:space="preserve">Encaminha Relatório Anual do Museu de Geociências da UnB. </t>
  </si>
  <si>
    <t>DESPACHO 59.2019 COSOL</t>
  </si>
  <si>
    <t>01450.003501/2019-21</t>
  </si>
  <si>
    <t>Outros (Retorno de acervo que saiu por remessa)</t>
  </si>
  <si>
    <t>Retorno de acervo que saiu por remessa</t>
  </si>
  <si>
    <t>Devolução de Material do Sítio arqueológico de Monte Castelo.</t>
  </si>
  <si>
    <t>DESPACHO 60.2019 COSOL</t>
  </si>
  <si>
    <t>01500.003709/2019-15</t>
  </si>
  <si>
    <t>Movimentação de peças arqueológicas para Exposição do Museu Nacional/UFRJ na Caixa Cultural/Rio de Janeiro</t>
  </si>
  <si>
    <t>Maira</t>
  </si>
  <si>
    <t>759/2019</t>
  </si>
  <si>
    <t>Ofício Nº 2199/2019</t>
  </si>
  <si>
    <t>Termo de recebimento</t>
  </si>
  <si>
    <t>Prospecção e Resgate das áreas atingidas pela instalação da segunda linha do Mineroduto Samarco.</t>
  </si>
  <si>
    <t>DESPACHO 56.2019 COSOL</t>
  </si>
  <si>
    <t>01450.003982/2019-74</t>
  </si>
  <si>
    <t>Resposta - Fórum Acervos Arqueológicos: Museus, Instituições de Guarda e
Pesquisa</t>
  </si>
  <si>
    <t>01510.000594/2019-80</t>
  </si>
  <si>
    <t>Envio de Material Arqueológico ao Exterior no âmbito dos projetos "Povoamentos pré-históricos no Alto rio Uruguai (POPARU)"</t>
  </si>
  <si>
    <t>788/2019</t>
  </si>
  <si>
    <t>Ofício Nº 2968/2019</t>
  </si>
  <si>
    <t>71000.045033/2019-45</t>
  </si>
  <si>
    <t>Solicitação de recursos</t>
  </si>
  <si>
    <t>Recursos para a construção do Museu Arqueológico do Sambaqui da Garopaba do Sul, em Jaguaruna/SC.</t>
  </si>
  <si>
    <t>01402.001097/2013-31</t>
  </si>
  <si>
    <t>Complexo eólico ventos de Santo Onofre - retornar para coletar ocorrências</t>
  </si>
  <si>
    <t>01410.000181/2019-23</t>
  </si>
  <si>
    <t>Revitalização do Real Forte Príncipe da Beira</t>
  </si>
  <si>
    <t>Auxiliei no TR</t>
  </si>
  <si>
    <t>Os acervos são provenientes dos processos n° 01410.000002/2008-03, 01410.000140/2009-65 e 01450.002176/2018-06.
A coleção era composta por 9402 fragmentos, que estavam armazenado em cerca de 58 caixas, no 17° Pelotão de Fuzileiros de Selva Destacado do Exército, entorno do Real Forte Príncipe da Beira, em Costa Marques, Rondônia. Parte dos bens se encontravam armazenados em sala específica e demais expostos em uma sala do Pelotão intitulada “Espaço Cultural”. Tais espaços foram fiscalizados pelo Iphan vide processo SEI n°. 01450.011183/2015-48.
Desses fragmentos foram selecionados 7242 correspondentes a tipologias de cerâmica, faiança, grés, vidro, lítico e semi-porcelana, para serem analisados pela doutoranda Louise Cardoso de Mello no âmbito do seu doutorado, desenvolvido no Museu Nacional. Assim sendo, a movimentação foi autorizada por meio do Ofício nº 44/2018/CNA/DEPAM-IPHAN, em 15/02/2018. O  processo de autorização está disponível no SEI sob o n°. 01450.000743/2018-81. Nele se pode ver o arrolamento e as fotografias de todo o material movimentado [Anexo A (0286459), Anexo B (0286474), Anexo C (0286479) e Anexo E (0286483)]. 
Em 28/01/2019, por meio do Ofício nº 104/2019/GAB PRESI-IPHAN (Processo SEI n°. 01450.000223/2019-50), autorizamos a remessa de 6 amostras cerâmicas para análise nos Estados Unidos.
Como o bem é de propriedade do Exército, a partir de outubro de 2017, reforçou-se a aproximação do IPHAN com o Exército, por meio de sua Diretoria de Patrimônio Histórico e Cultural (DPHCEx).</t>
  </si>
  <si>
    <t>TAC revertido a UNIR - LT 600 Kv Porto Velho/RO - Araraquara/SP n2.</t>
  </si>
  <si>
    <t>Opinei na minuta do TAC</t>
  </si>
  <si>
    <t>01410.000027/2018-71</t>
  </si>
  <si>
    <t xml:space="preserve">TAC Pimenta Bueno </t>
  </si>
  <si>
    <t>01490.000327/2019-98</t>
  </si>
  <si>
    <t>Comercialização Ilegal de materiais arqueológicos em rede social Facebook, oriundos do Estado do Amazonas</t>
  </si>
  <si>
    <t>Manutenção e Guarda do Acervo Arqueológico referente ao empreendimento Usina Hidrelétrica Jirau</t>
  </si>
  <si>
    <t>1165/2019</t>
  </si>
  <si>
    <t>01514.001201/2018-34</t>
  </si>
  <si>
    <t>Sugestões para a coleção Para Saber Mais - Arqueologia</t>
  </si>
  <si>
    <t>DESPACHO 81.2019 COSOL</t>
  </si>
  <si>
    <t xml:space="preserve">01450.003457/2019-59 </t>
  </si>
  <si>
    <t>Diagnóstico da presidência para Educação Patromonial no Iphan</t>
  </si>
  <si>
    <t>DESPACHO 85.2019 COSOL</t>
  </si>
  <si>
    <t>01450.901801/2017-13</t>
  </si>
  <si>
    <t>Acervo  arqueológico do Centro Nacional de Arqueologia</t>
  </si>
  <si>
    <t>DESPACHO 89.2019 COSOL</t>
  </si>
  <si>
    <t>01450.001249/2019-15</t>
  </si>
  <si>
    <t xml:space="preserve">Retificação de endosso -  LT 525KV Areia - Joinville Sul, Estados do Paraná e Santa Catarina. Alteração de Instituição de Guarda. </t>
  </si>
  <si>
    <t>22 e 25/10/2019</t>
  </si>
  <si>
    <t>DESPACHOS 91 E 97.2019 COSOL</t>
  </si>
  <si>
    <t>Retificado no DOU [Portaria _ Retificação (1609826)]</t>
  </si>
  <si>
    <t>Consulta acerca do interesse e condições de receber achado fortuito de duas caixas contendo moedas do século XIX (no CNA)</t>
  </si>
  <si>
    <t>01514.001832/2015-19</t>
  </si>
  <si>
    <t>Era demanda da Conac</t>
  </si>
  <si>
    <t xml:space="preserve"> recebimento do material arqueológico pela PUC Minas referente ao "Programa de Monitoramento Arqueológico nas Obras de Ampliação e Melhoria do Sistema de Esgoto de Congonhas"</t>
  </si>
  <si>
    <t>Dinoelly e Ana</t>
  </si>
  <si>
    <t>DESPACHO 139.2019 COSOL</t>
  </si>
  <si>
    <t>01500.003086/2019-72</t>
  </si>
  <si>
    <t>Análise de pedido de envio de amostras ao para datação - Sambaqui Galeão</t>
  </si>
  <si>
    <t>274/2019</t>
  </si>
  <si>
    <t>01510.000196/2019-63</t>
  </si>
  <si>
    <t xml:space="preserve"> Explorando a Origem da Produção de Alimentos na Mata Atlântica</t>
  </si>
  <si>
    <t>Despacho 160.2019</t>
  </si>
  <si>
    <t>Ofícios Nº 2851 e 2852/2019</t>
  </si>
  <si>
    <t>Resposta/complementação ( Remessa de Material Arqueológico para Análise no Exterior)</t>
  </si>
  <si>
    <t xml:space="preserve"> Remessa de Material Arqueológico para Análise no Exterior</t>
  </si>
  <si>
    <t>DESPACHO 110.2019</t>
  </si>
  <si>
    <t>Ofício Nº 3178/2019</t>
  </si>
  <si>
    <t>01496.000824/2019-36</t>
  </si>
  <si>
    <t>Informa a conclusão das obras para visitação dos sítios de arte rupestre Bilheira I e II - Sobral/CE.</t>
  </si>
  <si>
    <t>Ciente</t>
  </si>
  <si>
    <t>01498.000154/2018-57</t>
  </si>
  <si>
    <t>transferência dos bens arqueológicos referentes ao Projeto "Resgate e Monitoramento Arqueológico da Restauração do Forte Nossa Senhora dos Remédios - Vila dos Remédios''</t>
  </si>
  <si>
    <t>Ofício Nº 2318/2019</t>
  </si>
  <si>
    <t>01502.001274/2018-65</t>
  </si>
  <si>
    <t>Achado fortuito de canhão na Ilha de Itaparica</t>
  </si>
  <si>
    <t>Ofício Nº 2281/2019</t>
  </si>
  <si>
    <t>01450.000399/2018-21</t>
  </si>
  <si>
    <t>Repatriação</t>
  </si>
  <si>
    <t>Inquérito</t>
  </si>
  <si>
    <t>Inquérito Civil nº. 1.22.000.002291/2017-12 -  Repatriação de fósseis e peças arqueológicas enviadas ao Reino da Dinamarca pelo naturalista  Peter Wilhelm Lund.</t>
  </si>
  <si>
    <t>DESPACHO 94.2019 COSOL</t>
  </si>
  <si>
    <t>Ofício Nº 2371/2019</t>
  </si>
  <si>
    <t>01551.000431/2019-11</t>
  </si>
  <si>
    <t>Análise de Denúncia de Inidoneidade Técnico-Científica - Rodrigo P. F. de Melo</t>
  </si>
  <si>
    <t>Apenas para conhecimento.</t>
  </si>
  <si>
    <t>01496.000540/2010-10</t>
  </si>
  <si>
    <t>Transporte de acervo arqueologico recuperado da Siderúrgica do Pecém</t>
  </si>
  <si>
    <t>1023/2019</t>
  </si>
  <si>
    <t>Ofício Nº 2764/2019</t>
  </si>
  <si>
    <t>na volta, pedir arrolamento ao marcos albuquerque</t>
  </si>
  <si>
    <t>1039/2019</t>
  </si>
  <si>
    <t>Ofício Nº 2647/2019</t>
  </si>
  <si>
    <t>Complexo Hidrelétrico Belo Monte/  Remessa para Análise no Exterior</t>
  </si>
  <si>
    <t>1065/2019</t>
  </si>
  <si>
    <t>2760 e 3664</t>
  </si>
  <si>
    <t>01492.000131/2012-15</t>
  </si>
  <si>
    <t>Análise e manifestação sobre complementações apresentadas em relação relatório do projeto “Arqueologia Preventiva nas Áreas Morro I e Morro II, Corpo 5, Serra Norte, Complexo Minerador de Carajás”, Parauapebas/PA.</t>
  </si>
  <si>
    <t>DESPACHO 86.2019</t>
  </si>
  <si>
    <t>Ofício Nº 2369/2019</t>
  </si>
  <si>
    <t>01450.000873/2017-33</t>
  </si>
  <si>
    <t>Inventario/ termo de recebimento</t>
  </si>
  <si>
    <t xml:space="preserve">Termo de Recebimento de Coleções Arqueológicas oriundas do "Linha de Transmissão 500 kV Sapeaçu – Poções III C1. </t>
  </si>
  <si>
    <t>1107/2019</t>
  </si>
  <si>
    <t>01492.000042/2016-94</t>
  </si>
  <si>
    <t>Atividade ilícita relacionada ao patrimônio arqueológico</t>
  </si>
  <si>
    <t xml:space="preserve"> Denúncia de venda de material arqueológico. Fazenda Sanjo. Soure/Marajó/PA.</t>
  </si>
  <si>
    <t>40/2020</t>
  </si>
  <si>
    <t>01510.000351/2019-41</t>
  </si>
  <si>
    <t>Exposição arqueológica no Hotel Costão do Satinho - Florianópolis</t>
  </si>
  <si>
    <t>1252/2019</t>
  </si>
  <si>
    <t>01506.004336/2019-31</t>
  </si>
  <si>
    <t>Comercialização Ilegal de artefatos arqueológicos em estabelecimento comercial na cidade de Tatuí-SP e sítio eletrônico</t>
  </si>
  <si>
    <t>Despacho 121.2019</t>
  </si>
  <si>
    <t>Ofício Nº 2592/2019/CNA</t>
  </si>
  <si>
    <t>Despacho 133.2019</t>
  </si>
  <si>
    <t>Ofício Nº 2677/2019</t>
  </si>
  <si>
    <t>Relatório de Fiscalização - S.A. Do Lico</t>
  </si>
  <si>
    <t>77/2020</t>
  </si>
  <si>
    <t>Informação referente à emissão de endosso</t>
  </si>
  <si>
    <t>01506.004327/2019-41</t>
  </si>
  <si>
    <t>Dano</t>
  </si>
  <si>
    <t>Acervo Arqueológico/Coleção Kiju Sakai</t>
  </si>
  <si>
    <t>26/2020</t>
  </si>
  <si>
    <t>DESPACHO Nº 45/2020 COSOL</t>
  </si>
  <si>
    <t>solicitações
- Museu de Lins: procurar IGP nas proximidades para receber a coleção Sakai
- SE/IPHAN-SP: fazeer vistoria no Museu de Lins</t>
  </si>
  <si>
    <t>01419.900054/2017-84</t>
  </si>
  <si>
    <t>Fiscalização do Bem Tombado e Sítio Arqueológico Ruínas do Forte São Joaquim do Rio Branco</t>
  </si>
  <si>
    <t>21/2020</t>
  </si>
  <si>
    <t>Análise das solicitações propostas no âmbito do Projeto de Acompanhamento Arqueológico das obras do Plano de Consolidação e Conservação do Valongo</t>
  </si>
  <si>
    <t>nº 762/2019</t>
  </si>
  <si>
    <t>Ofício Nº 2204/2019</t>
  </si>
  <si>
    <t>Resposta/complementação (Destinação final de bens arqueológicos)</t>
  </si>
  <si>
    <t xml:space="preserve">DESPACHO 141.2019 </t>
  </si>
  <si>
    <t>Ofício Nº 2680/2019</t>
  </si>
  <si>
    <t xml:space="preserve"> 01410.000044/2008-36</t>
  </si>
  <si>
    <t>Destinação TAC</t>
  </si>
  <si>
    <t>TAC à PCH Cascata Chupinguaia, estado de Rondônia</t>
  </si>
  <si>
    <t>DESPACHO 136.2019</t>
  </si>
  <si>
    <t>01492.000200/2016-14</t>
  </si>
  <si>
    <t>Translado do material arqueólogico coletado do Sítio Muriçocas</t>
  </si>
  <si>
    <t>1103/2019</t>
  </si>
  <si>
    <t>Ofício Nº 2757/2019</t>
  </si>
  <si>
    <t>01450.011950/2010-12</t>
  </si>
  <si>
    <t>GO, BA, TO</t>
  </si>
  <si>
    <t>Considerações sobre o conteúdo da CARTA nº 375/2019 - SUMAD, referente ao Licenciamento Arqueológico da FIOL e encerramento do contrato.</t>
  </si>
  <si>
    <t>DESPACHO 149.2019 COSOL</t>
  </si>
  <si>
    <t>Complementação - Movimentação de peças arqueológicas para Exposição do Museu Nacional/UFRJ na Caixa Cultural/Rio de Janeiro</t>
  </si>
  <si>
    <t>Fundação seridó - documentação comprobatória acerca da entrega do acervo arqueológico à Universidade Federal de Pernambuco.</t>
  </si>
  <si>
    <t>01510.001046/2009-03</t>
  </si>
  <si>
    <t>Minuta de TAC par ao MASJ - Contorno Ferroviário de São Francisco do Sul</t>
  </si>
  <si>
    <t>DESPACHO 153.2019 COSOL</t>
  </si>
  <si>
    <t>Acervo do Instituto Cultural Banco Santos</t>
  </si>
  <si>
    <t>1152/2019</t>
  </si>
  <si>
    <t>Ofício 2862/2019</t>
  </si>
  <si>
    <t>DESPACHO 83.2019 COSOL</t>
  </si>
  <si>
    <t>Ofício Nº 2308</t>
  </si>
  <si>
    <t>01514.000209/2018-83</t>
  </si>
  <si>
    <t>Movimentação  (Guarda provisória)</t>
  </si>
  <si>
    <t>Movimentação - UHE Miranda</t>
  </si>
  <si>
    <t>1238/2019</t>
  </si>
  <si>
    <t>Já fizeram a movimentação doc 1792114</t>
  </si>
  <si>
    <t>Análise do Relatório Parcial: Arqueologia e Histórias de vida: Pesquisa arqueológica colaborativa na T.I. Tupinambá de Belmonte (BA)</t>
  </si>
  <si>
    <t>Despacho 74.2019</t>
  </si>
  <si>
    <t>Solicitação de Entrada na T.I. Tupinambá de Belmonte - projeto Arqueologia e Histórias de vida: Pesquisa arqueológica colaborativa na T.I. Tupinambá de Belmonte (BA)</t>
  </si>
  <si>
    <t>Despacho 90.2019 e 99.2019</t>
  </si>
  <si>
    <t>Ofício Nº 2362/2019 e 2385</t>
  </si>
  <si>
    <t>Relatório de Visita à T.I Tupinambá de Belmonte</t>
  </si>
  <si>
    <t>16/12 e 20/12/2019</t>
  </si>
  <si>
    <t>Despacho 156.2019; Ofício 2.2019; despacho 169.2019</t>
  </si>
  <si>
    <t>Ofício 2930.2019</t>
  </si>
  <si>
    <t>00850.000333/2019-46</t>
  </si>
  <si>
    <t>NUP: 00435.037970/2019-79 (REF. 5020073-23.2019.4.04.7200) - Alocação do Museu do Naufrágio para o Museu da Marinha</t>
  </si>
  <si>
    <t>desapcho 163.2019</t>
  </si>
  <si>
    <t>ofício 2865.2019</t>
  </si>
  <si>
    <t xml:space="preserve"> Restauração do Forte Nossa Senhora dos Remédios - Vila dos Remédios'</t>
  </si>
  <si>
    <t>20/2020</t>
  </si>
  <si>
    <t>01514.003458/2016-69</t>
  </si>
  <si>
    <t>impasse sobre o endosso institucional das Obras de Melhoria Viária da MG-050,o sítio Caxambu</t>
  </si>
  <si>
    <t>Solicitação de apoio da UnB para curadoria do Acervo  arqueológico do Centro Nacional de Arqueologia</t>
  </si>
  <si>
    <t>Desapcho 119 e 101</t>
  </si>
  <si>
    <t>Guarda da coleção do Projeto de Monitoramento Arqueológico do Antigo Museu Real/RJ.</t>
  </si>
  <si>
    <t>2510 e 1198</t>
  </si>
  <si>
    <t>01502.001870/2019-26</t>
  </si>
  <si>
    <t>Solicitação de autorização para emissão de endosso do Museu de Arqueologia e Etnologia da Universidade Federal da Bahia (MAE-UFBA)</t>
  </si>
  <si>
    <t>despacho 124</t>
  </si>
  <si>
    <t>01504.000087/2019-25</t>
  </si>
  <si>
    <t>Manifestação sobre a repatriação do material ao Município de origem​</t>
  </si>
  <si>
    <t>despacho111</t>
  </si>
  <si>
    <t>01450.005147/2019-79</t>
  </si>
  <si>
    <t>Solicitação de aceite de Endosso Institucional do estado Minas Gerais para Pesquisas Arqueológicas no âmbito de empreendimentos realizados no Distrito Federal</t>
  </si>
  <si>
    <t>despacho 166</t>
  </si>
  <si>
    <t>2952 e 2953</t>
  </si>
  <si>
    <t>01490.000390/2019-24</t>
  </si>
  <si>
    <t>Sítio Arqueológico Macurany</t>
  </si>
  <si>
    <t>1257/2019</t>
  </si>
  <si>
    <t>01450.006315/2016-09</t>
  </si>
  <si>
    <t>Coleção</t>
  </si>
  <si>
    <t>coleção particular encontrada durante a pesquisa arqueológica na  Rodovia Federal BR-364 MT/RO, entre Comodoro/MT a Candeias do Jamari/RO</t>
  </si>
  <si>
    <t>desapacho 1</t>
  </si>
  <si>
    <t>Será tratada no 01450.006315/2016-09</t>
  </si>
  <si>
    <t>01450.005197/2019-56</t>
  </si>
  <si>
    <t>Dados sobre IGPs que tem laudos de bombeiros para 4° camara do MPF</t>
  </si>
  <si>
    <t>26 e 30/12/2019</t>
  </si>
  <si>
    <t>despacho 186</t>
  </si>
  <si>
    <t>01450.005169/2019-39</t>
  </si>
  <si>
    <t>Reserva Técnica - Lepan - Furg</t>
  </si>
  <si>
    <t>despacho 189</t>
  </si>
  <si>
    <t>01450.005073/2018-90</t>
  </si>
  <si>
    <t>Denúncia de venda de machadinha em Montes Claros</t>
  </si>
  <si>
    <t>despacho 184</t>
  </si>
  <si>
    <t>01494.000136/2019-96</t>
  </si>
  <si>
    <t>Escavação</t>
  </si>
  <si>
    <t>Denúncia de escavação ilícita - Bacuri, MA</t>
  </si>
  <si>
    <t>despacho 4</t>
  </si>
  <si>
    <t xml:space="preserve">Retirada do Museu de História Natural de Alta Floresta, pelo Povo Munduruku, dos 12 vasilhames cerâmicos encontrados durante as Pesquisas Arqueológicas realizadas no âmbito do empreendimento UHE Teles Pires </t>
  </si>
  <si>
    <t>Ofício 3</t>
  </si>
  <si>
    <t>ofícios 3023 e 3024</t>
  </si>
  <si>
    <t>DESPACHO 10</t>
  </si>
  <si>
    <t>Análise sobre a notícia do interesse de doação de peça arqueológica de origem brasileira do Museu Barbier-Muller (Suíça) para o Museu Quai Brandly (França) no ano de 2005.</t>
  </si>
  <si>
    <t>01502.001122/2018-62</t>
  </si>
  <si>
    <t>Inventário</t>
  </si>
  <si>
    <t>Aviso de encerramento  – Monitoramento Arqueológico e Educação Patrimonial para as Obras de Requalificação da Colina da Igreja do Senhor do Bonfim - Município de Salvador/BA -Inventário</t>
  </si>
  <si>
    <t>Thiago/Ana</t>
  </si>
  <si>
    <t>01409.000136/2011-51</t>
  </si>
  <si>
    <t>Avaliação de Minuta de TAC - Loteamentos Perobas e Esplanada</t>
  </si>
  <si>
    <t>Francini/Ana</t>
  </si>
  <si>
    <t>despacho 23</t>
  </si>
  <si>
    <t>01450.000182/2016-59</t>
  </si>
  <si>
    <t>"Fiscalização no Musa"</t>
  </si>
  <si>
    <t>01450.000168/2020-31</t>
  </si>
  <si>
    <t>Outras demandas</t>
  </si>
  <si>
    <t>SAIP</t>
  </si>
  <si>
    <t>Para conhecimento</t>
  </si>
  <si>
    <t xml:space="preserve"> remessa de material arqueológico para análise no exterior, sítio arqueológico Sambaqui do Rio Tavares III</t>
  </si>
  <si>
    <t>89/2020</t>
  </si>
  <si>
    <t>Ofício Nº 223/2020/GAB PRESI</t>
  </si>
  <si>
    <t>01500.004961/2019-33</t>
  </si>
  <si>
    <t>Intervenção Artística nos jardins do Museu da República/Palácio do Catete, Rio de Janeiro-RJ</t>
  </si>
  <si>
    <t>Despacho 165</t>
  </si>
  <si>
    <t>01402.000729/2019-34</t>
  </si>
  <si>
    <t>remessa de material arqueológico para análise no exterior de 08 (oito) amostras dos sítios arqueológicos “Toca do Alto do Capim" e "Toca da Bastiana” no Piauí.</t>
  </si>
  <si>
    <t>DESPACHO 2</t>
  </si>
  <si>
    <t>Coercitividade das recomendações constantes no Anexo I da Portaria Iphan nº 196/2016 - exigir equipe de limpeza</t>
  </si>
  <si>
    <t>01510.001217/2019-68</t>
  </si>
  <si>
    <t>Solicitação de autorização de remessa para análise no exterior de 03 (três) amostras dos sítios arqueológicos “Morro Grande I” e “Morro Grande II” no estado de Santa Catarina.</t>
  </si>
  <si>
    <t>UHE Jirau - Informa sobre o andamento da construção da RT na Unir</t>
  </si>
  <si>
    <t>01450.005243/2019-17</t>
  </si>
  <si>
    <t>Movimentação de amostras arqueológicas dos sítios Barra, no Estado da Paraíba, e Furna do Estrago, no Estado de Pernambuco.</t>
  </si>
  <si>
    <t>01516.001127/2019-17</t>
  </si>
  <si>
    <t>Solicitação de Movimentação 118 fragmentos ósseos oriundo do projeto “Dinâmicas Culturais e Processos Ocupacionais na Região Centro Sul do Brasil Bioarqueologia: Novas perspectivas a partir das coleções osteológicas do sítio VAU l no município de Sta. Mana Vitória-BA”.</t>
  </si>
  <si>
    <t xml:space="preserve"> 01409.000039/2019-15</t>
  </si>
  <si>
    <t>Vistoria na Coleção Arqueológica do Particular Sr. Virgílio Knupp, no Município de Colatina/ES.</t>
  </si>
  <si>
    <t>nº 54/2019/ACON</t>
  </si>
  <si>
    <t>01516.001514/2011-04</t>
  </si>
  <si>
    <t>complementações encaminhadas em relação ao relatório final do “Projeto de Prospecção e Salvamento Arqueológico na Área de Implantação da PCH Ypê”, estado de Goiás</t>
  </si>
  <si>
    <t>01490.000207/2019-91</t>
  </si>
  <si>
    <t>Projeto de Salvamento Arqueológico no contexto da obra de Restauro da Antiga Sede da Câmara Municipal de Vereadores de Manaus/AM - projeto do Centro de Arqueologia Municipal</t>
  </si>
  <si>
    <t>Despacho 17</t>
  </si>
  <si>
    <t>01502.001451/2014-80</t>
  </si>
  <si>
    <t>Solicitação de renovação de portaria de pesquisa - Programa de Resgate, Monitoramento Arqueológico e Educação Patrimonial - Parques Eólicos da Renova Energia - Leilão 2013 (Complexo Eólico Alto Sertão III)​. -  Projeto do MASB</t>
  </si>
  <si>
    <t>Despacho 18</t>
  </si>
  <si>
    <t>01450.013359/2013-34</t>
  </si>
  <si>
    <t>Livro</t>
  </si>
  <si>
    <t>Livro de Arqueologia e Relatório de execução Educação Patrimonial</t>
  </si>
  <si>
    <t>01450.005231/2019-92</t>
  </si>
  <si>
    <t>Outros (Projetos Cosol)</t>
  </si>
  <si>
    <t>Projetos Cosol</t>
  </si>
  <si>
    <t>Proposta de Planos de Ação (PA's) para execução do Plano de Atividades da Coordenação de Socialização no biênio 2020-2021</t>
  </si>
  <si>
    <t>Despacho 170</t>
  </si>
  <si>
    <t>01510.000045/2020-49</t>
  </si>
  <si>
    <t>Solicitação de Remessa de Material Arqueológico para Análise no Exterior</t>
  </si>
  <si>
    <t>Solicitação de remessa de material arqueológico para o exterior</t>
  </si>
  <si>
    <t>34/2020</t>
  </si>
  <si>
    <t>DESPACHO Nº 48/2020 COSOL</t>
  </si>
  <si>
    <t>01450.000326/2020-53</t>
  </si>
  <si>
    <t>Consulta ao Iphan-RS sobre Sítios das Missões</t>
  </si>
  <si>
    <t>Para acompanhamento</t>
  </si>
  <si>
    <t>01450.000329/2020-97</t>
  </si>
  <si>
    <t>Consulta sobre prioridade em bens em IGP - Ximena</t>
  </si>
  <si>
    <t>Minuta de Termo de Referência Específico para Instituições de Guarda e Pesquisa de Bens Arqueológicos</t>
  </si>
  <si>
    <t>01450.004585/2018-39</t>
  </si>
  <si>
    <t>Projeto Meio Ambiental Cultural - Grupo Documento</t>
  </si>
  <si>
    <t>Ofício Nº 282/2020/CNA/DEPAM-IPHAN</t>
  </si>
  <si>
    <t>19952.100004/2020-18</t>
  </si>
  <si>
    <t>Informa/solicita ao Iphan (Normatização)</t>
  </si>
  <si>
    <t>Esclarecimentos sobre o Licenciamento 4.0, ato público de liberação de atividade econômica, classificação de risco e aprovação tácita (Decreto nº 10.178, de 18 de dezembro de 2019)</t>
  </si>
  <si>
    <t>01450.008156/2017-50</t>
  </si>
  <si>
    <t>Ofício Nº 38/2019 DARQ (1355856) - 01498.000898/2019-52</t>
  </si>
  <si>
    <t>01450.000371/2020-16</t>
  </si>
  <si>
    <t>Ofício n' 296/2020/PRMG/GAB/THPHF - Arquivamento de inquérito policial - Detectorismo</t>
  </si>
  <si>
    <t>Tratativas com instituições para guarda definitiva dos acervos arqueológicos sob a responsabilidade da Eletronorte - Solicitação de informações</t>
  </si>
  <si>
    <t>Ofício Nº 296/2020</t>
  </si>
  <si>
    <t>01450.000574/2020-02</t>
  </si>
  <si>
    <t>PAs Cosol</t>
  </si>
  <si>
    <t>Plano de Ação - Curadoria do Acervo Arqueológico do CNA​​​</t>
  </si>
  <si>
    <t>01450.000578/2020-82</t>
  </si>
  <si>
    <t>Plano de Ação - Publicação de Caderno de Diretrizes para Conservação de Bens Arqueológicos Móveis</t>
  </si>
  <si>
    <t>01450.000579/2020-27</t>
  </si>
  <si>
    <t>Plano de Ação - Patrocínio do 4° Fórum Acervos Arqueológicos</t>
  </si>
  <si>
    <t>01450.000580/2020-51</t>
  </si>
  <si>
    <t>Plano de Ação - Publicação do Livro "Arqueologia no Licenciamento Ambiental" e Cartilha sobre Arqueologia no âmbito do Licenciamento Ambiental (Nível I)​.</t>
  </si>
  <si>
    <t>01450.000581/2020-04</t>
  </si>
  <si>
    <t>Plano de Ação - Reunião Técnica para discussão sobre coleta, triagem e descarte de materiais arqueológicos</t>
  </si>
  <si>
    <t>01450.003552/2018-71</t>
  </si>
  <si>
    <t>Movimentação de acervo arqueológico oriundo da Barragem do Fundão - Mariana (MG), para análises complementares.</t>
  </si>
  <si>
    <t>despacho 61</t>
  </si>
  <si>
    <t>Atualização - Proposta de Planos de Ação (PA's) para execução do Plano de Atividades da Coordenação de Socialização no biênio 2020-2021</t>
  </si>
  <si>
    <t>Despacho 33</t>
  </si>
  <si>
    <t>01514.002746/2014-34</t>
  </si>
  <si>
    <t>Solicitação de remessa e Movimentação de Bens Arqueológicos – ref. projeto “Projeto de Arqueologia e Etnografia da região do alto médio rio São Francisco”.</t>
  </si>
  <si>
    <t>5 E 6</t>
  </si>
  <si>
    <t>375 CNA e 551 GAB/IPHAN</t>
  </si>
  <si>
    <t xml:space="preserve">Remessa para Análise no Exterior - Complexo Hidrelétrico Belo Monte/  </t>
  </si>
  <si>
    <t>01450.010667/2015-70</t>
  </si>
  <si>
    <t>complementações referentes à solicitação de Remessa  para análise no Exterior – ref. Linha de Transmissão CC±800kV Xingu-Terminal Rio e Instalações Associadas</t>
  </si>
  <si>
    <t>01450.004004/2019-40</t>
  </si>
  <si>
    <t>Outros (Auditoria)</t>
  </si>
  <si>
    <t>Auditoria</t>
  </si>
  <si>
    <t>Ofício Nº 39/2019/AUDIN/GAB PRESI-IPHAN, de 1º.10.2019 (Levantamento de Recomendações emitidas pela Auditoria Interna)</t>
  </si>
  <si>
    <t>despacho 54</t>
  </si>
  <si>
    <t>01490.000010/2020-95</t>
  </si>
  <si>
    <t xml:space="preserve"> Acervo Arqueológico pertencente ao Iphan-AM​.</t>
  </si>
  <si>
    <t>Transferiu o acervo do Iphan-AM para o Musa</t>
  </si>
  <si>
    <t>01450.000617/2020-41</t>
  </si>
  <si>
    <t>Conservação do Sítio Arqueológico Aldeia Patiburi, presente na Terra Indígena Tupinambá de Belmonte (BA) - Ofício para sjdhds</t>
  </si>
  <si>
    <t>Despacho 66</t>
  </si>
  <si>
    <t>01508.000097/2020-64</t>
  </si>
  <si>
    <t xml:space="preserve">Relatório de fiscalização realizada no estabelecimento Supermercado Schamnem, município de Palmeira (PR), para apreensão de bens arqueológicos à venda. </t>
  </si>
  <si>
    <t>Tratativas com UNIR para guarda definitiva dos acervos arqueológicos sob a responsabilidade da Eletronorte - Solicitação de informações</t>
  </si>
  <si>
    <t>01516.900211/2017-53</t>
  </si>
  <si>
    <t>Descarte de peças que não foram consideradas arqueológicas pelo Iphan - RAIPA da PCH COR140, 30MW.​</t>
  </si>
  <si>
    <t>01514.002697/2011-97</t>
  </si>
  <si>
    <t>Solicitação de Remessa de Material Arqueológico para Análise no Exterior – ref. projeto “As Práticas Mortuárias dos Primeiros Americanos".</t>
  </si>
  <si>
    <t>01425.000066/2020-23</t>
  </si>
  <si>
    <t>MPF pergunta sobre os 12 vasilhames  Munduruku</t>
  </si>
  <si>
    <t>ofício 2</t>
  </si>
  <si>
    <t>Despacho 73</t>
  </si>
  <si>
    <t>01492.000528/2019-75</t>
  </si>
  <si>
    <t>Autorização para remessa de material arqueológico – Programa de Gestão do Patrimônio Arqueológico Linha de Distribuição 138kv Capanema – Bragança/PA</t>
  </si>
  <si>
    <t>01450.000180/2020-46</t>
  </si>
  <si>
    <t>Detectorismo/Comercialização</t>
  </si>
  <si>
    <t>Descoberta por detectorismo e venda de Canhão da Ilha de Itamaracá.</t>
  </si>
  <si>
    <t>01498.000223/2020-47</t>
  </si>
  <si>
    <t>I</t>
  </si>
  <si>
    <t>Informação referente ao material arqueológico oriundo de projetos de pesquisas arqueológicas desenvolvidas no estado de PE - inadimplência de arqueólogo</t>
  </si>
  <si>
    <t>Conservação do Sítio Arqueológico Aldeia Patiburi, presente na Terra Indígena Tupinambá de Belmonte (BA) - Ofício para funai</t>
  </si>
  <si>
    <t>Despacho 77</t>
  </si>
  <si>
    <t>01490.000387/2010-72</t>
  </si>
  <si>
    <t>Instituições de Guarda no Amazonas - Prefeitura Municipal de Itacoatiara</t>
  </si>
  <si>
    <t>Despacho 86</t>
  </si>
  <si>
    <t>Consulta sobre prioridade em bens em IGP - Ximena - Parecer juríd 13/2020</t>
  </si>
  <si>
    <t>despacho 80</t>
  </si>
  <si>
    <t>Profer tem de resp</t>
  </si>
  <si>
    <t>01510.000132/2020-04</t>
  </si>
  <si>
    <t>Autorização para saída de material arqueológico - referente ao projeto “As Práticas Mortuárias dos Primeiros Americanos</t>
  </si>
  <si>
    <t>01424.000140/2013-92</t>
  </si>
  <si>
    <t>Inventário - Relatório Final do Projeto de Arqueologia Preventiva - Fase de Prospecções Interventivas para o Plano Rodoviário do Amapá</t>
  </si>
  <si>
    <t>Despacho 92</t>
  </si>
  <si>
    <t>Fiscalização do Bem Tombado e Sítio Arqueológico Ruínas do Forte São Joaquim do Rio Branco, Bonfim/RR</t>
  </si>
  <si>
    <t>Despacho 95</t>
  </si>
  <si>
    <t>Achei que era atribuição da conac e passei p eles se manifestarem</t>
  </si>
  <si>
    <t>despacho 96</t>
  </si>
  <si>
    <t>01450.015116/2011-79</t>
  </si>
  <si>
    <t>Outros (Retificação)</t>
  </si>
  <si>
    <t>Retificação</t>
  </si>
  <si>
    <t>Retificação de endosso - Pesquisa Arqueológica na Linha de Transmissão 345 KV Pirapora 2- Montes Claro 2/MG</t>
  </si>
  <si>
    <t>Despacho 101</t>
  </si>
  <si>
    <t>01508.000856/2019-55</t>
  </si>
  <si>
    <t>Apreensão de bens arqueológicos no município de São João do Triunfo, estado do Paraná - Estabelecimento Bambu Arte: Artesanatos, Antiguidades, Produtos Coloniais</t>
  </si>
  <si>
    <t>01450.000743/2018-81</t>
  </si>
  <si>
    <t>Movimentação  (Destinação)</t>
  </si>
  <si>
    <t>Solicitação de movimentação de bens arqueológicos em território nacional</t>
  </si>
  <si>
    <t>Devolução</t>
  </si>
  <si>
    <t>Devolução do Acervo Arqueológico do Forte Príncipe da Beira, presente no Museu Nacional da Universidade Federal do Rio de Janeiro (UFRJ)</t>
  </si>
  <si>
    <t>Despacho 102</t>
  </si>
  <si>
    <t>01494.000516/2019-21</t>
  </si>
  <si>
    <t>coleções particulares</t>
  </si>
  <si>
    <t>Escavações arqueológicas e coleção arqueológica irregular na residência do Sr. Luis Pereira Santiago, em Imperatriz - MA.</t>
  </si>
  <si>
    <t>Despacho 91</t>
  </si>
  <si>
    <t>01490.000064/2011-60</t>
  </si>
  <si>
    <t>01494.000107/2017-62</t>
  </si>
  <si>
    <t>Livro -  Livro de Arqueologia e Educação Patrimonial da Estrada de Ferro Carajás - Análise do Iphan-MA</t>
  </si>
  <si>
    <t>nota 123</t>
  </si>
  <si>
    <t>E-mail</t>
  </si>
  <si>
    <t>01510.000151/2001-60</t>
  </si>
  <si>
    <t>Projeto de Salvamento Arqueológico da BR-101 Trecho Sul, Palhoça/SC à Passo de Torres/SC - Marco de Masi</t>
  </si>
  <si>
    <t>01450.000921/2019-55</t>
  </si>
  <si>
    <t>Banco de Projetos COSOL</t>
  </si>
  <si>
    <t>Memorando reiterado pelo despacho 1616795</t>
  </si>
  <si>
    <t>Sem OFÍCIO DIREÇAO</t>
  </si>
  <si>
    <r>
      <t>Análise quanto ao não recebimento do acervo arqueológico referente ao empreendimento </t>
    </r>
    <r>
      <rPr>
        <i/>
        <sz val="8"/>
        <rFont val="Arial"/>
        <family val="2"/>
      </rPr>
      <t>Linha de Transmissão 500 kv Paulo Afonso IV - Luiz Gonzaga C2 </t>
    </r>
    <r>
      <rPr>
        <sz val="8"/>
        <rFont val="Arial"/>
        <family val="2"/>
      </rPr>
      <t>e retificação da portaria anteriormente expedida</t>
    </r>
  </si>
  <si>
    <t xml:space="preserve">Retificação da portaria incluindo UFPE como instituição endossante. </t>
  </si>
  <si>
    <t>Houve retificação da portaria incluindo UFPE como instituição endossante. Falta adequação dos termos da entrega do acervo para emissão do Termo de Recebimento por parte do Departamento de Arqueologia da UFPE, todavia, haja vista que até o momento não recebemos o referido termo, solicitamos atualização da situação.</t>
  </si>
  <si>
    <t>01450.007501/2010-61</t>
  </si>
  <si>
    <t>Resgate e destinação provisória do patrimônio arqueológico das obras de implantação da FNS entre Ouro Verde de Goiás (GO) e Estrela d’ Oeste (SP)</t>
  </si>
  <si>
    <t>Erik/Ana</t>
  </si>
  <si>
    <t>Ofício à VALEC sobre a guarda final do acervos, solicitando um posicionamento quanto a retirada do acervo da FNS das dependências da Fundação Aroeira e a nova guarda provisória. Ressalto, todavia, que eventuais problemas contratuais devem ser resolvidos entre as partes envolvidas.</t>
  </si>
  <si>
    <t>Outras Demandas</t>
  </si>
  <si>
    <t>Instituições de Guarda no Amazonas. Retirada da IGP "Curso superior de Arqueologia do CNIGP".</t>
  </si>
  <si>
    <t>1810752 Ofício "Dessa maneira, levando-se em consideração a excepcionalidade do caso apresentado acima, recomendemos a exclusão do "Curso Superior de Tecnologia em Arqueologia" do CNIGP. </t>
  </si>
  <si>
    <t>Instituições de Guarda no Amazonas. Retirada da IGP "Curso superior de Arqueologia do CNIGP". Ofício CNA para o IPHAN-AM solicitando que levantasse as seguintes informações: a) se houve formação de coleções arqueológicas; b) onde se encontram as coleções arqueológicas e c) contate as IGPs para averiguar se há interesse em fazer parte do CNIGP e solicitar que a decisão seja formalizada.  </t>
  </si>
  <si>
    <t>Fiscalização / Informa/ solicita ao Iphan</t>
  </si>
  <si>
    <t xml:space="preserve">Instituições de Guarda no Amazonas. IGP Prefeitura Municipal de Itacoatiara. A IGP tem interesse em se manter no CNIGP, solicitou-se que esta seja incluída no plano de fiscalização a ser realizado pelo Iphan-AM em 2020 (A IGP foi incluída no Plano de fiscalizacao em 16/03/2020).  </t>
  </si>
  <si>
    <t xml:space="preserve">Instituições de Guarda no Amazonas. IGP Prefeitura Municipal de Itacoatiara. A IGP tem interesse em se manter no CNIGP, solicitou-se que esta seja incluída no plano de fiscalização a ser realizado pelo Iphan-AM em 2020 (A IGP foi incluída no Plano de fiscalizacao em 16/03/2020).  Os vestígios arqueológicos coletados no sítio arqueológico Jauary durante o projeto "Salvamento das Estruturas na ADA - Área Diretamente Afetada - do Projeto de Instalação do Entreposto de Logística para a Distribuição de Combustível da Equador Log na cidade de Itacoatiara/AM", encontram-se no laboratório de Arqueologia Alfredo Mendonça conforme o Ofício nº 1537/GS/SEC (SEI 1678623); 
</t>
  </si>
  <si>
    <t>Transferência de Acervo da URI (Universidade Regional Integrada/Erechim) para a Universidade Federal da Fronteira Sul (UFFS - Campus Erechim). FISCALIZAÇÃO na UFFS.</t>
  </si>
  <si>
    <t>Encaminho o presente processo para análise e manifestação acerca dos documentos enviados em atenção ao Ofício 05/2020 (1747948) para fins de responder o requerente e realizar contato com a Universidade Federal da Fronteira Sul (UFFS - Campus Erechim), visando agendar fiscalização para fins de cadastro e posterior transferência do acervo sob a guarda da URI Erechim</t>
  </si>
  <si>
    <t>Falta Fiscalização da UFFS pela SE/RS e transferência do acervo.</t>
  </si>
  <si>
    <t>Análise da situação da Ocorrência Arqueológica Serra da Virgínia I, município de Simões, Estado do Piauí.
​</t>
  </si>
  <si>
    <t>Condicionar a aprovação do relatório final da pesquisa á comprovação da coleta e salvaguarda da Ocorrência Arqueológica Serra da Virgínia I. Tal comprovação deverá conter ao menos: Fotografias georreferenciadas do procedimento de coleta; e Termo de Recebimento emitido pela instituição endossante atestando a entrega do material arqueológico.</t>
  </si>
  <si>
    <t>SE/PI Solicitará informações que faltam. Aguardando comprovação: Fotografias georreferenciadas do procedimento de coleta; e Termo de Recebimento emitido pela instituição endossante atestando a entrega do material arqueológico.</t>
  </si>
  <si>
    <t>Retificação Portaria Endosso Instituicional Museu de Ciências Naturais da PUC-MG como segunda instituição endossante da Pesquisa Arqueológica na Linha de Transmissão 345 KV Pirapora 2- Montes Claro 2/MG.</t>
  </si>
  <si>
    <t>Ressalto que os bens coletados no âmbito das fases 1 e 3 da pesquisa foram encaminhados ao Museu de Ciências Naturais da PUC-MG, enquanto os objetos da fase 2 foram entregues ao Museu Regional do Norte de Minas, conforme anexo. Isso posto, solicito a retificação da Portaria, nos seguintes termos:Portaria nº 39, de 28 de dezembro de 2011, Seção 1, Anexo I, Página 10, Autorização nº 17, publicada no DOU em 29 de dezembro de 2011, onde se lê: “Apoio Institucional: Universidade de Montes Claros – UNIMONTES - Coordenação de Extensão Cultural - Museu Regional do Norte de Minas” passa-se a ler “Apoio Institucional: Museu Regional do Norte de Minas - Universidade Estadual de Montes Claros (UNIMONTES) e Museu de Ciências Naturais - Pontifícia Universidade Católica de Minas Gerais (PUC/MG)”.</t>
  </si>
  <si>
    <t>Tratativas com instituições para guarda (UNIR/RO) definitiva dos acervos arqueológicos sob a responsabilidade da Eletronorte.</t>
  </si>
  <si>
    <t xml:space="preserve">está em análise pela Eletronorte proposta da Unir para o recebimento dos acervos em epígrafe - solicito que seja encaminhado ofício à Eletronorte, com prazo de resposta até 30 dias, em que conste o que segue:
Aprovação por parte deste Centro quanto a proposta apresentada pela Unir, a qual condiciona o recebimento dos acervos à contratação de transporte e projeto de gestão e sistematização da Reserva Técnica; 
Solicitação para que encaminhe a sua decisão quanto à proposta da Unir, informando cronograma de execução para a resolução da destinação final, haja vista que os acervos arqueológicos permanecem em locais que não se configuram enquanto Instituições de Guarda e Pesquisa. </t>
  </si>
  <si>
    <t>ELETRONORTE afirma não poder realizar Contrato direto com a empresa Peabiru. Solicitamos que o DARQ-UNIR encaminhe, à Eletronorte, a Proposta de Endosso Institucional, com o valor determinado para as atividades já mencionadas, relativas ao acervo a ser transferido, para nova análise</t>
  </si>
  <si>
    <t>01500.005270/2019-57</t>
  </si>
  <si>
    <t>Movimentação do acervo arqueológico localizado na SE/ IPHAN-RJ para a sede do Escritório Técnico do IPHAN-RJ da Região Serrana - Petrópolis - RJ.</t>
  </si>
  <si>
    <t>em atenção ao Ofício 324 (1820328), manifesto-me favorável à transferência das 315 caixas de acervos arqueológicos (1752190 e 1775923), constantes no Iphan-RJ, para o Escritório Técnico da Região Serrana, em Petrópolis.</t>
  </si>
  <si>
    <t>Falta encaminhar o material para alguma IGP. Equanto isso, em atenção ao Ofício 324 (1820328), manifesto-me favorável à transferência das 315 caixas de acervos arqueológicos (1752190 e 1775923), constantes no Iphan-RJ, para o Escritório Técnico da Região Serrana, em Petrópolis.</t>
  </si>
  <si>
    <t>01510.000211/2020-15</t>
  </si>
  <si>
    <t>Solicitação de Remessa para Análise de Bens Arqueológicos no Exterior - Projeto Tradition</t>
  </si>
  <si>
    <t>01502.000282/2020-17</t>
  </si>
  <si>
    <t>Solicitação de Movimentação de Bens Arqueológicos em Território Nacional - Museu EMBASA/BA para UNIVASF</t>
  </si>
  <si>
    <t>Solicitação de Movimentação de Bens Arqueológicos em Território Nacional - da UNICNEC para o MARSUL</t>
  </si>
  <si>
    <t>Solicitação de Movimentação de Bens Arqueológicos em Território Nacional - da UFS (Campus Laranjeiras)/ Puc-PE para UFPI</t>
  </si>
  <si>
    <t>01134.000011/2017-93</t>
  </si>
  <si>
    <t>Demanda MPF</t>
  </si>
  <si>
    <t>Audiência de Conciliação sobre as Embarcações de Porto Rico - PR</t>
  </si>
  <si>
    <t>1885527 E 1973453</t>
  </si>
  <si>
    <t>01500.000384/2020-44</t>
  </si>
  <si>
    <t>Solicitação de permissão para remessa de  28 (vinte e oito) amostras de ossos humanos dos sítios arqueológicos pré-históricos Jatobá e índio Grande (MS), para realização de análises destrutivas de DNA antigo e datações radiocarbônicas.</t>
  </si>
  <si>
    <t>Mudança de Endosso Institucional - ref. “Projeto de Salvamento e Monitoramento Arqueológico do Sítio Caxambu: Área de Influência das Obras de Melhoria Viária da MG-050, ITV 113-A</t>
  </si>
  <si>
    <t>seja solicitado ao empreendedor que os itens coletados durante o Salvamento a ser realizado sejam encaminhados ao Museu Arqueológico do Carste (MAC) situado em Pains - MG, para que junto dos bens coletados na fase anterior, componham a coleção oriunda do Sítio Arqueológico Caxambu.</t>
  </si>
  <si>
    <t>Falta encaminhar os itens ao MAC.  Solicitado ao empreendedor que os itens coletados durante o Salvamento a ser realizado sejam encaminhados ao Museu Arqueológico do Carste (MAC) situado em Pains - MG, para que junto dos bens coletados na fase anterior, componham a coleção oriunda do Sítio Arqueológico Caxambu.</t>
  </si>
  <si>
    <t>01450.000736/2020-02</t>
  </si>
  <si>
    <t>Modelos de Parecer COSOL</t>
  </si>
  <si>
    <t>OFÍCIO-CIRCULAR com modelos de Parecer COSOL</t>
  </si>
  <si>
    <t>01450.000794/2020-28</t>
  </si>
  <si>
    <t>Repatriação de fósseis e peças arqueológicas enviadas ao Reino da Dinamarca pelo naturalista  Peter Wilhelm Lund - Ref.: Inquérito Civil n.º 1.22.000.002291/2017-12</t>
  </si>
  <si>
    <t>Ressalto que não temos conhecimento sobre interesse formalizado por parte de qualquer instituição brasileira quanto à repatriação dos referidos bens, o que pode ser melhor confirmado pelo Iphan-MG. Todavia, esta Área se manifesta a favor da repatriação, em caso de interesse de instituição brasileira apta a salvaguardar o material arqueológico em questão.</t>
  </si>
  <si>
    <t>01502.000227/2019-85</t>
  </si>
  <si>
    <t>Solicitação de transferência de bens arqueológicos oriundos do Programa de Resgate, Acompanhamento e Perícia Arqueológica para a Obra de Restauro do Solar da Quinta do Tanque - Arquivo Público da Bahia - Salvador/BA</t>
  </si>
  <si>
    <t>Em resposta ao Ofício nº 12/2020 (1837010), informo que foi autorizada a transferência dos 546 bens arqueológicos  (41 metais; 179 cerâmicas; 62 revestimentos; 244 porcelanas; 09 ossos; 03 moedas; e 08 Cachimbos - SEI 1081040 e 1082848) das dependências do Iphan-BA, para a sala ocupada pela equipe de arqueologia no canteiro de obras. Após a curadoria, o acervo deverá ser entregue ao Laboratório de Arqueologia e Paleontologia (LAP) - Universidade do Estado da Bahia, o qual deverá emitir o termo de recebimento correspondente ao inventário dos bens arqueológicos entregues pela Arqueóloga Coordenadora do Programa.</t>
  </si>
  <si>
    <r>
      <t>Retorno de bens arqueológicos em análise no exterior.  Projeto </t>
    </r>
    <r>
      <rPr>
        <i/>
        <sz val="8"/>
        <rFont val="Arial"/>
        <family val="2"/>
      </rPr>
      <t>“Bone remodelling analysis in Santana do Riacho, Brazil” (Remodelamento ósseo em Santana do Riacho)</t>
    </r>
  </si>
  <si>
    <t>Bruno/Ana</t>
  </si>
  <si>
    <t>Foi informado à SE/MG que não é necessário que as demais devoluções de bens referentes a autorizações de remessa e movimentação sejam encaminhadas ao CNA,</t>
  </si>
  <si>
    <t>01494.000026/2020-68</t>
  </si>
  <si>
    <r>
      <t>Visita técnica para averiguação da matéria  "Proprietário de sítio encontra panela com ossada humana em Pedreiras"</t>
    </r>
    <r>
      <rPr>
        <vertAlign val="superscript"/>
        <sz val="8"/>
        <rFont val="Arial"/>
        <family val="2"/>
      </rPr>
      <t>1</t>
    </r>
    <r>
      <rPr>
        <sz val="8"/>
        <rFont val="Arial"/>
        <family val="2"/>
      </rPr>
      <t>, veiculada no Blog Ricardo Farias</t>
    </r>
  </si>
  <si>
    <t>Como proposta de continuação das atividades, recomendam I. Educação Patrimonial na comunidade, a ser realizada pela equipe do Iphan juntamente com locais, buscando-se parceria com a Escola Benilde Nina; e II. Pesquisa no Sítio Arqueológico FS, a partir de colaborações com Iphan, pesquisadores (arqueólogo qualificado em Antropologia biológica, litólogo e desenhista), representantes de instituições de guarda, além de endosso financeiro.</t>
  </si>
  <si>
    <t>Análise do Relatório Final do Plano de Consolidação e Conservação do Sítio Arqueológico do Antigo Cais do Valongo e Cais da Imperatriz, município do Rio de Janeiro, estado do Rio de Janeiro</t>
  </si>
  <si>
    <t>Parecer 1899196 solicita complementações</t>
  </si>
  <si>
    <t>Parecer solicita complementações</t>
  </si>
  <si>
    <t>Situação do acervo do extinto Núcleo Avançado de Pesquisas Arqueológicas de Porto Seguro do Museu de Arqueologia e Etnologia da Universidade Federal da Bahia (NAPAS/MAE/UFBA)</t>
  </si>
  <si>
    <t>Ciência no documento 2024369 em 15/03/2021 ; Cumprimentando-o cordialmente,  venho solicitar, para disponibilização ao MAE/UFBA, a planilha eletrônica em que estão registradas as caixas já processadas pelo recente trabalho de curadoria, as equivalências entre as mencionadas caixas e as coleções do antigo NAPAS, suas novas localizações físicas nas estantes da Reserva Técnica e demais informações sobre suas condições de acondicionamento e conferência documental.</t>
  </si>
  <si>
    <t>Transferência Temporária da Responsabilidade de Salvaguarda dos Acervos Arqueológicos das UHEs Miranda e Nova Ponte</t>
  </si>
  <si>
    <t>Proposta de que a guarda dos bens arqueológicos oriundos das UHEs Miranda e Nova Ponte seja repassada temporariamente para a FAU/UFU, mediante assinatura de Termo de Compromisso entre Iphan-MG, Cemig, Engie e FAU/UFU, de forma que esta exercerá posse e guarda temporária do acervo, enquanto as empresas continuam com a responsabilidade em cumprir com a viabilização da salvaguarda dos bens arqueológicos em questão. Tal documento deverá ser construído em conjunto entre as partes, de forma a explicitar as responsabilidades de cada ente.</t>
  </si>
  <si>
    <t>01502.000419/2020-25</t>
  </si>
  <si>
    <t>Autorização de viagem de Luiz Augusto Viva do Nascimento (colaborador externo)</t>
  </si>
  <si>
    <t>Sem autorização do IPHAN para realizar a viagem.</t>
  </si>
  <si>
    <t>Análise das complementações relacionadas à guarda e conservação do material proveniente da pesquisa do Programa de Acompanhamento Arqueológico Belém Porto Futuro - PA</t>
  </si>
  <si>
    <t>Despacho solicita complementações</t>
  </si>
  <si>
    <t>apoio técnico para análise do estado de conservação de bem arqueológico (canoa indígena) em madeira, bem como das ações desenvolvidas pela conservadora responsável pelas ações executadas até o momento e as propostas para execução futura.</t>
  </si>
  <si>
    <t>Sem OFICIO DIREÇÃO</t>
  </si>
  <si>
    <t>01510.000926/2013-31</t>
  </si>
  <si>
    <t>Análise acerca de solicitação de autorização para remessa de material arqueológico para análise no exterior, Projeto acadêmico – Povoamentos pré-históricos do Alto rio Uruguai (POPARU).</t>
  </si>
  <si>
    <t>01502.000391/2020-26</t>
  </si>
  <si>
    <t>Solicitação de Remessa de Material Arqueológico para Análise no Exterior - Programa de Resgate, Monitoramento Arqueológico e Educação Patrimonial na Área de Implantação do Complexo Eólico Largo 2, CLWP - Parques VIII, IX, X, XI, XII, XIII, XIV, XVII, XIX, XX, XXII, Municípios de Sento Sé e Umburanas, Estado da Bahia.</t>
  </si>
  <si>
    <t>Venda de Machadinha indígena Montes Claros MG</t>
  </si>
  <si>
    <t>01450.001226/2020-44</t>
  </si>
  <si>
    <t>Subsídios para elaboração de Red List Brasileira</t>
  </si>
  <si>
    <t>71000.023411/2020-73</t>
  </si>
  <si>
    <t>Questionário sobre direitos culturais - Assembleia Geral sobre Direitos Culturais e Mudanças Climáticas das Nações Unidas</t>
  </si>
  <si>
    <t>72550.000263/2020-55</t>
  </si>
  <si>
    <t>Tráfico Ilícito</t>
  </si>
  <si>
    <t>Solicita informações sobre Tráfico Ilícito na Amazônia Brasileira</t>
  </si>
  <si>
    <t>Bruno</t>
  </si>
  <si>
    <t>01458.000370/2019-50</t>
  </si>
  <si>
    <t>Solicitação de duas vagas de pepista para o CNA (Arqueologia, Turismo e Gestão Pública e Arqueologia, Antropologia e História)</t>
  </si>
  <si>
    <t>1555575 e 1555583</t>
  </si>
  <si>
    <t>01450.000854/2020-11</t>
  </si>
  <si>
    <t>Fiscalização no Itamaraty - exposição de bens arqueológicos. Vaso Marajoara</t>
  </si>
  <si>
    <t>Falta vistoria</t>
  </si>
  <si>
    <t xml:space="preserve"> Email do MRE (1882296) informando que o IPHAN poderá realizar a autenticação do vasilhame marajoara. Devido à Pandemia os prazos estão estendidos.</t>
  </si>
  <si>
    <t>01510.000241/2020-13</t>
  </si>
  <si>
    <t>Exposição/Sinalização</t>
  </si>
  <si>
    <t>Solicitação de Movimentação de Bens Arqueológicos para compor exposição no Museu de Florianópolis (SC)</t>
  </si>
  <si>
    <t>2061312 e 2061884</t>
  </si>
  <si>
    <t>01498.000557/2020-11</t>
  </si>
  <si>
    <t>Movimentação de Bens Arqueológicos em Território Nacional - Forte Real de Nossa senhora do Nazaré (PE)</t>
  </si>
  <si>
    <t>Movimentação de Bens Arqueológicos em Território Nacional - Transferência temporária de acervo Unisul</t>
  </si>
  <si>
    <t>2190621 e 2216195</t>
  </si>
  <si>
    <t>01500.000406/2008-80</t>
  </si>
  <si>
    <t>Pedido de mudança da arqueóloga Coordenadora e Transferência do Acervo Arqueológico do Centro Cultural da Justiça Eleitoral para o Laboratório de Arqueologia Brasileira, Rio de Janeiro-RJ</t>
  </si>
  <si>
    <t>Aguardando posicionamento do TSE a respeito da transferëncia e análise do acervo; e troca de arqueóloga responsável</t>
  </si>
  <si>
    <t>01428.000268/2019-10</t>
  </si>
  <si>
    <t>Achado de valor arqueológico (cachimbo) na Ilha do Itu - Paraty/RJ, Paraty/RJ</t>
  </si>
  <si>
    <t>Aguardando envio de solicitação de movimentação do bem arqueológico (cachimbo encontrado na ilha do Itu, Paraty/RJ)</t>
  </si>
  <si>
    <r>
      <t>Manutenção e Guarda do Acervo Arqueológico referente ao empreendimento Usina Hidrelétrica (UHE) Jirau</t>
    </r>
    <r>
      <rPr>
        <sz val="8"/>
        <rFont val="Arial"/>
        <family val="2"/>
      </rPr>
      <t>.</t>
    </r>
  </si>
  <si>
    <t>Em breve será transferido para a Reserva Técnica Arqueológica da UNIR, que aguarda que a situação de calamidade pública causada pela pandemia de Covid-19 seja controlada e que sejam retomadas as atividades presenciais, proporcionando a finalização da instalação do mobiliário que compõe a Reserva.</t>
  </si>
  <si>
    <t>Guarda e conservação do material proveniente da pesquisa do Programa de Acompanhamento Arqueológico Belém Porto Futuro – PA</t>
  </si>
  <si>
    <t xml:space="preserve"> Informar como se dará a guarda dos bens arqueológicos móveis, indicando se permanecerão provisoriamente na área do parque do Projeto Belém Porto Futuro e se pretende-se que componham futura exposição no local ou se os bens serão encaminhados para Instituição de Guarda e Pesquisa; Encaminhar o projeto de musealização dos materiais arqueológicos</t>
  </si>
  <si>
    <t>Guarda da coleção do Projeto de Monitoramento Arqueológico do Antigo Museu Real/RJ</t>
  </si>
  <si>
    <t>01510.000413/2020-59</t>
  </si>
  <si>
    <t>Material submerso encontrado no Centro Histórico de Laguna (SC) - âncora</t>
  </si>
  <si>
    <t>Termo de Ajustamento de Conduta a ser celebrado entre Iphan e a empresa Norte Brasil Transmissora de Energia S.A, em função da instalação da Torre 1264/1 sobre o Sítio arqueológico Bauxi</t>
  </si>
  <si>
    <t>01428.000051/2020-35</t>
  </si>
  <si>
    <t>Achado de possível valor arqueológico em Paraty - Peça de ferro (canhão)</t>
  </si>
  <si>
    <t>01423.000062/2020-65</t>
  </si>
  <si>
    <t>AC</t>
  </si>
  <si>
    <t>Comercialização ilegal de artefatos arqueológicos no sítio eletrônico olx, estado do Acre</t>
  </si>
  <si>
    <t>Nova denúncia realizada em 20/10/2020. O processo não foi atribuído ao CNA.</t>
  </si>
  <si>
    <t>01496.000483/2018-18</t>
  </si>
  <si>
    <t>Mudança de IGP - Análise do Programa de Gestão do Patrimônio Arqueológico na área de implantação do Complexo Eólico Taíba (Parques ETP 1 - 7), São Gonçalo do Amarante - Ceará</t>
  </si>
  <si>
    <t>Informo que o Despacho 307 solicita a apresentação de Endosso Institucional de uma das IGPs situadas no estado do Ceará para o PGPA e recomenda caso seja possível, que a requerente proceda quanto ao encaminhamento da coleção gerada no PAIPA à mesma IGP escolhida para o projeto em tela. Em caso de impossibilidade, o despacho recomenda que o próprio Iphan realize a junção das coleções, às suas dispensas, já que aprovou o Endosso Institucional do Larq/UFRN na etapa do PAIPA.</t>
  </si>
  <si>
    <t>01450.001847/2020-28</t>
  </si>
  <si>
    <t>outros</t>
  </si>
  <si>
    <t>Níveis de Acesso - Documentos e Processos Administrativos no SEI.</t>
  </si>
  <si>
    <t>01508.000551/2019-43</t>
  </si>
  <si>
    <t>Comercialização Ilegal de materiais arqueológicos no sítio eletrônico Mercado Livre, oriundos do Estado do Paraná.</t>
  </si>
  <si>
    <t>Termo de Ajustamento de Conduta para o empreendimento - "Execução das obras de implantação do sistema de esgotamento sanitário da região dos lagos, RA XXVIII - Itapoã e RA VII - Paranoá, compreendendo os condomínios Entre Lagos, Novo Horizonte e La Fonte, no DF"</t>
  </si>
  <si>
    <t>Aguardando envio de ofício da direção.</t>
  </si>
  <si>
    <t>01551.000154/2017-84</t>
  </si>
  <si>
    <t>Orientação quanto a destinação dos bens arqueológicos oriundos do  Programa de Gestão do Patrimônio Arqueológico e Projeto de Educação Patrimonial na Área de Influência do empreendimento Jardins Genebra-Paranoá-Região Administrativa VII – DF</t>
  </si>
  <si>
    <t>Remetido á CONAC. As recomendações por parte deste Centro já foram dadas por meio do PARECER TÉCNICO nº 821/2020/ATEC-CNA/CNA/DEPAM de 08/05/2020 (1951043), cabendo ao Iphan-DF decidir quanto ao pleito.</t>
  </si>
  <si>
    <t>01450.002020/2020-31</t>
  </si>
  <si>
    <t xml:space="preserve"> Comercialização Ilegal de artefatos arqueológicos líticos no sítio eletrônico Mercado Livre </t>
  </si>
  <si>
    <t>Sem resposta da PF.</t>
  </si>
  <si>
    <t>00850.000010/2020-96</t>
  </si>
  <si>
    <t>Demanda da CONAC.</t>
  </si>
  <si>
    <t>Danos causados ao sítio Jangada II por meio da Notificação de Não Cumprimento de Condicionantes - Parque Eólico Potiguar (Processo IPHAN n° 01421.000592/2015-66) e Parque Eólico Jangada (Processo IPHAN n° 01421.000582/2015-21) de lavra da arqueóloga Elaine Silva</t>
  </si>
  <si>
    <t>Demanda encaminhada à CONAC.</t>
  </si>
  <si>
    <t>00850.000255/2019-80</t>
  </si>
  <si>
    <t>TAC para instalação do Centro de Pesquisas da Pré-História - CPPH da UERN</t>
  </si>
  <si>
    <t>01450.001964/2020-91</t>
  </si>
  <si>
    <t>Publicações previstas para serem impressas por meio do contrato de gráfica do Iphan</t>
  </si>
  <si>
    <t>72031.008250/2020-93</t>
  </si>
  <si>
    <t>Cartilha Parlamentar 2020/2021 com sugestões de ações e de programas orçamentários aptos a receberem recursos oriundos de emendas parlamentares</t>
  </si>
  <si>
    <t>01450.002021/2020-86</t>
  </si>
  <si>
    <t>Anúncio de sítio arqueológico no sítio eletrônico OLX</t>
  </si>
  <si>
    <t xml:space="preserve">Sem resposta da OLX. </t>
  </si>
  <si>
    <t>Termo de cessão de uso de bens arqueológicos a ser firmado entre IPHAN e a Sra. Elizabeth Lemos Gontijo</t>
  </si>
  <si>
    <t>Devolvido pela PRESI para complementação</t>
  </si>
  <si>
    <t>Movimentação de Bens Arqueológicos em Território Nacional - Exposição no CCBB/ RJ (Acervo recuperado do Museu Nacional)</t>
  </si>
  <si>
    <t>Ciência no documento em 08/09/2020</t>
  </si>
  <si>
    <t>01450.002016/2020-73</t>
  </si>
  <si>
    <t>Entrega de material arqueológico oriundo do estado do Rio Grande do Norte em instituição de São Paulo. Câmara Cascudo</t>
  </si>
  <si>
    <t>01450.001159/2019-24</t>
  </si>
  <si>
    <t xml:space="preserve">Repatriamento de acervo arqueológico </t>
  </si>
  <si>
    <t>Inquérito Civil - 1.15.000.002629/2018-43 - referente à solicitação do Grupo Indígena Anacé - FUNAI/CR II - NE de repatriação de bens arqueológicos resgatados durante as instalações do CIPP (Complexo Industrial e Portuário do Pecém) - CE</t>
  </si>
  <si>
    <t>Para CONAC; Ciência Ana: documento 2514330 (Despacho 134) - 15/03</t>
  </si>
  <si>
    <t>00850.000039/2017-72</t>
  </si>
  <si>
    <t>Ação civil pública - 0800572-59.2017.4.05.8500 MPF para garantir a proteção dos bens arqueológicos encontrados no Estado de Sergipe - Xingó</t>
  </si>
  <si>
    <t>Trata-se de ação civil pública - 0800572-59.2017.4.05.8500 ajuizada pelo Ministério Público Federal emface desta autarquia e da Companhia de Desenvolvimento dos Vales do São Francisco e do Parnaíba - CONDEVASF,com o propósito de garantir a proteção dos bens arqueológicos integrantes do patrimônio ambiental cultural brasileiro,encontrados no Estado de Sergipe, especialmente nos municípios de Canindé do São Francisco, Poço Redondo, Porto daFolha, Monte Alegre e Nossa Senhora da Glória, mediante tutela judicial que garanta a efetiva transferência dos bensencontrados. atualmente localizados na Universidade Estadual da Bahia. campus de Paulo Afonso, para uma instituiçãosergipana, visando viabilizar a pesquisa, a permanência dos bens culturais em seu local de origem e o contato dapopulação sergipana com seu patrimônio cultural.</t>
  </si>
  <si>
    <t>Nova manifestação da Cosol em 27/04/2021</t>
  </si>
  <si>
    <t>01450.002458/2020-10</t>
  </si>
  <si>
    <t>01490.000066/2006-91</t>
  </si>
  <si>
    <t>Análise do Projeto de Exposição Casa dos Matacões Patrimônio e Memória de Balbina</t>
  </si>
  <si>
    <t>01450.001955/2020-09</t>
  </si>
  <si>
    <t>UNESCO. COVID-19. Fundo de Urgência para o Patrimônio. Pesquisa preliminar.</t>
  </si>
  <si>
    <t>72031.008327/2020-25</t>
  </si>
  <si>
    <t>Ofício SECULT - Combate ao tráfico ilícito de bens culturais</t>
  </si>
  <si>
    <t>Solicita Informação referente ao material arqueológico oriundo de projetos de pesquisas arqueológicas desenvolvidas no estado de PE</t>
  </si>
  <si>
    <t>Apenas para conhecimento. Nesse sentido, solicito que, no prazo de 30 (trinta) dias, seja apresentado ao Iphan o Termo de Recebimento de Coleções Arqueológicas emitido pela Instituição atestando o recebimento do material ou, que se apresente justificativa fundamentada para o demasiado prazo transcorrido desde a finalização das pesquisas e a efetivação da entrega do material, bem como as providências que estão sendo tomadas para que a transferência seja executada.</t>
  </si>
  <si>
    <t>Fragmentos de faianças portuguesas e inglesas encontrados na Praia de Jurujuba, Niterói -RJ​</t>
  </si>
  <si>
    <t>01450.004687/2018-54</t>
  </si>
  <si>
    <t>Exploração e remoção de coisas e bens submersos , sob o domínio da União, remanescentes do naufrágio atribuído à Nau Santa Rosa</t>
  </si>
  <si>
    <t>Sem ofício da direção. Nau santa rosa.</t>
  </si>
  <si>
    <t>Encaminhado para manifestação da procuradoria. Despacho PROFER 1684021</t>
  </si>
  <si>
    <t>01450.002567/2020-37</t>
  </si>
  <si>
    <t>Formulário de demanda editorial - Caderno de Diretrizes</t>
  </si>
  <si>
    <t>01450.000927/2020-66</t>
  </si>
  <si>
    <t>Processo de produção editorial do Vade Mecum do Patrimônio Cultural.</t>
  </si>
  <si>
    <t xml:space="preserve">Em ofício 1998581 foi  designado  o servidor Paulo Victor Maracaipes da Silva como representante. </t>
  </si>
  <si>
    <t>01514.000490/2020-79</t>
  </si>
  <si>
    <t>01510.000291/2020-09</t>
  </si>
  <si>
    <t>Remessa de material arqueológico para análise no exterior, Projeto acadêmico “Dieta de populações sambaquieiras a partir de assinaturas isotópicas de Zinco” (MAE/USP).</t>
  </si>
  <si>
    <t>01551.000036/2020-71</t>
  </si>
  <si>
    <t>Solicitação de Movimentação de Bens Arqueológicos no País – ref. 118 fragmentos ósseos oriundo do projeto “Dinâmicas Culturais e Processos Ocupacionais na Região Centro Sul do Brasil Bioarqueologia: Novas perspectivas a partir das coleções osteológicas do sítio VAU l no município de Sta. Mana Vitória-BA”.</t>
  </si>
  <si>
    <t>1729857 Por se tratar de pesquisa antiga, possivelmente não autorizada pelo Iphan, que já vem por anos compondo o acervo de determinada Instituição, sendo preferível que a solicitação de restituição seja feita por alguma Instituição da Bahia, caso identifique disponibilidade e interesse, ao invés de ser recomendada pelo Iphan.</t>
  </si>
  <si>
    <t>01500.003478/2018-51</t>
  </si>
  <si>
    <t xml:space="preserve">  </t>
  </si>
  <si>
    <t>01450.007287/2009-18</t>
  </si>
  <si>
    <t>Atualização sobre o empreendimenro LT 500 Kv Quixadá-Açu 3 e Subestações, localizado nos estados de Ceará e Rio Grande do Norte.</t>
  </si>
  <si>
    <t>Ciência. Falta enviar termo de recebimento de coleções arqueológicas, não enviado ainda devido à Pandemia COVID-19</t>
  </si>
  <si>
    <t>Solicitação de acesso à informação do e-SIC. Tráfico Ilícito de Bens Arqueológicos na Amazônia Brasileira</t>
  </si>
  <si>
    <t>01500.000883/2020-31</t>
  </si>
  <si>
    <t>Providências quanto a leilão de possíveis peças arqueológicas realizado no Rio de Janeiro/RJ</t>
  </si>
  <si>
    <t>01514.002291/2013-76</t>
  </si>
  <si>
    <t>Manifestação em relação ao item 01 da Nota Técnica nº 3/2020/COTEC IPHAN-MG/IPHAN-MG</t>
  </si>
  <si>
    <t>01450.003591/2018-79</t>
  </si>
  <si>
    <t>Urnas Marajoara - Fichas Catalográficas - INBMI Presidência da República</t>
  </si>
  <si>
    <t>Ofício enviado à SEDF solicitando acesso ao inventário das peças.</t>
  </si>
  <si>
    <t>Informações sobre material arqueológico depositado na sede do IPHAN-RJ.</t>
  </si>
  <si>
    <t>01450.004235/2015-20</t>
  </si>
  <si>
    <t>01402.000184/2020-08</t>
  </si>
  <si>
    <t>Atualização CNIGP - Museu Dom Avelar Brandão Vilela - Fundação Cultural Cristo Rei</t>
  </si>
  <si>
    <t>Ao cumprimentá-la cordialmente, em atenção ao Ofício 435 (1992330), informo que a situação do Museu Dom Avelar Brandão Vilela - Fundação Cultural Cristo Rei no CNIGP é "Apta a endossar pequenos volumes de acervos", desde 05/03/2020.</t>
  </si>
  <si>
    <t>00427.052295/2018-26</t>
  </si>
  <si>
    <t>Análise do Plano de Trabalho apresentado pela Fundação Museu do Homem Americano (Fumdham), juntado ao processo judicial nº 0000302-84.2017.4.01.4004</t>
  </si>
  <si>
    <t>Ação Judicial: (Piauí).</t>
  </si>
  <si>
    <t>01504.000312/2019-23</t>
  </si>
  <si>
    <t> Contrato nº 07/2019 - Conservação, restauração, adequação e adaptação arquitetônica do sobrado à rua Jackson de Figueiredo nº 156 em Laranjeiras/SE</t>
  </si>
  <si>
    <t>CONSERVAÇÃO DE BEM MATERIAL IMÓVEL: (Laranjeiras).</t>
  </si>
  <si>
    <t>01508.000344/2020-22</t>
  </si>
  <si>
    <t>Autorização de remessa de material arqueológico para análise no exterior – Projeto Tradition (Long-term coastal adaptation, food security and poverty alleviation in Latin America)</t>
  </si>
  <si>
    <t>Solicitação / Prestação de Informações Diversas (apenas para demandas fora do SIC): (remessa).</t>
  </si>
  <si>
    <t>72031.002122/2020-36</t>
  </si>
  <si>
    <t>Disponibilização de "Peticionamento Eletrônico" no âmbito do sistema SEI/MTur</t>
  </si>
  <si>
    <t>Solicitação / Prestação de Informações Diversas (apenas para demandas fora do SIC): (peticionamento eletrônico MTur).</t>
  </si>
  <si>
    <t>Movimentação de Bens Arqueológicos em Território Nacional - Exposição  “Santo Antônio de Sá – Primeira Vila do Recôncavo da Guanabara”​</t>
  </si>
  <si>
    <t>PESQUISA ARQUEOLÓGICA: AUTORIZAÇÃO, PERMISSÃO, ANÁLISE E FISCALIZAÇÃO DE PROJETOS: (dei ciência).</t>
  </si>
  <si>
    <t>Museu de História Natural da Universidade Federal de Alagoas - Ofício 2118 (2022023)</t>
  </si>
  <si>
    <t>FISCALIZAÇÃO EM BEM MÓVEL OU INTEGRADO - coleção, artefato ou acervo: (reiterar ufal).</t>
  </si>
  <si>
    <t>Processo de licenciamento ambiental da Ferrovia Norte Sul, trecho compreendido entre Porto Nacional/TO e Estrela d’Oeste/SP</t>
  </si>
  <si>
    <t>LICENCIAMENTO AMBIENTAL – Portaria IPHAN n° 230/02: (FNS - colocar n atabela da cosol: 2020652; 2103322 e 2105374).</t>
  </si>
  <si>
    <t>01514.000828/2020-92</t>
  </si>
  <si>
    <t>Providências quanto a ocorrência de incêndio no acervo arqueológico do Museu de História Natural e Jardim Botânico da Universidade Federal de Minas Gerais (MHNJB/UFMG)</t>
  </si>
  <si>
    <t>FISCALIZAÇÃO: (MHNJB).</t>
  </si>
  <si>
    <t>Obras emergenciais no Real Forte Príncipe da Beira - questionamentos da empresa contratada quanto a serviços de arqueologia</t>
  </si>
  <si>
    <t>CONSERVAÇÃO DE BEM MATERIAL IMÓVEL: (RFPB).</t>
  </si>
  <si>
    <t>01402.001185/2013-32</t>
  </si>
  <si>
    <t>Elaboração de minuta de Termo de Ajustamento de Conduta - LT 230 KV SE Gilbués/SE Bom Jesus/SE Eliseu Martins</t>
  </si>
  <si>
    <t>LICENCIAMENTO AMBIENTAL – Portaria IPHAN n° 230/02: (TAC Gilbués).</t>
  </si>
  <si>
    <t>01512.000315/2020-00</t>
  </si>
  <si>
    <t>Termo de Responsabilidade e Minuta Declaração de Endosso para o Programa de Acompanhamento Arqueológico de Obras de Requalificação no município de São Miguel das Missões, entorno da Área do Sítio Arqueológico da Antiga Redução de São Miguel Arcanjo”</t>
  </si>
  <si>
    <t>CONSERVAÇÃO DE SÍTIO ARQUEOLÓGICO: ().</t>
  </si>
  <si>
    <t>01510.000445/2020-54</t>
  </si>
  <si>
    <t>Movimentação de bem arqueológico dentro de território nacional para análise não destrutiva no âmbito do projeto “Territorialidades Ameríndias no Alto Vale do Itajaí: um olhar a partir da Arqueologia, Ecologia e Paleontologia”​</t>
  </si>
  <si>
    <t>PESQUISA ARQUEOLÓGICA: AUTORIZAÇÃO, PERMISSÃO, ANÁLISE E FISCALIZAÇÃO DE PROJETOS: (mov ufsc).</t>
  </si>
  <si>
    <t>01500.004133/2016-52</t>
  </si>
  <si>
    <t>Conservação do acervo arqueológico de responsabilidade do Laboratório Aberto de Arqueologia Urbana - LAAU</t>
  </si>
  <si>
    <t>PESQUISA ARQUEOLÓGICA: AUTORIZAÇÃO, PERMISSÃO, ANÁLISE E FISCALIZAÇÃO DE PROJETOS: (LAAU).</t>
  </si>
  <si>
    <t>01402.000212/2020-89</t>
  </si>
  <si>
    <t>Direcionamento sobre procedimentos a serem implementados visando o retorno seguro da visitação no Parque Nacional Serra da Capivara</t>
  </si>
  <si>
    <t>CONSERVAÇÃO DE SÍTIO ARQUEOLÓGICO: (vis covid).</t>
  </si>
  <si>
    <t>Mudança de responsabilidade quanto ao acervo proveniente dos Sítios Arqueológicos do Cumbe (Aracati, CE)</t>
  </si>
  <si>
    <t>FISCALIZAÇÃO EM BEM ARQUEOLÓGICO: (cumbe).</t>
  </si>
  <si>
    <t>01496.000220/2020-23</t>
  </si>
  <si>
    <t>Solicitação de  Movimentação de Bens Arqueológicos do Museu Tertuliano de Melo, Ibaretama-CE</t>
  </si>
  <si>
    <t>PESQUISA ARQUEOLÓGICA: AUTORIZAÇÃO, PERMISSÃO, ANÁLISE E FISCALIZAÇÃO DE PROJETOS: (mov).</t>
  </si>
  <si>
    <t>Leilão de Peças Arqueológicas no Rio de Janeiro</t>
  </si>
  <si>
    <t>01500.000966/2020-21</t>
  </si>
  <si>
    <t>Denúncia de comércio de peças supostamente arqueológicas em Leilão</t>
  </si>
  <si>
    <t>leilão peças internacionais / Colômbia -- despachado sem manifestação</t>
  </si>
  <si>
    <t>01402.000109/2020-39</t>
  </si>
  <si>
    <t>Minuta do Projeto Básico (2215939) - Atualização e modernização da Exposição do Museu do Homem Americano</t>
  </si>
  <si>
    <t>atec fran</t>
  </si>
  <si>
    <t>01510.000630/2020-49</t>
  </si>
  <si>
    <t>Achados arqueológicos na área da Escola Praia do Riso, localizada no bairro Coqueiros, no município de Florianópolis/SC</t>
  </si>
  <si>
    <t>atec achados SC -- inicialmente atribuído para Renato, redistribuído para Ludi; Direção diverge do parecer</t>
  </si>
  <si>
    <t>01508.000595/2018-92</t>
  </si>
  <si>
    <t>Solicitação de Movimentação de Bens Arqueológicos em Território Nacional - Projeto de Gestão de Acervos arqueológicos em museus dos municípios abrangidos pela Linha de Transmissão de Curitiba-Bateias, Estado do Paraná. Programa 2 – Fase 4 (execução de necessidades)</t>
  </si>
  <si>
    <t>direção remessa mat</t>
  </si>
  <si>
    <t>Entrega de material arqueológico oriundo do estado do Rio Grande do Norte em instituição de São Paulo</t>
  </si>
  <si>
    <t>Origem mat RN / desp ATEC -- inicialmente atribuído para Francini - redistribuído / ana.leal Ciência no documento 2589437 (Ofício 233) 07/04/2021</t>
  </si>
  <si>
    <t>01400.005057/2019-73</t>
  </si>
  <si>
    <t>Indicação de projetos para o Fundo Nacional da Cultura (FNC)</t>
  </si>
  <si>
    <t>FNC</t>
  </si>
  <si>
    <t>UFMA atec (prior), Erik, devolvido</t>
  </si>
  <si>
    <t>01419.000061/2020-80</t>
  </si>
  <si>
    <t>Reunião de esclarecimento de dúvidas junto ao CNA/CNL/COSOL/COPEL</t>
  </si>
  <si>
    <t>arquivado - Reunião de esclarecimento de dúvidas junto ao CNA/CNL/COSOL/COPEL</t>
  </si>
  <si>
    <t>01500.001482/2020-07</t>
  </si>
  <si>
    <t>Peça em leilão com proveniência possivelmente arqueológica da Ilha de Páscoa/Chile</t>
  </si>
  <si>
    <t>leilão peças internacionais / Chile</t>
  </si>
  <si>
    <t>01450.001189/2020-74</t>
  </si>
  <si>
    <t>GT implantação de Centros de Interpretação em sítios reconhecidos como Patrimônio Mundial</t>
  </si>
  <si>
    <t>Indicação de Ana para participar do GT e Thiago como suplente –email Ana e concluído na unidade</t>
  </si>
  <si>
    <t xml:space="preserve">01510.000765/2020-12 </t>
  </si>
  <si>
    <t>Solicitação de Remessa de Material Arqueológico para Análise no Exterior - “Territorialidades Ameríndias no Alto Vale do Itajaí: um olhar a partir da Arqueologia, da Ecologia e da Paleontologia”</t>
  </si>
  <si>
    <t>72031.012815/2020-37</t>
  </si>
  <si>
    <t>7º Encontro Brasileiro das Cidades Históricas Turísticas e Patrimônio Mundial - Turismo, Patrimônio e Sustentabilidade: Caminhos para o Futuro</t>
  </si>
  <si>
    <t>ciência, email Ana e arquivado</t>
  </si>
  <si>
    <t>01551.000104/2020-01</t>
  </si>
  <si>
    <t>Lançamento do livro "Ceilândia, minha quebrada é maior que o mundo"​</t>
  </si>
  <si>
    <t>ciência, email Ana, email CNA e arquivado</t>
  </si>
  <si>
    <t>cna n despachou</t>
  </si>
  <si>
    <t>GO, SP</t>
  </si>
  <si>
    <t>Análise do 11º Relatório Trimestral UHE Jirau</t>
  </si>
  <si>
    <t>Análise do 13º Relatório Trimestral UHE Jirau</t>
  </si>
  <si>
    <t>01450.002960/2020-21</t>
  </si>
  <si>
    <t>Plano de Conservação - Forte Coimbra-MS</t>
  </si>
  <si>
    <t>2315817 e 2316871</t>
  </si>
  <si>
    <t>por e-mail</t>
  </si>
  <si>
    <t>ver c copel p resolver pendencias</t>
  </si>
  <si>
    <t>01450.002962/2020-10</t>
  </si>
  <si>
    <t>Plano de Conservação - São Marcelo - BA</t>
  </si>
  <si>
    <t>2316977 e 2319141</t>
  </si>
  <si>
    <t>01450.000576/2020-93</t>
  </si>
  <si>
    <t>Cerimônia de entrega da 8ª edição do Prêmio Luiz de Castro Faria - Prêmio LCF 2020</t>
  </si>
  <si>
    <t>Encaminhado para a CONAC</t>
  </si>
  <si>
    <t>01510.000612/2020-67</t>
  </si>
  <si>
    <t>Solicitação de autorização para remessa - material de guilherme tiburtius</t>
  </si>
  <si>
    <t>01502.001428/2018-19</t>
  </si>
  <si>
    <t>Análise do Programa de Gestão do Patrimônio Arqueológico para as obras do Terminal Náutico de Cachoeira/BA</t>
  </si>
  <si>
    <t>Direção n se poscionou</t>
  </si>
  <si>
    <t>01450.005131/2019-66</t>
  </si>
  <si>
    <t>Alerta sobre suposta apreensão, pelas autoridades alfandegárias brasileiras, de bem cultural "cabeça do Deus ZEUS", pertencente ao Governo da Turquia</t>
  </si>
  <si>
    <t>Tipo: Relações Internacionais: Cooperação Internacional / Anotações: cabeça d ezeus</t>
  </si>
  <si>
    <t>01512.000518/2020-98</t>
  </si>
  <si>
    <t>Denúncia de venda de material arqueológico pelo Facebook e de dano à sítio arqueológico por detectoristas no RS</t>
  </si>
  <si>
    <t>Tipo: Solicitação / Prestação de Informações Diversas (apenas para demandas fora do SIC) / Anotações: TI no RS</t>
  </si>
  <si>
    <t>Patrimônio Arqueológico do Município de Lagoa Santa - Repatriação de eventuais fósseis  encaminhados ilegalmente à Dinamarca pelo naturalista dinamarquês Peter Wilhelm Lund. Ref.: Inquérito Civil nº 1.22.000.002291/2017-12</t>
  </si>
  <si>
    <t>Tipo: Inquérito Civil Público - Ministério Público / Anotações: peter lund</t>
  </si>
  <si>
    <t>Movimentação de Acervo arqueológico da Oficina Escola para o Laboratório de Arqueologia e Paleontologia da UEPB - LABAP/UEPB</t>
  </si>
  <si>
    <t>Tipo: FISCALIZAÇÃO EM BEM ARQUEOLÓGICO / Anotações: mov - of escola</t>
  </si>
  <si>
    <t>Solicitação de Movimentação de Bens Arqueológicos em Território Nacional - Fundação Casa de José Américo (FCJA) para o Laboratório de Arqueologia e Paleontologia da Universidade Estadual da Paraíba (LABAP/UEPB)</t>
  </si>
  <si>
    <t>Tipo: FISCALIZAÇÃO EM BEM ARQUEOLÓGICO / Anotações: Mov Paraíba</t>
  </si>
  <si>
    <t>01514.000959/2018-55</t>
  </si>
  <si>
    <t>Demanda de Amostragem óssea de acervos no Brasil para análise de DNA antigo</t>
  </si>
  <si>
    <t>"retorno de alguns bens  previstos para o segundo semestre de 2023" (2380520)</t>
  </si>
  <si>
    <t>Tipo: IDENTIFICAÇÃO DE BEM NATURAL / Anotações: Remessa luiz souza</t>
  </si>
  <si>
    <t>Reiteração do Ofício nº 329/2018/IPHAN-MS-IPHAN(0908735) - Diagnóstico, Prospecção e Resgate Arqueológico - LT 138 kV PCH Alto Sucuriu / Buriti - SE Paraíso (01401.000098/2005-68)</t>
  </si>
  <si>
    <t>Tipo: PESQUISA ARQUEOLÓGICA: AUTORIZAÇÃO, PERMISSÃO, ANÁLISE E FISCALIZAÇÃO DE PROJETOS / Anotações: Muarq-UFMS</t>
  </si>
  <si>
    <t>72020.001843/2020-58</t>
  </si>
  <si>
    <t>Resposta ao Ofício Nº 59/2020/SIC-IPHAN/GAB PRESI/PRESI-IPHAN - ref. Solicitação de acesso à informação do e-SIC</t>
  </si>
  <si>
    <t>Tipo: Sistema Eletrônico do Serviço de Informações ao Cidadão - e-SIC / Anotações: SIC</t>
  </si>
  <si>
    <t>01512.000594/2020-01</t>
  </si>
  <si>
    <t>Autorização para remessa de material arqueológico para análise no exterior, oriundo do projeto “Arqueologia e História Indígena do Pampa:  estudo das populações pré-coloniais na bacia hidrográfica da Laguna dos Patos e Lagoa Mirim”</t>
  </si>
  <si>
    <t>Tipo: SAÍDA PARA O EXTERIOR DE ACERVO ARQUEOLÓGICO - Saída do País / Anotações: remessa pelotas</t>
  </si>
  <si>
    <t>01498.001116/2016-50</t>
  </si>
  <si>
    <t>Transferência de bens arqueológicos - Sede da SE-Iphan-PE</t>
  </si>
  <si>
    <t>Tipo: Inventário e Tratamento Técnico de Acervo Bibliográfico (catalogação, indexação, registro, etc) / Anotações: forte orange</t>
  </si>
  <si>
    <t>Termo de Ajustamento de Conduta a ser celebrado entre Iphan e a empresa Norte Brasil Transmissora de Energia S.A. - LT 600 kV Porto Velho / RO - Araraquara / SP N2</t>
  </si>
  <si>
    <t>Tipo: LICENCIAMENTO AMBIENTAL – Portaria IPHAN n° 230/02 / Anotações: TAC Unir</t>
  </si>
  <si>
    <t>01508.000976/2012-86</t>
  </si>
  <si>
    <t>Transferência de acervo arqueológico proveniente das áreas de influência da UHE Baixo Iguaçu</t>
  </si>
  <si>
    <t>Tipo: LICENCIAMENTO AMBIENTAL – Portaria IPHAN n° 230/02 / Anotações: mov valdir</t>
  </si>
  <si>
    <t>Resposta ao Ofício n° 3326/2020/CNL/GAB PRESI/PRESI-IPHAN e consulta sobre IGPs aptas a receberem os acervos arqueológicos nos estados de MT e GO</t>
  </si>
  <si>
    <t>2168216, 2171527</t>
  </si>
  <si>
    <t>Tipo: LICENCIAMENTO AMBIENTAL – Portaria IPHAN n° 230/02 / Anotações: LT 500 KV Cuiabá - Ribeirãozinho e LT 500 KV Ribeirãozinho - Rio Verde Norte (MT/GO)</t>
  </si>
  <si>
    <t>01450.003087/2020-93</t>
  </si>
  <si>
    <t>Análise do Relatório do Produto 2: Avaliação das Condições de Conservação, do Plano de Conservação do Forte de Nossa Senhora de Monte Serrat, município de Salvador, estado da Bahia</t>
  </si>
  <si>
    <t>Tipo: PESQUISA ARQUEOLÓGICA: AUTORIZAÇÃO, PERMISSÃO, ANÁLISE E FISCALIZAÇÃO DE PROJETOS / Anotações: monte serrat / Analisado na COPEL</t>
  </si>
  <si>
    <t>Análise do projeto de um museu na cidade de Pimenta Bueno/RO</t>
  </si>
  <si>
    <t>Tipo: CONSERVAÇÃO DE ACERVOS E COLEÇÕES DOCUMENTAIS E MUSEOLÓGICOS / Anotações: Pimenta Bueno/RO</t>
  </si>
  <si>
    <t>01450.000007/2020-48</t>
  </si>
  <si>
    <t>Coleção Arqueológica Particular descoberta no âmbito das Obras de Duplicação e Regularização da Rodovia Federal BR-364 MT/RO, Estados de Mato Grosso e Rondônia</t>
  </si>
  <si>
    <t>Tipo: CONSERVAÇÃO DE BEM MATERIAL MÓVEL / Anotações: coleção privada</t>
  </si>
  <si>
    <t>01500.002957/2020-74</t>
  </si>
  <si>
    <t>Leilão ocorrido no Rio de Janeiro envolvendo suposto bem arqueológico de origem colombiana</t>
  </si>
  <si>
    <t>Devolvido - tráfico / leilão (demanda CONAC)</t>
  </si>
  <si>
    <t>01402.000318/2020-82</t>
  </si>
  <si>
    <t xml:space="preserve">denúncias de degradação das estruturadas do sítio Toca dos Pilões - Sítio do Mocó – PI </t>
  </si>
  <si>
    <t>01450.000001/2021-51</t>
  </si>
  <si>
    <t>Revisão dos atos normativos relativos ao Patrimônio Arqueológico - Port. Iphan 195 e 197</t>
  </si>
  <si>
    <t>Criado o GT para tratar da Portaria: Paulo, Thiago, Fran, Raquel e Ludi. Primeira reunião em 05/01/2021</t>
  </si>
  <si>
    <t>pendência: informações quanto ao estágio de execução do Plano de Engenharia Anti-incêndio, conforme solicitado no ofício Nº 4187/2020/CNA/DEPAM-IPHAN (2362102)</t>
  </si>
  <si>
    <t>01551.000210/2020-86</t>
  </si>
  <si>
    <t>Construção de espaço museográfico para a Reserva Caramuru-Paraguaçu, Estado da Bahia</t>
  </si>
  <si>
    <t>Proc. 01551.000210/2020-86. Referencias: 01502.002505/2012-62, 01450.011487/2016-96, 01502.001090/2017-14, 01450.900813/2017-12, 01502.003034/2012-18 e 01502.001045/2020-65</t>
  </si>
  <si>
    <t>72031.011014/2020-54</t>
  </si>
  <si>
    <t>Notícia sobre Instrução Normativa 96/2020 (SEI nº 0681825), publicada no Diário Oficial da União em 5/10/2020, Seção 1, folhas nº 34 e 35, que "Altera a Instrução Normativa nº 6, de 12 de agosto de 2019, que regulamenta o Decreto nº 9.764, de 11 de abril de 2019, que dispõe sobre o recebimento de doações de bens móveis e de serviços, sem ônus ou encargos, de pessoas (...)”</t>
  </si>
  <si>
    <t>Email Ana, Raquel, Ludi, Fran -Arquivado</t>
  </si>
  <si>
    <t xml:space="preserve">72031.000041/2021-82 </t>
  </si>
  <si>
    <t>Decreto nº 10.594 (2408161), que "prorroga, de ofício, a vigência de convênios, contratos de repasse, termos de fomento, termos de colaboração, termos de parceria, termos de compromisso e outros instrumentos congêneres, celebrados pelos órgãos e entidades da administração pública federal para transferências de recursos da União"</t>
  </si>
  <si>
    <t xml:space="preserve">72031.000027/2021-89 </t>
  </si>
  <si>
    <t>Ofício Circular nº 2/2021/SECULT/GAB/SECULT (2408102), que divulga "os dias de feriados nacionais e estabelecidos os dias de ponto facultativo no ano de 2021, para cumprimento pelos órgãos e entidades da Administração Pública federal direta, autárquica e fundacional do Poder Executivo, sem prejuízo da prestação dos serviços considerados essenciais"</t>
  </si>
  <si>
    <t>Email Ana, Raquel, Ludi, Fran -Arquivado // Trata de férias e ponto facultativo - federal 2021</t>
  </si>
  <si>
    <t xml:space="preserve">72031.015035/2020-49 </t>
  </si>
  <si>
    <t>Ofício Circular nº 20/2020/OSCIP-OE/GAB-CGJUS/DPJUS/SENAJUS/MJ (2410918), que informa a relação das entidades que tiveram a perda ou cancelamento da qualificação como Organizações da Sociedade Civil de Interesse Público – OSCIP, nos meses de julho a novembro de 2020</t>
  </si>
  <si>
    <t>01450.003237/2020-69</t>
  </si>
  <si>
    <t>Resposta ao questionário da AGU - PLANOS, PROGRAMAS E PROJETOS DE TRABALHO</t>
  </si>
  <si>
    <t>Email para técnicas. (...) "solicito o Vosso obsequioso apoio na divulgação e sensibilização intema junto aos gestoresc demais colaboradores dessa Instituição para quc respondam o questionário disponibilizado no endereço eletrõnico .... cujo tempo de resposta estimado é de 3 (três)minutos"</t>
  </si>
  <si>
    <t>01450002581/2020-31</t>
  </si>
  <si>
    <t>Fundo Nacional de Direitos Difusos - FNDD - Forte Príncipe da Beira / RO</t>
  </si>
  <si>
    <t>Não tramitou na COSOL; além de conservação o projeto também envolve socialização do patrimônio arqueológico</t>
  </si>
  <si>
    <t>01512.003948/2016-85</t>
  </si>
  <si>
    <t>Pesquisas Arqueológicas sem autorização - Sr. Paulo Roberto Martin e o Instituto Nacional de Pesquisas Espaciais - INPE</t>
  </si>
  <si>
    <t>Apenas para ciência / Arquivado ---&gt; em caso de resposta verificar onde o material está armazenado, se está em IGP do CNIGP</t>
  </si>
  <si>
    <t>01425.000574/2013-82</t>
  </si>
  <si>
    <t>Elaboração de minuta de Termo de Ajustamento de Conduta - UHE Sinop</t>
  </si>
  <si>
    <t>01450.002652/2020-03</t>
  </si>
  <si>
    <t>Orientação Administrativa acerca da Prestação de Contas de Termos de Colaboração e de Fomento</t>
  </si>
  <si>
    <t>Email (Ana) Raquel, Ludi, Fran -Arquivado</t>
  </si>
  <si>
    <t>72031.000061/2021-53</t>
  </si>
  <si>
    <t>Portaria nº 3.108, de 31 de dezembro de 2020, do Gabinete do Ministro, da Controladoria-Geral da União ... que dispõe sobre critérios e procedimentos para nomeação, designação, exoneração, dispensa, permanência e recondução ao cargo ou função comissionada de titular de unidade correcional no âmbito do Sistema de Correição do Poder Executivo Federal - SisCor</t>
  </si>
  <si>
    <t>72031.000285/2021-65</t>
  </si>
  <si>
    <t>Portaria nº 637, de 6 de janeiro de 2021, e Instrução Normativa nº 3, de 7 de janeiro de 2021, da Secretaria do Tesouro Nacional, da Secretaria Especial da Fazenda, do Ministério da Economia ... Institui o Sistema de Informações sobre Requisitos Fiscais - Cauc e Disciplina a captação de dados em cadastro de adimplência ou sistemas de informações financeiras, contábeis e fiscais, geridos pelos órgãos e entidades da União</t>
  </si>
  <si>
    <t>72031.000055/2021-04</t>
  </si>
  <si>
    <t>Portaria ME nº 433, de 31 de dezembro de 2020, do Gabinete do Ministro, do Ministério da Economia; e da Lei nº 14.116, de 31 de dezembro de 2020 ... Estabelece hipóteses adicionais de impedimentos de ordem técnica ou legal para execução de programações orçamentárias primárias discricionárias no exercício de 2020",</t>
  </si>
  <si>
    <t>01506.000039/2021-31</t>
  </si>
  <si>
    <t>Análise da Solicitação de Remessa de Material Arqueológico para Análise no Exterior</t>
  </si>
  <si>
    <t>01496.000021/2009-18</t>
  </si>
  <si>
    <t>Resposta ao Ofício Nº 177/2021/CNA/DEPAM-IPHAN</t>
  </si>
  <si>
    <t>Cancleado Depsacho 2439150 e redistribuído em 26/01 para Thiago</t>
  </si>
  <si>
    <t>72031.010162/2020-51</t>
  </si>
  <si>
    <t>Instrução Normativa SGD/ME nº 5, de 11 de janeiro de 2021, da Secretaria de Governo Digital , da Secretaria Especial de Desburocratrização, Gestão e Governo Digital , do Ministério da Economia</t>
  </si>
  <si>
    <t>Email Raquel, Ludi, Fran -Arquivado</t>
  </si>
  <si>
    <t>Análise sobre a notícia do interesse de doação de peça arqueológica de origem brasileira do Museu Barbier-Muller (Suíça) para o Museu Quai Brandly (França) no ano de 2005</t>
  </si>
  <si>
    <t>Encaminhado para CONAC; cf. 01450.000546/2001-14 (inquérito civil na Espanha); imagem peças - 0513682, p. 55</t>
  </si>
  <si>
    <t>01500.001883/2020-59</t>
  </si>
  <si>
    <t>Entrega da Coleção Arqueológica referente ao PAIPA Loteamento Reserva do Porto - Itaguaí/RJ</t>
  </si>
  <si>
    <t>Encaminhado para AREC</t>
  </si>
  <si>
    <t>01551.000005/2021-00</t>
  </si>
  <si>
    <t>Solicitação de movimentação de quatro urnas de cerâmica marajoara</t>
  </si>
  <si>
    <t>Termo de cessão de uso de bens arqueológicos - Elizabeth Lemos Gontijo</t>
  </si>
  <si>
    <t>01510.000522/2020-76</t>
  </si>
  <si>
    <t>Solicitação de Movimentação de Bens Arqueológicos em Território Nacional - para Museu de Florianópolis</t>
  </si>
  <si>
    <t>01450.011132/2015-16</t>
  </si>
  <si>
    <t>Resposta ao Ofício n. 40/2017/CNA/DEPAM-lPHAN (SEI/IPHAN no 0083911) - Destinação Final do acervo arqueológico UHE Belo Monte e Casa de Memória de Altamira/PA</t>
  </si>
  <si>
    <t>Resposta ao Ofício Nº 268/2021/CNA/DEPAM-IPHAN - referente a entrega de acervo arqueológico ao Laboratório de Pesquisas Arqueológicas da UFMS</t>
  </si>
  <si>
    <t>01450.000328/2021-23</t>
  </si>
  <si>
    <t>Promoção, socialização e extroversão</t>
  </si>
  <si>
    <t>Promoção</t>
  </si>
  <si>
    <t>Prêmio LCF 2021</t>
  </si>
  <si>
    <t>processo criado na Cosol</t>
  </si>
  <si>
    <t>72031.000741/2021-77</t>
  </si>
  <si>
    <t>Lançamento da Plataforma "Participa+Brasil"</t>
  </si>
  <si>
    <t>01450.002130/2020-01</t>
  </si>
  <si>
    <t>Solicitação de apoio para dar continuidade às ações de recuperação física, qualificação dos espaços e organização do acervo do Museu Arqueológico do Rio Grande do Sul - MARSUL, localizado na RS 020 - Km 58, no município de Taquara-RS</t>
  </si>
  <si>
    <t>Entrega do Acervo Arqueológico do Programa de Gestão do Patrimônio Arqueológico, Histórico e Cultural da UHE Jirau para a Universidade Federal de Rondônia</t>
  </si>
  <si>
    <t>cf. 01410.000073/2009-89, licenciamento da Jirau</t>
  </si>
  <si>
    <t>01510.000059/2021-43</t>
  </si>
  <si>
    <t>Análise de solicitação de envio de amostras para análise no exterior projeto "Tradition da Universitat Autonoma de Barcelona (Espanha)"</t>
  </si>
  <si>
    <t>Monitoramento de Temperatura e Umidade das salas de Guarda Provisória do Acervo Arqueológico Armazenado na UHE Samuel - resp. Ofício nº 282/2018/CNA/DEPAM-IPHAN</t>
  </si>
  <si>
    <t>Redistribuído para Raquel em 03/03/2021</t>
  </si>
  <si>
    <t>01450.011225/2015-41</t>
  </si>
  <si>
    <t>Pedido de Transferência de Material Arqueológico para a Fundação Museu de História, Pesquisa e Arqueologia do Mar, Município de São Sebastião, Estado de São Paulo</t>
  </si>
  <si>
    <t>01410.000711/2013-48</t>
  </si>
  <si>
    <t>Minuta Termo de Ajustamento de Conduta (TAC) da LT 34,5 kv - Trecho de ligação entre PCH Taboca e Primavera</t>
  </si>
  <si>
    <t>06/04/2021 23:15, COSOL, ana.leal, Ciência no documento 2570100 (Despacho 184)</t>
  </si>
  <si>
    <t>01450.002678/2019-18</t>
  </si>
  <si>
    <t>Escavação/Detectorismo</t>
  </si>
  <si>
    <t>Possível destruição do patrimônio arqueológico pelo método de detectorismo - caso "Rodrigo Carlos Aleixo"</t>
  </si>
  <si>
    <t>Ciência Ana: Ciência no documento 2530894 - 15/03</t>
  </si>
  <si>
    <t>2659642 </t>
  </si>
  <si>
    <t>Encaminhado para CONAC</t>
  </si>
  <si>
    <t>01506.000010/2021-50</t>
  </si>
  <si>
    <t>Movimentação de bens arqueológicos móveis (empréstimo  do CASP/DPH ao Museu/ da Cidade de São Paulo para fins de exposição)</t>
  </si>
  <si>
    <t>Ofício 03/2021 - Arqueologia Brasil (2471735) - ref.  Relatório Final do "Programa de Monitoramento Arqueológico para a Área C da Usina Termoelétrica MPX, Município de São Gonçalo do Amarante/CE"</t>
  </si>
  <si>
    <t>Verificar atualização em 10/05/2021</t>
  </si>
  <si>
    <t>01450.000243/2021-45</t>
  </si>
  <si>
    <t>Denúncia sobre posse e retirada ilegal de bens arqueológicos</t>
  </si>
  <si>
    <t>arquivodao na unidade - despachado CNA em 09/02/2021; encaminhado apenas para conhecimento</t>
  </si>
  <si>
    <t>01490.000106/2004-33</t>
  </si>
  <si>
    <t>Destinação de TAC - UHE Balbina - Projeto SAUHEB, Município de Presidente Figueiredo/AM</t>
  </si>
  <si>
    <t>Para CONAC</t>
  </si>
  <si>
    <t>Resposta ao Ofício 1175 (2397188) - Transferência Artefatos arqueológicos ao Forte Orange - Itamaracá/PE</t>
  </si>
  <si>
    <t>cf. 2375277 - despacho Ana</t>
  </si>
  <si>
    <t>01450.902193/2017-56</t>
  </si>
  <si>
    <t>Comissão Interministerial Brasil 200 anos - Comemorações alusivas ao bicentenário da Independência do Brasil</t>
  </si>
  <si>
    <t>Arquivado na unidade - não há projetos nem tempo hábil para elaboração de trabalhos conforme solicitado - cf. 2475145 - of.circ. PRESI</t>
  </si>
  <si>
    <t>Atualização do Plano de Ação - Publicação de Caderno de Diretrizes para Conservação de Bens Arqueológicos Móveis​​​</t>
  </si>
  <si>
    <t>01512.000102/2021-51</t>
  </si>
  <si>
    <t>Achados fortuitos</t>
  </si>
  <si>
    <t>Vestígios de antiga embarcação naufragada localizados na praia em Mostardas/RS</t>
  </si>
  <si>
    <t>01492.000042/2007-01</t>
  </si>
  <si>
    <t>Ofício nº 15080/2021/CAAO/CGMAB/DPP/DNIT SEDE - BR-163/PA - Programa de Arqueologia Preventiva e Educação Patrimonial – complementações solicitadas</t>
  </si>
  <si>
    <t>01450.000535/2021-88</t>
  </si>
  <si>
    <t>Carta nº 002/2021 - ColetivoIphan / ref. Regulamentação do teletrabalho no Iphan</t>
  </si>
  <si>
    <t>01506.000026/2021-62</t>
  </si>
  <si>
    <t>Solicitação de autorização de remessa de material arqueológico para análise no exterior, relacionadas à pesquisa de doutorado "Uma Bioarqueologia da Infância: Apontamentos sobre a dieta infantil entre sambaquieiros através da análise de isótopos estáveis de δ15N e δ13C"</t>
  </si>
  <si>
    <t>01423.000070/2020-10</t>
  </si>
  <si>
    <t>Análise de pertinência para patrocínio para a publicação do livro "Amazônia: Geoglifos e Caminhos Pré-históricos"</t>
  </si>
  <si>
    <t>01450.007556/2010-71</t>
  </si>
  <si>
    <t>TAC ao DNIT em razão de irregularidades e impactos em bens arqueológicos durante as obras pavimentação da BR-135</t>
  </si>
  <si>
    <t>encaminhado para CONAC, outros documentos anexados após o primeiro parecer</t>
  </si>
  <si>
    <t>01496.000064/2021-81</t>
  </si>
  <si>
    <t>Plano de Ação - Manifestação sobre a publicação da cartilha de “Arte Rupestre na Área leste de Sobral”</t>
  </si>
  <si>
    <t>01506.000320/2018-79</t>
  </si>
  <si>
    <t>Encaminha Processo de Arqueologia para  Homologação de Ficha de  Bem Móvel referente ao processo</t>
  </si>
  <si>
    <t>01450.000040/2021-59</t>
  </si>
  <si>
    <t>Revisão dos atos normativos relativos ao Patrimônio Arqueológico - Revisão Port. 07/1988</t>
  </si>
  <si>
    <t>Aana indicada como representante da Cosol no processo</t>
  </si>
  <si>
    <t>01508.000226/2018-08</t>
  </si>
  <si>
    <t>Solicitação De Remessa De Material Arqueológico Para Análise No Exterior - Programa de Gestão do Patrimônio Arqueológico – Linha de Transmissão 525 kV Ivaiporã – Ponta Grossa (C1) e Ivaiporã - Ponta Grossa (C2), municípios de Ariranha do Ivaí, Cândido de Abreu, Imbituva, Ipiranga, Ivaí, Manoel Ribas, Ponta Grossa, Prudentópolis, Reserva e Turvo, Estado do Paraná </t>
  </si>
  <si>
    <t>01400.005018/2020-18</t>
  </si>
  <si>
    <t>Pronac 205027 - Caminhos da Arqueologia na Amazônia - Carajás</t>
  </si>
  <si>
    <t>01506.004383/2014-71</t>
  </si>
  <si>
    <t>Encaminha Processo de Arqueologia para  Homologação de Ficha de  Bem Móvel referente ao Relatório Técnico do Loteamento Misto Canárias (Fases Canárias, Boa Vista Village e Boa Vista Village Residences) - Porto Feliz – SP</t>
  </si>
  <si>
    <t>72031.014617/2020-16</t>
  </si>
  <si>
    <t>Solicitação de informações - G20 - Reunião de Ministros da Cultura na Itália - Combate ao tráfico ilícito de bens culturais</t>
  </si>
  <si>
    <t>Apenas ciência</t>
  </si>
  <si>
    <t>Instauração de Inquérito Policial para apurar a venda de materiais arqueológicos no sítio eletrônico Mercado Livre</t>
  </si>
  <si>
    <t>01409.000488/2018-82</t>
  </si>
  <si>
    <t>Movimentação de Bens Arqueológicos - Projeto "Estudos do Sítio Sambaqui do Rio Preto: conhecer proteger e socializar momentos da história pré-colonial capixaba", no município de Presidente Kennedy/ES</t>
  </si>
  <si>
    <t>Informações sobre possível artefato arqueológico em exposição</t>
  </si>
  <si>
    <t>Solicita informações sobre escultura de uma “Deusa Nimba” encontrada no município de Santo Ângelo/RS</t>
  </si>
  <si>
    <t>01450.003288/2020-91</t>
  </si>
  <si>
    <t>Solicitação de informações sobre o canhão genovês de 1565</t>
  </si>
  <si>
    <t>01425.000070/2021-72</t>
  </si>
  <si>
    <t>Remessa de 3 (três) amostras de ossos humanos do sítio arqueológico pré-colonial MT-PO-44 (Índio Grande) para realização de datação radio carbônica no exterior</t>
  </si>
  <si>
    <t>2571244 </t>
  </si>
  <si>
    <t>01502.000393/2021-04</t>
  </si>
  <si>
    <t>Solicitação de Movimentação de Bens Arqueológicos em Território Nacional - Acervo do Projeto de Gestão do Patrimônio Arqueológico e o Programa Integrado de Educação Patrimonial na área de abrangência do Sítio Bimbarras, São Francisco do Conde, Bahia</t>
  </si>
  <si>
    <t>Auto de Vistoria do Corpo de Bombeiros para Instituição de Guarda e Pesquisa de Bens Arqueológicos</t>
  </si>
  <si>
    <t>12:52, ana.leal, Ciência no documento 2576102</t>
  </si>
  <si>
    <t>Análise do 15º Relatório Trimestral Programa de Gestão do Patrimônio Arqueológico, Histórico e Cultural - Manutenção e Guarda do Acervo Arqueológico referente ao empreendimento Usina Hidrelétrica (UHE) Jirau</t>
  </si>
  <si>
    <t>2583343 </t>
  </si>
  <si>
    <t>01496.000734/2018-64</t>
  </si>
  <si>
    <t> Solicitação de Remessa para Análise de Bens Arqueológicos no Exterior - Material arqueológico do sítio arqueológico "Caiçara", no município de São Gonçalo do Amarante, estado do Ceará</t>
  </si>
  <si>
    <t>01510.000086/2021-16</t>
  </si>
  <si>
    <t>Solicitação de Movimentação de Bens Arqueológicos em Território Nacional - Transferência temporária de acervo arqueológico do Museu do Homem do Sambaqui para o Museu de Florianópolis/SC</t>
  </si>
  <si>
    <t>72031.003829/2021-41</t>
  </si>
  <si>
    <t>Programa Turismo Acessível - Metas 2021-2023 - Solicitação de Contribuições</t>
  </si>
  <si>
    <t>00850.000087/2021-47</t>
  </si>
  <si>
    <t>Resposta ao Ofício 00074/2021/PROC/PFIPHAN/PGF/AGU</t>
  </si>
  <si>
    <t>01409.000046/2014-11</t>
  </si>
  <si>
    <t> Solicitação de Movimentação de Bens Arqueológicos em Território Nacional - Sítio arqueológico Sambaqui do Limão, município de Vitória/ES</t>
  </si>
  <si>
    <t>Informações sobre cooperação internacional de patrimônio arqueológico - Repatriação de fósseis levados à Dinamarca pelo naturalista Peter Wilhelm Lund. Inquérito Civil n°1.22.000.002291/2017-12</t>
  </si>
  <si>
    <t>2604483 - "solicitamos a dilação do prazo de resposta em mais 20 (vinte) dias, para o levantamento e encaminhamento das informações requeridas"</t>
  </si>
  <si>
    <t>Doação de peça arqueológica de origem brasileira do Museu Barbier-Muller (Suíça) para o Museu Quai Brandly (França), no ano de 2005</t>
  </si>
  <si>
    <t>07/04/2021 </t>
  </si>
  <si>
    <t>Guarda Temporária de bens arqueológicos equatorianos e colombianos apreendidos em Leilão, sob a responsabilidade da Polícia Federal, no Rio de Janeiro</t>
  </si>
  <si>
    <t>01514.001788/2020-04</t>
  </si>
  <si>
    <t>Solicitação de Movimentação de Bens Arqueológicos em Território Nacional - Devolução de coleções para o Museu Paraense Emílio Goeldi, Belém-PA</t>
  </si>
  <si>
    <t>01516.002580/2009-79</t>
  </si>
  <si>
    <t>Transferência definitiva do Acervo Arqueológico do Programa de Prospecção e Resgate Arqueológico da PCH Galheiros, município de São Domingos -GO, para o Museu Antropológico da Universidade Federal de Goiás</t>
  </si>
  <si>
    <t>Complementações para Renovação de Portaria autorizativa de pesquisa no naufrágio atribuído à Nau Santa Rosa</t>
  </si>
  <si>
    <t>Direção CNA despachou informção para PRESI (2601509), mas sem recomendações do despacho COSOL</t>
  </si>
  <si>
    <t>01500.001578/2019-23</t>
  </si>
  <si>
    <t>Reunião para deliberações sobre a abordagem arqueológica a ser tomada em relação à execução do projeto de engenharia para o fechamento do piso da nave central da Igreja Matriz de Nossa Senhora do Pilar</t>
  </si>
  <si>
    <t>12/04/2021 12:07, COSOL, ana.leal, Assinado Documento 2575758 (Ata de Reunião) por ana.leal</t>
  </si>
  <si>
    <t>01450.000915/2021-12</t>
  </si>
  <si>
    <t>Audiência Pública para discutir a situação do patrimônio histórico, artístico e cultural brasileiro e os desafios para assegurar sua proteção​</t>
  </si>
  <si>
    <t>72031.004649/2021-86</t>
  </si>
  <si>
    <t>Captação Executiva - Fundo Nacional da Cultura de 2021</t>
  </si>
  <si>
    <t>24/04/2021, Assinado Documento 2626173 (Despacho 152) por ana.leal</t>
  </si>
  <si>
    <t>01419.000119/2019-51</t>
  </si>
  <si>
    <t>Solicitação para desenvolvimento de minuta de TAC em resposta ao Ofício nº 314/2020/IPHAN-RR-IPHAN</t>
  </si>
  <si>
    <t>01425.000305/2015-88</t>
  </si>
  <si>
    <t>Análise da Minuta do Termo de Ajustamento de Conduta – TAC (2230041), referente ao empreendimento PCH Lajari, estado do Mato Grosso</t>
  </si>
  <si>
    <t>01425.000332/2014-70</t>
  </si>
  <si>
    <t>Termo de Ajustamento de Conduta em razão dos impactos causados a bens arqueológicos no âmbito das obras do “Contorno Rodoviário de Barra do Graça BR 070 – MT/GO</t>
  </si>
  <si>
    <t>01500.001912/2019-49</t>
  </si>
  <si>
    <t>Análise do Relatório do Relatório de Avaliação de Impacto ao Patrimônio Arqueológico na Área do empreendimento Loteamento Pedra Grande Ilha de Itu - Barra do Corumbê, Paraty/RJ</t>
  </si>
  <si>
    <t>01450.002501/2020-47</t>
  </si>
  <si>
    <t>Patrimônio Cultural Subaquático - objetos resgatados do casco soçobrado localizado nas proximidades da praia de Barra Grande, município de lcapuí-CE</t>
  </si>
  <si>
    <t>Analisado na ATEC</t>
  </si>
  <si>
    <t>01496.000290/2018-67</t>
  </si>
  <si>
    <t>Outros (Destruição de patrimônio)</t>
  </si>
  <si>
    <t>destruição de amostras do acervo arqueológico do Museu Comunitário Serra do Evaristo (Baturité-CE) em decorrência de incêndio</t>
  </si>
  <si>
    <t>Ciência no documento 2618078 (Ofício 471)</t>
  </si>
  <si>
    <t>Análise do Ofício nº 04/MArquE/2021 acerca da solicitação de movimentação dos bens arqueológicos coletados durante reforma na Associação Pedagógica Praia do Riso - Florianópolis - SC</t>
  </si>
  <si>
    <t>01516.000304/2006-23</t>
  </si>
  <si>
    <t>Acervo resultante da pesquisa arqueológica na área da Pequena Central Hidrelétrica (PCH) Rio do Sapo, município de Tangará da Serra, estado do Mato Grosso</t>
  </si>
  <si>
    <t>Encaminhado CONAC</t>
  </si>
  <si>
    <t>01516.000160/2021-44</t>
  </si>
  <si>
    <t>Solicitação de Movimentação de Bens Arqueológicos em Território Nacional - Acervo do Programa de Gestão do Patrimônio Arqueológico Jardins Genebra</t>
  </si>
  <si>
    <t>Transferência das coleções arqueológicas "José Amaro" e "Madre de Deus", do Iphan-PE, para o Museu de Arqueologia e Ciências Naturais da Universidade Católica de Pernambuco (Unicap)</t>
  </si>
  <si>
    <t>01506.005767/2018-34</t>
  </si>
  <si>
    <t>Cadastaemnto de Fichas - Relatório Técnico do Projeto de Avaliação de Impacto ao Patrimônio Arqueológico na área do Empreendimento “Usina Pedra Agroindustrial  S/A, Município de Altinópolis, Batatais, Brodowski, Cravinhos, Jardinópolis, Ribeirão Preto, Santa Cruz da Esperança, Santa Rosa do Viterbo, Santo Antônio da Alegria, São Simão, Serra Azul Serrana e Tambaú, Estado de São Paulo”</t>
  </si>
  <si>
    <t>01506.001110/2019-89</t>
  </si>
  <si>
    <t>Cadastaemnto de Fichas - Relatório Técnico do Projeto de Avaliação de Impacto ao Patrimônio Arqueológico na área do Empreendimento“Usina Pedra Agroindustrial  S/A, Município de Altinópolis, Batatais, Brodowski, Cravinhos, Jardinópolis, Ribeirão Preto, Santa Cruz da Esperança, Santa Rosa do Viterbo, Santo Antônio da Alegria, São Simão, Serra Azul Serrana e Tambaú, Estado de São Paulo”</t>
  </si>
  <si>
    <t>Solicitação de apoio para elaboração de resposta ao OFÍCIO n. 00095/2021/PROC/PFIPHAN/PGF/AGU, relativo à ação civil pública - 0800572-59.2017.4.05.8500</t>
  </si>
  <si>
    <t>01510.000195/2021-33</t>
  </si>
  <si>
    <t>Solicitação de movimentação de bens arqueológicos - Universidade do Oeste de Santa Catarina - UNOESC</t>
  </si>
  <si>
    <t>Outros (projetos Cosol)</t>
  </si>
  <si>
    <t>Projetos culturais para o Fundo Nacional da Cultura 2021 - 2º Seleção FNC/21 - indicação do Marsul</t>
  </si>
  <si>
    <t> indicação da Cosol para acesso à Plataforma do FNC</t>
  </si>
  <si>
    <t>01500.000906/2021-99</t>
  </si>
  <si>
    <t>Análise da solicitação de autorização para remessa de material arqueológico para análise no exterior - Sítio Arqueológico de Itaipu (CNSA: RJ00132), Município de Niterói, Estado do Rio de Janeiro</t>
  </si>
  <si>
    <t>01516.000401/2018-50</t>
  </si>
  <si>
    <t>Solicitação de Remessa para Análise de Bens Arqueológicos no Exterior - Envio de amostras de carvão do sítio arqueológico Maria I para datação</t>
  </si>
  <si>
    <t>02001.006974/2015-15</t>
  </si>
  <si>
    <t>Mudança de Endosso Institucional do empreendimento UHE Bem Querer</t>
  </si>
  <si>
    <t>processo reaberto na unidade, encaminhado para direção</t>
  </si>
  <si>
    <t>Reiteração do Ofício Nº 177/2021/CNA/DEPAM-IPHAN - Solicitação do Grupo Indígena Anacé - FUNAI/CR II - NE de repatriação de bens arqueológicos resgatados durante as instalações do CIPP (Complexo Industrial e Portuário do Pecém) - CE</t>
  </si>
  <si>
    <t>Prazo informal para reiterar ofício 2453137; 10/05/2021, Ciência no documento 2453137 (Ofício 270)</t>
  </si>
  <si>
    <t>01450.001416/2021-42</t>
  </si>
  <si>
    <t>Aniversário de 12 anos do Centro Nacional de Arqueologia</t>
  </si>
  <si>
    <t>Processo criado na unidade</t>
  </si>
  <si>
    <t>01450.001377/2021-83</t>
  </si>
  <si>
    <t>Inserção de espaço para Código QR no modelo de placa para sítio arqueológico</t>
  </si>
  <si>
    <t>01510.002100/2014-97</t>
  </si>
  <si>
    <t>Solicitação de autorização de movimentação de bens arqueológicos em território nacional - entrega definitiva do material arqueológico à Universidade do Oeste de Santa Catarina – UNOESC em decorrência do Termo de Compromisso de Ajustamento de Conduta 06.2011.00000267-6, junto à 13ª Promotoria de Justiça de Lages/SC, referente ao Resgate Arqueológico realizado na UHE Garibaldi em Abdon Batista /SC</t>
  </si>
  <si>
    <t>Encaminhado para direção</t>
  </si>
  <si>
    <t>01450.001476/2021-65</t>
  </si>
  <si>
    <t>Solicitação de Remessa para Análise de Bens Arqueológicos no Exterior - amostra de osso (tíbia esquerda) de cachorro doméstico proveniente do sítio do tipo cerrito PSG-02, localizado no município de Pelotas/RS</t>
  </si>
  <si>
    <t>2676881 </t>
  </si>
  <si>
    <t>Devolvido pelo GAB para complementação (?)</t>
  </si>
  <si>
    <t>Reaberto na unidade para inserção de documentação e despacho</t>
  </si>
  <si>
    <t>01506.000124/2021-08</t>
  </si>
  <si>
    <t>Solicitação de Movimentação de Bens Arqueológicos em Território Nacional - projeto "A variabilidade das indústrias líticas no interior paulista: uma síntese regional"</t>
  </si>
  <si>
    <t>2684325 </t>
  </si>
  <si>
    <t>01506.000125/2021-44</t>
  </si>
  <si>
    <t>2684345 </t>
  </si>
  <si>
    <t>Mudança de endosso institucional para destinação final dos materiais oriundos do projeto "Programa de Resgate Arqueológico, Monitoramento e Educação Patrimonial nas áreas de Influência da UHE Baixo Iguaçu"</t>
  </si>
  <si>
    <t>22/04/2021 </t>
  </si>
  <si>
    <t>01450.006385/2016-59</t>
  </si>
  <si>
    <t>Termos de Referência para Projeto Executivo e Projeto de Sinalização envolvendo o Sítio Arqueológico Aldeia Patiburi, localizado na Terra Indígena Tupinambá de Belmonte - Aldeia Patiburi (Belmonte/BA)</t>
  </si>
  <si>
    <t>2685828 </t>
  </si>
  <si>
    <t>01450.000890/2021-57</t>
  </si>
  <si>
    <t>Consulta sobre o projeto de restauração do Museu Nacional</t>
  </si>
  <si>
    <t>Ciência no documento 2612817 (Despacho 314)</t>
  </si>
  <si>
    <t>"tratativas junto às Instituições de Guarda e Pesquisa para repatriação dos bens arqueológicos reivindicados pelo grupo indígena Anacé estão sendo feitas no âmbito do processo Iphan nº. 01496.000021/2009-18"</t>
  </si>
  <si>
    <t>Respostas PROC/IPHAN - Minuta do Edital da 9ª Edição do Prêmio Luiz de Castro Faria - 2021</t>
  </si>
  <si>
    <t>Cadastramento de Projetos na Plataforma do Fundo Nacional de Cultura - FNC / Projetos culturais para o Fundo Nacional da Cultura 2021 - 2º Seleção FNC/21</t>
  </si>
  <si>
    <t>72031.002177/2021-27</t>
  </si>
  <si>
    <t>Decreto nº 10.625, de 11 de fevereiro de 2021</t>
  </si>
  <si>
    <t>Ciência no processo; "Dispõe sobre a execução orçamentária dos órgãos, dos fundos e das entidades do Poder Executivo Federal até a publicação da Lei Orçamentária de 2021, e sobre a programação financeira "</t>
  </si>
  <si>
    <t>72031.006532/2021-37</t>
  </si>
  <si>
    <t>Minuta de Projeto de Lei para regulamentação do Sistema Nacional de Cultura</t>
  </si>
  <si>
    <t> 2697440 </t>
  </si>
  <si>
    <t>Resposta ao Ofício Nº 342/2021/CNA/DEPAM-IPHAN -  Projeto de exposição da Casa de Memória Transxingu, intitulado "Caminhos de Agua e Terra", Altamira - PA</t>
  </si>
  <si>
    <t>01450.001551/2021-98</t>
  </si>
  <si>
    <t>Criação de Grupo de Discussões (GD) sobre socialização do patrimônio arqueológico</t>
  </si>
  <si>
    <t>Criação do GD (2701050)</t>
  </si>
  <si>
    <t>01450.001424/2021-99</t>
  </si>
  <si>
    <t>Dúvidas técnicas quanto aos incisos VI e VII do art. 18 da Instrução Normativa nº 001/2015</t>
  </si>
  <si>
    <t>01450.001034/2021-19</t>
  </si>
  <si>
    <t>Edital de ajuda emergencial ao patrimônio documental do Fundo Prince Claus</t>
  </si>
  <si>
    <t>2700359 </t>
  </si>
  <si>
    <t>"divulguei o edital em epígrafe nos grupos de e-mails dos coletivos Rede de Museus e Acervos Arqueológicos (REMAAE) e Grupo de Trabalho Acervos – Sociedade de Arqueologia Brasileira, dos quais também fazem parte muitas Instituições de Guarda e Pesquisa de Bens Arqueológicos e congêneres (2700425)"</t>
  </si>
  <si>
    <t>01512.000268/2021-77</t>
  </si>
  <si>
    <t>2702579 </t>
  </si>
  <si>
    <t>01450.001565/2021-10</t>
  </si>
  <si>
    <t>Plano de Trabalho Simplificado COSOL para FNC 2021 - Projeto “Gestão do acervo do Museu Arqueológico do Rio Grande do Sul - Marsul”</t>
  </si>
  <si>
    <t>Apta</t>
  </si>
  <si>
    <t>A endossar pequenos volumes de acervos</t>
  </si>
  <si>
    <t>Apta (condic.)</t>
  </si>
  <si>
    <t>Mediante viabilização de espaço</t>
  </si>
  <si>
    <t>Inapta</t>
  </si>
  <si>
    <t>Em processo de fiscalização</t>
  </si>
  <si>
    <t>TO</t>
  </si>
  <si>
    <t>Cadastro Nacional de Instituições de Guarda e Pesquisa de Bens Arqueológicos - CNIGP / IPHAN</t>
  </si>
  <si>
    <t>Cidade</t>
  </si>
  <si>
    <t>Instituição</t>
  </si>
  <si>
    <t>Responsável</t>
  </si>
  <si>
    <t>Endereço</t>
  </si>
  <si>
    <t>Contato</t>
  </si>
  <si>
    <t>Situação</t>
  </si>
  <si>
    <t>Condicionantes (aptidão)</t>
  </si>
  <si>
    <t>Data de atualização</t>
  </si>
  <si>
    <t>Possui FormSus da OS 02/2016?</t>
  </si>
  <si>
    <t>Rio Branco</t>
  </si>
  <si>
    <t>Centro de Filosofia e Ciências Humanas</t>
  </si>
  <si>
    <t xml:space="preserve">Universidade Federal do Acre (UFAC) </t>
  </si>
  <si>
    <t xml:space="preserve">Rodovia BR 364 KM 04, s/nº. Complemento: Campus Universitario Reitor Aulio Gelio Alves de Souza. Bairro: Distrito Industrial. CEP: 69915-900. Rio Branco, Acre. </t>
  </si>
  <si>
    <t>(68) 39012500 http://www.ufac.br/portal/unidades-academicas/campus-rio-branco/cfch</t>
  </si>
  <si>
    <t xml:space="preserve">Fundação Elias Mansour </t>
  </si>
  <si>
    <t>Governo do Estado do Acre</t>
  </si>
  <si>
    <t xml:space="preserve">Rua Senador Eduardo Assmar, 1291 - 2º Distrito - Calçadão da Gameleira - CEP: 69.901-160. Rio Branco, Acre. </t>
  </si>
  <si>
    <t>(68) 3223-9688 http://www.cultura.ac.gov.br/wps/portal/fem/fem/principal E-mail: gabinete.fem@ac.gov.br</t>
  </si>
  <si>
    <t>Fundação Municipal de Cultura Garibaldi Brasil</t>
  </si>
  <si>
    <t>Prefeitura Municipal de Rio Branco</t>
  </si>
  <si>
    <t xml:space="preserve">Av. Dr. Pereira Passos, 225. Parque Capitão Ciriaco - CEP: 69.901-010 - Bairro: 6 de Agosto. Rio Branco, Acre. </t>
  </si>
  <si>
    <t>(68) 3225-1707 http://lai.riobranco.ac.gov.br/lai/index.php/institucional2/fundacao-garibaldi-brasil E-mail: rodrigo.forneck@riobranco.ac.gov.br</t>
  </si>
  <si>
    <t>União dos Palmares</t>
  </si>
  <si>
    <t>Centro Arqueológico Palmarino - CENARP</t>
  </si>
  <si>
    <t>Universidade Federal de Alagoas (UFAL)</t>
  </si>
  <si>
    <t>Maceió</t>
  </si>
  <si>
    <t>Instituto Histórico e Geográfico de Alagoas – IHGAL</t>
  </si>
  <si>
    <t>Governo do Estado de Alagoas</t>
  </si>
  <si>
    <t xml:space="preserve">Rua do Sol, 382, Centro, Maceió. </t>
  </si>
  <si>
    <t>Fone: (82) (82) 3223-779; Site: http://www.ihgal.al.org.br</t>
  </si>
  <si>
    <t>Museu de História Natural</t>
  </si>
  <si>
    <t xml:space="preserve">Rua Amazonas s/n, Prado; CEP: 57010-060 Maceió/AL. </t>
  </si>
  <si>
    <t>Telefone: (82) 3214-1629; Site: http://mhnufal.blogspot.com.br; mhnufal@gmail.com</t>
  </si>
  <si>
    <t>Núcleo de Ensino e Pesquisa Arqueológico - NEPA</t>
  </si>
  <si>
    <t xml:space="preserve">Praça Brasiliano Sarmento, Cep 578000-000,  União dos Palmares. Mudar para: Campus A.C. Simoes BR 104 Norte KM97, Tabuleiro dos Martins, Maceió. Cep 57072970; </t>
  </si>
  <si>
    <t>E-mail: sjallen@uol.com.br; Site: www.nucelo.ufal.br/nepa (não funciona).</t>
  </si>
  <si>
    <t>Delmiro Gouveia</t>
  </si>
  <si>
    <t>Núcleo de Pesquisa e Estudos Arqueológicos e Históricos - NUPEAH</t>
  </si>
  <si>
    <t>Universidade Federal de Alagoas (UFAL) - Campus do Sertão Delmiro Gouveia</t>
  </si>
  <si>
    <t xml:space="preserve">AL-145, 3849 - Cidade Universitária, Delmiro Gouveia - AL, CEP: 57480-000 </t>
  </si>
  <si>
    <t>Não foi informado pela SE</t>
  </si>
  <si>
    <t>Tefé</t>
  </si>
  <si>
    <t>Instituto de Desenvolvimento Sustentável Mamirauá</t>
  </si>
  <si>
    <t>Estr. do Bexiga, 2584 - Bairro Fonte Boa, Tefé - AM, 69553-225</t>
  </si>
  <si>
    <t>(97) 3343-9700; mamiraua@mamiraua.org.br</t>
  </si>
  <si>
    <t>Manaus</t>
  </si>
  <si>
    <t>Museu Amazônico - Laboratório de Arqueologia</t>
  </si>
  <si>
    <t>Universidade Federal do Amazonas (UFAM)</t>
  </si>
  <si>
    <t xml:space="preserve">Setor sul do Campus Universitário Arthur Virgílio Filho, Campus da Universidade Federal do Amazonas. CEP 69080-900. O Museu Amazônico também ocupa um edifício na Av. Ramos Ferreira, 1030 - Centro, Manaus - AM, 69010-120 </t>
  </si>
  <si>
    <t>(92) 3305-1480</t>
  </si>
  <si>
    <t>Museu da Amazônia - Núcleo de Arqueologia e Etnologia (MUSA-NAE)</t>
  </si>
  <si>
    <t>Associação privada Museu da Amazônia</t>
  </si>
  <si>
    <t>Rua Planeta Plutão, 11, Loteamento Parque Morada do Sol - Aleixo. CEP: 69060-060.</t>
  </si>
  <si>
    <t>(92) 3236-3079/9197/5326/3019-9294/ http://www.museudaamazonia.org.br/ E-mail: musa@museudaamazonia.org.br</t>
  </si>
  <si>
    <t>Laboratório de Arqueologia Alfredo Mendonça de Souza</t>
  </si>
  <si>
    <t>Secretaria de Estado de Cultura (SEC) - Governo do Estado do Amazonas</t>
  </si>
  <si>
    <t>Praça Heliodoro Balbi, s/n – Centro</t>
  </si>
  <si>
    <t xml:space="preserve">arqueologia@culturamazonas.am.gov.br
demus@culturamazonas.am.gov.br
Tel/Fax (92) 3631-6047
</t>
  </si>
  <si>
    <t>Itacoatiara</t>
  </si>
  <si>
    <t>Prefeitura Municipal de Itacoatiara</t>
  </si>
  <si>
    <t>demus@culturamazonas.am.gov.br</t>
  </si>
  <si>
    <t>Macapá</t>
  </si>
  <si>
    <t>Centro de Estudos e Pesquisas Arqueológicas do Amapá (CEPAP)</t>
  </si>
  <si>
    <t>Universidade Federal do Amapá (UNIFAP)</t>
  </si>
  <si>
    <t xml:space="preserve">Rod. Juscelino Kubitschek, KM-02 Jardim Marco Zero - CEP 68.903-419 - Macapá, Amapá. </t>
  </si>
  <si>
    <t>Tel/Fax (92) 3631-6047</t>
  </si>
  <si>
    <t>Instituto de Pesquisas Científicas e Tecnológicas do Estado do Amapá - IEPA / Núcleo de Pesquisa Arqueológica - NuPArq</t>
  </si>
  <si>
    <t>Governo do Estado do Amapá</t>
  </si>
  <si>
    <t>Av. Feliciano Coelho , 1.509 - Trem - CEP: 68901-025</t>
  </si>
  <si>
    <t>(96) 3212-5342 / 3212-5341 http://www.iepa.ap.gov.br/ gabinete.iepa@iepa.ap.gov.br</t>
  </si>
  <si>
    <t>Museu Histórico do Amapá Joaquim Caetano da Silva</t>
  </si>
  <si>
    <t xml:space="preserve">Av: Mário Cruz, 376 – Centro, 68900-740 Macapá, Amapá. </t>
  </si>
  <si>
    <t>(96) 3223-5432 https://www.facebook.com/MuseuJoaquimCaetano</t>
  </si>
  <si>
    <t>Porto Seguro</t>
  </si>
  <si>
    <t>ACERVO Centro de Referência em Patrimônio e Pesquisa</t>
  </si>
  <si>
    <t>Rua Sete de Setembro, 6 - Centro, CEP 45.810-000</t>
  </si>
  <si>
    <t>(73) 3288-0106</t>
  </si>
  <si>
    <t xml:space="preserve"> São Felix</t>
  </si>
  <si>
    <t>Casa da Cultura Américo Simas</t>
  </si>
  <si>
    <t>Prefeitura Municipal de São Felix</t>
  </si>
  <si>
    <t xml:space="preserve">Rua João Severino da Luz Neto, s/nº – Centro. São Félix, Bahia. </t>
  </si>
  <si>
    <t>(75) 3425-2914 / http://casadaculturaamericosimas.blogspot.com.br</t>
  </si>
  <si>
    <t>Mata de São João</t>
  </si>
  <si>
    <t>Casa da Torre Garcia D'Ávila</t>
  </si>
  <si>
    <t>Fundação Garcia D'Ávilla</t>
  </si>
  <si>
    <t>Avenida do farol, 1540 - Praia do Forte, Mata de São João - BA, 48280-000</t>
  </si>
  <si>
    <t>(71) 3676-1133 / http://www.fgd.org.br/ E-mail: sapiranga@fgd.org.br</t>
  </si>
  <si>
    <t>Paulo Afonso</t>
  </si>
  <si>
    <t>Centro de Arqueologia e Antropologia de Paulo Afonso  - CAAPA</t>
  </si>
  <si>
    <t>Universidade do Estado da Bahia (UNEB)</t>
  </si>
  <si>
    <t xml:space="preserve">Rua do Bom Conselho, 179. Bairro Alves de Souza. CEP: 48.608-230. Paulo Afonso, Bahia. </t>
  </si>
  <si>
    <t>(75) 32816585 / 7364 / 7562 / http://www.uneb.br</t>
  </si>
  <si>
    <t>Cachoeira</t>
  </si>
  <si>
    <t>Laboratório de Documentação e Arqueologia - Centro de Artes, Humanidades e Letras - CAHL</t>
  </si>
  <si>
    <t>Universidade Federal do Recôncavo Baiano (UFRB)</t>
  </si>
  <si>
    <t>Rua Ana Nery, 25 - Colegiado de Museologia/LADA UFRB  Rua Maestro Irineu Sacramento, S/N, Centro. CEP: 44.300-000. Cachoeira, Bahia.</t>
  </si>
  <si>
    <t>(75) 3425-2729 / 3425-2551 / http://www.ufrb.edu.br/cahl/       http://www.ufrb.edu.br/reconcavoarqueologico/lada E-mail: site.cahl@ufrb.edu.br</t>
  </si>
  <si>
    <t>Salvador</t>
  </si>
  <si>
    <t>Centro de Estudos das Ciências Humanas</t>
  </si>
  <si>
    <t>Centro de Estudos de Ciências Humanas (CEC.H)</t>
  </si>
  <si>
    <t xml:space="preserve">Rua Simões Filho n° 516, Jardim Armação. CEP 41.705-010, Salvador - BA. </t>
  </si>
  <si>
    <t>Fone (71) 3231-4249 /8255-8687 / http://cech-ba.blogspot.com.br/2010_11_01_archive.html E-mail: cech.arqueologia.ba@gmail.com</t>
  </si>
  <si>
    <t>Centro de Pesquisa Arqueológica e Antropológica</t>
  </si>
  <si>
    <t>Universidade Estadual da Bahia</t>
  </si>
  <si>
    <t xml:space="preserve">Rua Silveira Martins, 2555, Cabula. Salvador-BA. CEP: 41.150-000. 
</t>
  </si>
  <si>
    <t>Tel.: 71 3117-2200 / http://www.uneb.br/</t>
  </si>
  <si>
    <t>Museu de Arqueologia e Etnologia - MAE</t>
  </si>
  <si>
    <t>Universidade Federal da Bahia (UFBA)</t>
  </si>
  <si>
    <t xml:space="preserve">Endereço: Terreiro de Jesus, s/n, Prédio da Faculdade de Medicina, Pelourinho, Salvador, Bahia, Brasil. CEP: 40025-010. </t>
  </si>
  <si>
    <t>http://www.mae.ufba.br/ E-mail: mae@ufba.br / Telefone: (71) 3283-5533</t>
  </si>
  <si>
    <t>Faculdade Vasco da Gama</t>
  </si>
  <si>
    <t>Grupo Educacional UNIESP</t>
  </si>
  <si>
    <t>Estrada do Coqueiro Grande, 48. Cajazeiras VIII - CEP 41330-020 /  Avenida Vasco da Gama, 2787. Vasco da Gama - CEP 40240-090 - Salvador, Bahia.</t>
  </si>
  <si>
    <t xml:space="preserve"> (71) 3309-7810 / 3111-9000 / http://www.faculdadevascodagama.edu.br/faculdade.asp</t>
  </si>
  <si>
    <t>Instituto do Patrimônio Artístico e Cultural da Bahia</t>
  </si>
  <si>
    <t>Governo do Estado da Bahia</t>
  </si>
  <si>
    <t xml:space="preserve">Centro Histórico de Salvador, Rua 28 de Setembro, nº 15 - Centro. CEP: 40.020-246. Salvador, Bahia. </t>
  </si>
  <si>
    <t>(71) 3116-6673/3117-6490 / http://www.ipac.ba.gov.br/  E-mail: ascom.ipac@ipac.ba.gov.br</t>
  </si>
  <si>
    <t>Laboratório de Arqueologia da Faculdade de Filosofia e Ciências Humanas – FFCH</t>
  </si>
  <si>
    <t xml:space="preserve">Rua Prof. Aristides Novis, 197. Federação. CEP:  40.210-730. Salvador, Bahia. </t>
  </si>
  <si>
    <t>(71) 3331-2755 / 3283-6340 / http://www.ffch.ufba.br/spip.php?article8   E-mail: ffch@ufba.br</t>
  </si>
  <si>
    <t>Laboratório de Arqueologia do Metrô de Salvador</t>
  </si>
  <si>
    <t>Companhia de Transporte de Salvador (CTS)</t>
  </si>
  <si>
    <t>Estação Ferroviária da Calçada    Laboratório localizado no canteiro central de obras na Rótula do Abacaxi.</t>
  </si>
  <si>
    <t>(71) 99217-6456                    lhobt@hotmail.com</t>
  </si>
  <si>
    <t>Senhor do Bonfim</t>
  </si>
  <si>
    <t>Laboratório de Arqueologia e Paleontologia - LAP</t>
  </si>
  <si>
    <t>BR 407, km 127, s/nº, UNEB - Campus VII - CEP: 48970000 - Senhor do Bonfim, Bahia.</t>
  </si>
  <si>
    <t>(74) 35414013 / http://lapuneb.blogspot.com.br</t>
  </si>
  <si>
    <t>Museu Arqueológico da Embasa</t>
  </si>
  <si>
    <t>Rua Saldanha Marinho, S/N - Caixa D'agua, CEP 40323-010, Salvador, Bahia.</t>
  </si>
  <si>
    <t>(71) 3241-8135 / http://www.embasa.ba.gov.br/responsabilidade_socioambiental/museu_arq_embasa       http://www.embasa.ba.gov.br/sites/default/files/museu_revista_2013_web.pdf    E-mail: museu.arqueologico@embasa.ba.gov.br</t>
  </si>
  <si>
    <t xml:space="preserve">Museu de História Natural de Sauípe </t>
  </si>
  <si>
    <t>Museu de Sauípe</t>
  </si>
  <si>
    <t>Estrada Rural Sauípe a Entre Rios, KM 01, S/Nº - Vila Sauipe, Mata de São João - BA, CEP: 48280-000</t>
  </si>
  <si>
    <t>Telefone: (71) 98117-3656</t>
  </si>
  <si>
    <t>Ilhéus</t>
  </si>
  <si>
    <t>Núcleo de Estudos e Pesquisas Arqueológicas da Bahia - NEPAB</t>
  </si>
  <si>
    <t>Universidade Estadual de Santa Cruz (UESC)</t>
  </si>
  <si>
    <t>Rodovia Ilhéus-Itabuna, km 16, s/n, Salobrinho. CEP 45.662-000. Ilhéus, Bahia.</t>
  </si>
  <si>
    <t xml:space="preserve"> (73)3680-5139; 3680-5171 / http://www.uesc.br/nucleos/nepab/ E-mail: nepab@uesc.br</t>
  </si>
  <si>
    <t>Feira de Santana</t>
  </si>
  <si>
    <t>Museu Casa do Sertão</t>
  </si>
  <si>
    <t>Universidade Estadual de Feira de Santana (UEFS)</t>
  </si>
  <si>
    <t>Av. Transnordestina S/n. Bairro Novo Horizonte. CEP: 44.036-900. Feira de Santana, Bahia.</t>
  </si>
  <si>
    <t>(75) 31618000 / http://www.uefs.br/portal</t>
  </si>
  <si>
    <t>Vitória da Conquista</t>
  </si>
  <si>
    <t>Laboratório de Arqueologia e Etnologia</t>
  </si>
  <si>
    <t>Universidade Estadual do Sudoeste da Bahia (UESB)</t>
  </si>
  <si>
    <t>Endereço: Estrada do Bem Querer, km 4, CEP: 45000-000, Vitória da Conquista/BA</t>
  </si>
  <si>
    <t>(77) 3425 9356 / http://www.uesb.br/ laeuesb1@gmail.com/lauuesb@outlook.com</t>
  </si>
  <si>
    <t xml:space="preserve"> Baturite</t>
  </si>
  <si>
    <t>Comunidade Kolping da Serra do Evaristo</t>
  </si>
  <si>
    <t>Associação privada Comunidade Kolping da Serra do Evaristo</t>
  </si>
  <si>
    <t xml:space="preserve">Serra do Evaristo S/N. CEP: 62.760-000, Zona Rural. Baturite, Ceará. </t>
  </si>
  <si>
    <t xml:space="preserve">(85) 99985158 /(85) 9 9728.9828 http://kolping-ce.blogspot.com.br/p/comunidades-kolping-do-ceara.html E-mail: kolping.doce@yahoo.com.br </t>
  </si>
  <si>
    <t>Fortaleza</t>
  </si>
  <si>
    <t>Instituto Cobra Azul de Arqueologia e Patrimônio - ICA</t>
  </si>
  <si>
    <t>Rua Osvaldo Aranha, 288 - Parangaba, Fortaleza - Ceará   CEP: 60.720-840</t>
  </si>
  <si>
    <t>Fone: (85) 34890234 / E-mail: instituto@cobrazul.com.br // www.cobrazul.com.br</t>
  </si>
  <si>
    <t>Nova Olinda</t>
  </si>
  <si>
    <t>Fundação Casa Grande Memorial do Homem Kariri</t>
  </si>
  <si>
    <t xml:space="preserve">  Av. Jeremias Pereira, 444 - CEP: 63.165-000. Nova Olinda, Ceará   </t>
  </si>
  <si>
    <t xml:space="preserve">(88) 3546-1333 / 3521-8133 / http://www.fundacaocasagrande.org.br/principal.php  E-mail: imprensafcg@gmail.com </t>
  </si>
  <si>
    <t>Instituto de Arqueologia e Patrimônio Cultural do Ceará - Instituto Tembetá</t>
  </si>
  <si>
    <t xml:space="preserve">Instituto de Arqueologia e Patrimônio Cultural do Ceará </t>
  </si>
  <si>
    <t>Rua Gervásio de Castro 302 Benfica. CEP 60420-200</t>
  </si>
  <si>
    <t>(85) 3032-2097; contato@tembeta.com.br; www.tembetá.com.br</t>
  </si>
  <si>
    <t>Instituto de Ciências do Mar - LABOMAR</t>
  </si>
  <si>
    <t>Universidade Federal do Ceará (UFC)</t>
  </si>
  <si>
    <t>Av. da Abolição, 3207 – Meireles - CEP 60165-081.</t>
  </si>
  <si>
    <t xml:space="preserve"> 
(85) 3366-7000/ 7001/7002; labomar@ufc.br; www.ufc.br</t>
  </si>
  <si>
    <t>Parambu</t>
  </si>
  <si>
    <t xml:space="preserve">Museu Arqueológico e Histórico de Parambu - MAHP </t>
  </si>
  <si>
    <t>Prefeitura de Parambu</t>
  </si>
  <si>
    <t>Rua Joaquim Noronha, 19 – Centro
CEP: 63680-000, Parambu/CE</t>
  </si>
  <si>
    <t>Fone: (88) 3448-1729        http://www.parambu.ce.gov.br/index.php/secretarias/cultura-e-turismo              http://irlandanoronha.blogspot.com.br/2010/12/turma-de-8%C2%BA-ano-leva-museu-para-escola.html                     http://belezasdeparambu.arteblog.com.br/770003/Visita-ao-Museu-de-Parambu      secultparambu@hotmail.com</t>
  </si>
  <si>
    <t>Santana do Cariri</t>
  </si>
  <si>
    <t>Museu de Paleontologia de Santana do Cariri</t>
  </si>
  <si>
    <t>Universidade Regional do Cariri (URCA)</t>
  </si>
  <si>
    <t xml:space="preserve">Rua Dr. José Augusto Araújo, 326, CEP: 63190-000. Santana do Cariri, Ceará.  </t>
  </si>
  <si>
    <t>(88) 3545.1206 / http://museudepaleontologiaurca.blogspot.com.br/  E-mail: amfsales@urca.br /museudepaleontologia@gmail.com</t>
  </si>
  <si>
    <t>Tauá</t>
  </si>
  <si>
    <t>Museu Regional dos Inhamuns</t>
  </si>
  <si>
    <t>Fundação Bernardo Feitosa</t>
  </si>
  <si>
    <t xml:space="preserve">Praça José Gonçalves de Oliveira, s/n Bairro Luís Antônio - Tauá, Ceará. </t>
  </si>
  <si>
    <t>(88) 3437-2115 - fundacaobernardofeitosa1@gmail.com</t>
  </si>
  <si>
    <t>Quixadá</t>
  </si>
  <si>
    <t>Núcleo de Arqueologia e Semiótica do Ceará - NARSE</t>
  </si>
  <si>
    <t>Universidade Estadual do Ceará (UECE)</t>
  </si>
  <si>
    <t>Av. Epitácio Pessoa, 254 - Planalto Universitário - Quixadá - 63.900.000</t>
  </si>
  <si>
    <t xml:space="preserve"> (88) 3445-1039 / (88) 3445.1036 http://www.uece.br/feclesc/  E-mail: feclesc@uece.br</t>
  </si>
  <si>
    <t>Universidade Estadual do Ceará</t>
  </si>
  <si>
    <t xml:space="preserve">Av. Dr. Silas Munguba, 1700, Campus do Itaperi, CEP: 60.714.903. Fortaleza, Ceará. </t>
  </si>
  <si>
    <t xml:space="preserve">(85) 3101-9956 http://www.uece.br/uece/  E-mail: assecom@uece.br; edmar.pereira@uece.br </t>
  </si>
  <si>
    <t>Brasília</t>
  </si>
  <si>
    <t>Museu de Geociências - Mgeo do Instituto de Geociências (IG)</t>
  </si>
  <si>
    <t>Universidade de Brasília (UNB)</t>
  </si>
  <si>
    <t xml:space="preserve">Instituto de Geociências, Universidade de Brasília Campus Universitário Darcy Ribeiro ICC - Ala Central, Bloco A, Sala AT 276/18 - CEP 70.910-900 - Brasília DF </t>
  </si>
  <si>
    <t>61 3307-2433 / 2435 / http://www.igd.unb.br/  E-mail: igd@unb.br</t>
  </si>
  <si>
    <t>Anchieta</t>
  </si>
  <si>
    <t>Casa da Cultura Angelina Lopes Assad</t>
  </si>
  <si>
    <t>Prefeitura Municipal de Anchieta</t>
  </si>
  <si>
    <t xml:space="preserve"> R. Getúlio Vargas, 161 - Centro, Anchieta - ES, CEP: 29230-000</t>
  </si>
  <si>
    <t xml:space="preserve">Telefone/Fax: (28) 3536-3667 (Casa de Cultura), 3536-1756 (Gerência de Cultura) e 99944-0443 (Edson Vando), Endereço eletrônico: turismo@anchieta.es.gov.br
Sítio eletrônico: https://www.facebook.com/TurismoAnchieta/ (da Secretaria de Turismo)
</t>
  </si>
  <si>
    <t>Vitória</t>
  </si>
  <si>
    <t>Escola da Ciência, Biologia e História  - ECBH</t>
  </si>
  <si>
    <t xml:space="preserve">Prefeitura Municipal de Vitória </t>
  </si>
  <si>
    <t xml:space="preserve">Rua Avenida Dário Lourenço de Souza, 790, Mário Cypreste (Sambão do Povo). </t>
  </si>
  <si>
    <t>www.vitoria.es.gov.br/turista/centros-de-ciencia-e-educacao. Fone (27) 3233-3556; E-mail ecienciafisica@gmail.</t>
  </si>
  <si>
    <t>Instituto de Pesquisa Arqueológica e Etnográfica Adam Orssich - IPAE</t>
  </si>
  <si>
    <t>Instituto de Pesquisa Arqueológica e Etnográfica (IPAE)</t>
  </si>
  <si>
    <t>Av. Governador Bley, nº 186, Ed. BEMGE, Sala 708, CEP: 29.010-150, Centro, Vitória-ES</t>
  </si>
  <si>
    <t>Fone(27) 99933-1734 Homepage: www.ipaearqueologia.org.br/ Email: contato@ipaearqueologia.org.br</t>
  </si>
  <si>
    <t>Linhares</t>
  </si>
  <si>
    <t>Museu de Ciências do Espírito Santo - MUCES</t>
  </si>
  <si>
    <t>Centro de Estudos e Pesquisas Ambientais  e culturais (CEPES)</t>
  </si>
  <si>
    <t xml:space="preserve">Rua João Paulo II, nº2053 Bairro: Interlagos 
CEP: 29.903-580 Linhares/ES 
</t>
  </si>
  <si>
    <t>Instituto de Pesquisa e Desenvolvimento Socioambiental – ECOS</t>
  </si>
  <si>
    <t>CTA - Meio Ambiente</t>
  </si>
  <si>
    <t>Av. Saturnino Rangel Mauro, 283 Pontal de Camburi - CEP: 29062-030, Vitória/ES</t>
  </si>
  <si>
    <t>Fone 27) 3345 4222</t>
  </si>
  <si>
    <t>Serra</t>
  </si>
  <si>
    <t>Museu Histórico da Serra</t>
  </si>
  <si>
    <t>Prefeitura Municipal da Serra</t>
  </si>
  <si>
    <t xml:space="preserve">Avenida Cassiano Castelo, 22, Centro. Serra. Cep: 29177-010 </t>
  </si>
  <si>
    <t>Telefone: (27) 3251-6636; Site: museughistorico@serra.es.gov.br</t>
  </si>
  <si>
    <t>São Mateus</t>
  </si>
  <si>
    <t>Museu Municipal da História de São Mateus</t>
  </si>
  <si>
    <t>Prefeitura Municipal de São Mateus</t>
  </si>
  <si>
    <t xml:space="preserve">Praça Municipal,s/n,Centro. São Mateus,ES. Cep: 29930-210; Fone:  (27) 3767-1020 (Secretaria de Cultura)  </t>
  </si>
  <si>
    <t>3767-9726/9988-1727; Fax: (27) 3763-2812; Email: museucultura@saomateus.es.gov.br; cultura@saomateus.es.gov.br;maria2008helena@hotmail.com Site: www.saomateus.es.gov.br</t>
  </si>
  <si>
    <t>Porangatu</t>
  </si>
  <si>
    <t>Museu Municipal Ângelo Rosa de Moura de Porangatu</t>
  </si>
  <si>
    <t xml:space="preserve"> Prefeitura Municipal de Porangatu</t>
  </si>
  <si>
    <t xml:space="preserve">Avenida Tiradentes, s/n, Esquina com a Rua Pedro Ludovico, s/n - Próximo a Praça da Matriz Velha, Nossa Senhora da Piedade. Porangatu. Cep: 76550-000; </t>
  </si>
  <si>
    <t>Célia Correa Ferro – Diretora de Cultura
62 3362-5063 5095//5042
Fone:  (62) 3362-5095 / 3362-5065 / 3362-5042;   (62) 3362-5063; Email:  secretariadeculturaopgtu@hotmail.com</t>
  </si>
  <si>
    <t>Goiânia</t>
  </si>
  <si>
    <t>Museu Goiano Zoroastro Artiaga</t>
  </si>
  <si>
    <t>Governo do Estado de Goiás</t>
  </si>
  <si>
    <t xml:space="preserve">Praça Cívica nº 13,  Centro 74003-010  </t>
  </si>
  <si>
    <t>62 3201-4675 Email:  museuzoroastroartiaga@agepel.go.gov.br; Site:  www.agepel.go.gov.br</t>
  </si>
  <si>
    <t>Instituto Goiano de Pré-História e Antropologia - IGPA</t>
  </si>
  <si>
    <t>Pontifícia Universidade Católica de Goiás (PUC/GO)</t>
  </si>
  <si>
    <t xml:space="preserve"> Av. Universitária n.1069, St. Universitário
CEP 74605-160 </t>
  </si>
  <si>
    <t>Fone: (62) 3946-1654; Fax: 62-3946-1165; Email: igpa@pucgoias.edu.br; http://sites.pucgoias.edu.br/pesquisa/igpa/</t>
  </si>
  <si>
    <t xml:space="preserve">Laboratório de Arqueologia do Museu Antropológico </t>
  </si>
  <si>
    <t>Universidade Federal de Goiás (UFG)</t>
  </si>
  <si>
    <t xml:space="preserve">Endereço: Avenida Universitária, 1166, Setor Universitário, Goiânia. Cep: 74605-010; </t>
  </si>
  <si>
    <t xml:space="preserve">Gênio Eurípedes Cabral de Assis – Secretario de Cultura de jatai
64 3632-4049
Telefone:  (62) 3209-6010 / 3209-6011, Fax:  (62) 3209-6360; Email:  museu@museu.ufg.br; Site:  www.museu.ufg.br </t>
  </si>
  <si>
    <t>Jataí</t>
  </si>
  <si>
    <t>Museu Histórico de Jataí "Francisco Honório de Campos"</t>
  </si>
  <si>
    <t>Prefeitura de Jataí</t>
  </si>
  <si>
    <t>Rua José Manoel Vilela, 286, Centro, Jataí. Cep: 75800-008</t>
  </si>
  <si>
    <t>(64) 3632-4049 Email:  museuhistoricojatai@gmail.com; Site:  www.jatai.go.gov.br/index.php?link=onde_visitar/museuhistorico.htm&amp;h=1500</t>
  </si>
  <si>
    <t xml:space="preserve"> Cidade de Goiás</t>
  </si>
  <si>
    <t>Núcleo de Arqueologia, Centro de Pesquisa e Documentação em História e Arqueologia</t>
  </si>
  <si>
    <t>Universidade Estadual de Goiás (UEG)</t>
  </si>
  <si>
    <t xml:space="preserve">Praça Santos Dumont n° 17, Bairro João Francisco, cidade de Goiás. CEP 76600-000 </t>
  </si>
  <si>
    <t>Gislaine Valério de Lima Tedesco – Coordenadora</t>
  </si>
  <si>
    <t>Centro Cultural Jesco Puttkamer</t>
  </si>
  <si>
    <t>Instituto Goiano de Pré-História e Antropologia - IGPA da Pontifícia Universidade Católica de Goiás (PUC/GO)</t>
  </si>
  <si>
    <t>Av. T-3, 1732 - Quadra 171 - Lotes 37-39 - Setor Bueno, Goiânia - GO, CEP: 74210-240</t>
  </si>
  <si>
    <t>Fone: (62) 3251-0721 - (62) 3251-0721 / (62) 3946-1221 (IGPA) museujesco.pucgoias@gmail.com / centroculturalucg@hotmail.com</t>
  </si>
  <si>
    <t>São Luís</t>
  </si>
  <si>
    <t>Centro de Pesquisa de História Natural e Arqueologia do Maranhão</t>
  </si>
  <si>
    <t>Governo do Estado do Maranhão</t>
  </si>
  <si>
    <t>Rua 28 de Julho (Rua do Giz), nº 59 – Praia Grande | CEP: 65.010-680</t>
  </si>
  <si>
    <t>62 3936-2162</t>
  </si>
  <si>
    <t>Fundação Municipal do Patrimônio Histórico - FUMPH</t>
  </si>
  <si>
    <t>Prefeitura de São Luis</t>
  </si>
  <si>
    <t>Rua do Sol nº 660 - Centro - CEP: 65020-590.</t>
  </si>
  <si>
    <t>62 9 8413-1867</t>
  </si>
  <si>
    <t>Imperatriz</t>
  </si>
  <si>
    <t>Centro de Pesquisa em Arqueologia e História "Timbira"</t>
  </si>
  <si>
    <t>Universidade Estadual da Região Tocantina do Maranhão (UEMA SUL)</t>
  </si>
  <si>
    <t xml:space="preserve">R. Godofredo Viana, nº 1300 – Bairro Centro 
CEP: 65900-100 - Imperatriz/MA
</t>
  </si>
  <si>
    <t>Sra. Maristane de Sousa Rosa Sauimbo - Núcleo de Estudos Africanos e Indígenas - NEAI</t>
  </si>
  <si>
    <t>Reserva Técnica da Universidade Federal do Maranhão</t>
  </si>
  <si>
    <t>Universidade Federal do Maranhão (UFMA)</t>
  </si>
  <si>
    <t>Centro Pedagógico Paulo Freire. Av. dos Portugueses, 1966, Bacanga, São Luís, Maranhão</t>
  </si>
  <si>
    <t>Responsável legal: Prof. Arkley Marques Bandeira; E-mail: arkley.bandeira@ufma.br; Endereço: Representação Institucional - Gabinete da Reitoria da UFMA. Av. dos Portugueses, 1966, Bacanga, São Luís, Maranhão; Fone: (98) 98400 4228</t>
  </si>
  <si>
    <t>Instituto do Ecomuseu Sítio do Físico</t>
  </si>
  <si>
    <t>Instituto do Ecomuseu Sítio do Físico - IESF</t>
  </si>
  <si>
    <t>sitiodofisico@gmail.com</t>
  </si>
  <si>
    <t>Caxias</t>
  </si>
  <si>
    <t>Memorial da Balaiada</t>
  </si>
  <si>
    <t>Departamento do Patrimônio Histórico e Artístico do Maranhão</t>
  </si>
  <si>
    <t>Av. General Sampaio, 297-339 - Cangalheiro, Caxias - MA, 65604-010</t>
  </si>
  <si>
    <t>Patos de Minas</t>
  </si>
  <si>
    <t>Casa de Olegário Maciel - Museu da Cidade de Pato de Minas</t>
  </si>
  <si>
    <t>Governo do Estado de Minas Gerais</t>
  </si>
  <si>
    <t>Leme do Prado</t>
  </si>
  <si>
    <t>Centro de Referência de Porto Coris</t>
  </si>
  <si>
    <t>Companhia Energética de Minas Gerais S.A. (CEMIG)</t>
  </si>
  <si>
    <t>0800 721 0116 / http://www.cemig.com.br/pt-br/A_Cemig_e_o_Futuro/sustentabilidade/nossos_programas/ambientais/Irape/Paginas/preservacao_cultural.aspx</t>
  </si>
  <si>
    <t>Viçosa</t>
  </si>
  <si>
    <t>Departamento de Solos</t>
  </si>
  <si>
    <t>Universidade Federal de Viçosa (UFV)</t>
  </si>
  <si>
    <t>Arcos</t>
  </si>
  <si>
    <t>Estação Ecológica de Corumbá</t>
  </si>
  <si>
    <t>Instituto Estadual de Florestas de Minas Gerais (IEF)</t>
  </si>
  <si>
    <t>Km 74,5 da MG 170 (margem direita), à 9,5 Km de Arcos</t>
  </si>
  <si>
    <t>Arcos / http://www.ief.mg.gov.br/noticias/1/1786-estacao-ecologica-de-corumba-empossa-1d-conselho-consultivo  E-mail: http://www.ief.mg.gov.br/fale-conosco Fone: (37) 3351-5487  yustane.lopes@meioambiente.mg.gov.br</t>
  </si>
  <si>
    <t>Patrocínio</t>
  </si>
  <si>
    <t>Fundação Casa da Cultura de Patrocínio “Dr. Odair de Oliveira”</t>
  </si>
  <si>
    <t>Prefeitura de Patrocínio</t>
  </si>
  <si>
    <t>http://www.patrocinio.mg.gov.br/index.php?option=com_content&amp;view=article&amp;id=49&amp;Itemid=56</t>
  </si>
  <si>
    <t>Mariana</t>
  </si>
  <si>
    <t>Museu da Música de Mariana - Instituto de Ciências Humanas</t>
  </si>
  <si>
    <t>Universidade Federal de Ouro Preto (UFOP)</t>
  </si>
  <si>
    <t>Rua do Seminário, s/n - Centro - CEP: 35420-000. Mariana, Minas Gerais.</t>
  </si>
  <si>
    <t>(31) 3559-1189 / http://www.ichs.ufop.br/ichs/  E-mail: ichs@ichs.ufop.br</t>
  </si>
  <si>
    <t>Lagoa Santa</t>
  </si>
  <si>
    <t>Centro de Arqueologia Annette Laming Emperaire - CAALE</t>
  </si>
  <si>
    <t>Prefeitura de Lagoa Santa</t>
  </si>
  <si>
    <t>Avenida Acadêmico Nilo Figueiredo, n°62 - Centro - Lagoa Santa/MG</t>
  </si>
  <si>
    <t>(31) 3681-8755</t>
  </si>
  <si>
    <t>Arceburgo</t>
  </si>
  <si>
    <t xml:space="preserve">Instituto Histórico e Cultural de Arceburgo </t>
  </si>
  <si>
    <t>Prefeitura Municipal de Arcerburgo</t>
  </si>
  <si>
    <t>Rua Coronel Cândido Souza Dias, 990, CEP: 37820-000 – Arceburgo/MG</t>
  </si>
  <si>
    <t>ihcaarceburgo@yahoo.com.br (35) 3556-2156</t>
  </si>
  <si>
    <t>Diamantina</t>
  </si>
  <si>
    <t xml:space="preserve">Laboratório de Arqueologia e Estudo da Paisagem </t>
  </si>
  <si>
    <t>Universidade Federal dos Vales do Jequitinhonha e Mucuri (UFVJM)</t>
  </si>
  <si>
    <t xml:space="preserve"> Rodovia MGT 367, Km 583, n°5000, Alto da Jacuba, Diamantina, MG, Brasil. CEP:
39.100-000.  </t>
  </si>
  <si>
    <t>Fone: (38) 99979-6466 / (38) 3532-6047 / marcelofagundes.arqueologia@gmail.com /  marcelo.
fagundes@ufvjm.edu.br</t>
  </si>
  <si>
    <t>Uberlândia</t>
  </si>
  <si>
    <t xml:space="preserve">Museu do Índio </t>
  </si>
  <si>
    <t>Universidade Federal de Uberlândia (UFU)</t>
  </si>
  <si>
    <t>Rua Vitalino Resende do Carmo, 116, Santa Maria, Uberlândia/MG</t>
  </si>
  <si>
    <t>musindio@ufu.br / lidiamm@uol.com.br / (34) 3236-3707 / 3224-3526</t>
  </si>
  <si>
    <t>Belo Horizonte</t>
  </si>
  <si>
    <t>Laboratório de Arqueologia do Departamento de Antropologia e Arqueologia da Faculdade de Filosofia e Ciências Humanas (Fafich)</t>
  </si>
  <si>
    <t>Universidade Federal de Minas Gerais (UFMG)</t>
  </si>
  <si>
    <t>Avenida Antônio Carlos, 6627 - Pampulha, Belo Horizonte - MG, 31270-901.</t>
  </si>
  <si>
    <t>Fone: (31) 3409-5050 - cgradant@fafich.ufmg.br/colgrad.ufmg.br/antropologia</t>
  </si>
  <si>
    <t>Ituiutaba</t>
  </si>
  <si>
    <t>Museu Antropológico de Ituiutaba (MUSAI)</t>
  </si>
  <si>
    <t>Fundação Cultural de Ituiutaba</t>
  </si>
  <si>
    <t>Pains</t>
  </si>
  <si>
    <t>Museu Arqueológico do Carste do Alto São Francisco - MAC</t>
  </si>
  <si>
    <t>Prefeitura Municipal de Pains</t>
  </si>
  <si>
    <t>Rodovia MG-439, nº 1000, Centro. CEP 35.582-000</t>
  </si>
  <si>
    <t>Telefone: (37) 3323-5112</t>
  </si>
  <si>
    <t>Nova Ponte</t>
  </si>
  <si>
    <t>Museu Arqueológico Nova Ponte</t>
  </si>
  <si>
    <t>Prefeitura Municipal de Nova Ponte</t>
  </si>
  <si>
    <t>Lavras</t>
  </si>
  <si>
    <t>Museu Bi Moreira</t>
  </si>
  <si>
    <t>Universidade Federal de Lavras (UFLA)</t>
  </si>
  <si>
    <t>Juiz de Fora</t>
  </si>
  <si>
    <t xml:space="preserve">Museu de Arqueologia e Etnologia Americana </t>
  </si>
  <si>
    <t>Universidade Federal de Juiz de Fora (UFJF)</t>
  </si>
  <si>
    <t>Endereço: Rua José Lourenço Kelmer, S/n - Martelos, Juiz de Fora - MG, CEP: 36036-330</t>
  </si>
  <si>
    <t>Telefone: (32) 2102-3911</t>
  </si>
  <si>
    <t>Perdizes</t>
  </si>
  <si>
    <t>Museu de Arqueologia e História Professora Doutora Márcia Angelina Alves</t>
  </si>
  <si>
    <t>Prefeitura Municipal de Perdizes</t>
  </si>
  <si>
    <t>Rua  Antônio Luciano Barbosa, s/n - Centro, Perdizes/MG</t>
  </si>
  <si>
    <t>Fone: (34) 3663-1341    Email: linda.cult@hotmail.com  / alvesma@usp.br</t>
  </si>
  <si>
    <t>Ouro Preto</t>
  </si>
  <si>
    <t>Museu de Ciência e Técnica da Escola de Minas</t>
  </si>
  <si>
    <t>Museu de Ciência e Técnica da Escola de Minas - Universidade Federal de Ouro Preto
Rua Henrique Goerceix, 20 - Centro, Ouro Preto - MG, 35400-000</t>
  </si>
  <si>
    <t>Prof. Dr. Hernani Mota de Lima, Diretor
E-mail: museu.em@ufop.edu.br</t>
  </si>
  <si>
    <t xml:space="preserve">Museu de Ciências Naturais </t>
  </si>
  <si>
    <t>Pontifícia Universidade Católica de Minas Gerais (PUC/MG)</t>
  </si>
  <si>
    <t xml:space="preserve"> R. Dom José Gaspar, 290 - Coração Eucarístico, Belo Horizonte - MG, CEP: 30535-901</t>
  </si>
  <si>
    <t>Museu de História Natural e Jardim Botânico - MHNJB</t>
  </si>
  <si>
    <t>Rua Gustavo da Silveira, 1035 - Santa Inês - Belo Horizonte/MG, CEP: 31080-010</t>
  </si>
  <si>
    <t>Fone: (31) 3409-7615/7616 - e-mail: smuseo@mhnjb.ufmg.br</t>
  </si>
  <si>
    <t>Museu do Diamante</t>
  </si>
  <si>
    <t>Araxá</t>
  </si>
  <si>
    <t>Museu Histórico de Araxá Dona Beja</t>
  </si>
  <si>
    <t>Prefeitura Municipal de Araxá</t>
  </si>
  <si>
    <t>Montes Claros</t>
  </si>
  <si>
    <t>Museu Regional do Norte de Minas</t>
  </si>
  <si>
    <t>Universidade Estadual de Montes Claros (Unimontes)</t>
  </si>
  <si>
    <t>Secretaria Municipal de Cultura e Patrimônio</t>
  </si>
  <si>
    <t>Prefeitura Municipal de Ouro Preto</t>
  </si>
  <si>
    <t>Dourados</t>
  </si>
  <si>
    <t>Laboratório de Arqueologia, Etnologia e História Indígena</t>
  </si>
  <si>
    <t>Universidade Federal da Grande Dourados (UFGD)</t>
  </si>
  <si>
    <t>Rodovia Dourados-Itanhum, KM 12. Caixa Postal 315, CEP: 79804-970/ Campus da UFGD</t>
  </si>
  <si>
    <t>Fone: (67) 3410-2307</t>
  </si>
  <si>
    <t>Campo Grande</t>
  </si>
  <si>
    <t>Laboratório de Pesquisas Arqueológicas, Museu de Arqueologia (LAP/MuArq)</t>
  </si>
  <si>
    <t>Universidade Federal do Mato Grosso do Sul (UFMS)</t>
  </si>
  <si>
    <t xml:space="preserve">Av. Fernando Corrêa da Costa, 859 – 1º andar 
CEP: 79004-311, Campo Grande/MS
</t>
  </si>
  <si>
    <t>Fone: (67) 3301-5751 / www.muarq.sites.ufms.br</t>
  </si>
  <si>
    <t>Corumbá</t>
  </si>
  <si>
    <t>Laboratório de Arqueologia do Pantanal (LAPan)</t>
  </si>
  <si>
    <t>Rua Domingos Sahib, 99, Centro. Corumbá, MS- CEP: 79300-130</t>
  </si>
  <si>
    <t>Fone: (67) 3234-6841</t>
  </si>
  <si>
    <t>Museu das Culturas Dom Bosco</t>
  </si>
  <si>
    <t>Universidade Católica Dom Bosco</t>
  </si>
  <si>
    <t>Av. Afonso Pena, 7000 - Cidade Jardim, Campo Grande - MS, 79031-010</t>
  </si>
  <si>
    <t>Fone: (67) 3326-9788</t>
  </si>
  <si>
    <t>Museu de História do Pantanal (MUHPAN)</t>
  </si>
  <si>
    <t>Fundação Barbosa Rodrigues</t>
  </si>
  <si>
    <t>Rua Manoel Cavassa, 275 - Centro, Corumbá - MS, 79301-120</t>
  </si>
  <si>
    <t>Fone: (67) 3232-0303</t>
  </si>
  <si>
    <t>Cuiabá</t>
  </si>
  <si>
    <t>Instituto Homem Brasileiro</t>
  </si>
  <si>
    <t>Rua dos Coqueiros n. 19, Jardim das  Palmeiras, Cep. 78080-160</t>
  </si>
  <si>
    <t>Telefone: (65) 3664-2407</t>
  </si>
  <si>
    <t>Alta Floresta</t>
  </si>
  <si>
    <t>Universidade do Estado de Mato Grosso (UNEMAT)</t>
  </si>
  <si>
    <t>Avenida Ariosto da Riva, 3075, Centro. CEP: 78580-970– Alta Floresta/MT</t>
  </si>
  <si>
    <t>(66) 3521-9555. Email: museudealtafloresta@gmail.com</t>
  </si>
  <si>
    <t>Várzea Grande</t>
  </si>
  <si>
    <t>Laboratório de Geologia, Paleontologia e Arqueologia</t>
  </si>
  <si>
    <t>Centro Universitário Várzea Grande (Univag)</t>
  </si>
  <si>
    <t xml:space="preserve"> Museu Rondon de Etnologia e arqueologia (Musear)</t>
  </si>
  <si>
    <t>Universidade Federal de Mato Grosso (UFMT)</t>
  </si>
  <si>
    <t>Av. Fernando Corrêa da Costa - UFMT, Cuiabá - MT, 78068-401</t>
  </si>
  <si>
    <r>
      <t>Telefone</t>
    </r>
    <r>
      <rPr>
        <b/>
        <sz val="8"/>
        <rFont val="Arial"/>
        <family val="2"/>
      </rPr>
      <t>: </t>
    </r>
    <r>
      <rPr>
        <sz val="8"/>
        <rFont val="Arial"/>
        <family val="2"/>
      </rPr>
      <t>(65) 3615-8489</t>
    </r>
  </si>
  <si>
    <t>Museu de História Natural e Antropologia</t>
  </si>
  <si>
    <t>Governo do Estado do Mato Grosso</t>
  </si>
  <si>
    <t xml:space="preserve"> Parque Mãe Bonifácia - Rua Severino de Queiroz, s/n.
Complemento: Esquina com Rua Corsino Amarantes. CEP: 78053-372</t>
  </si>
  <si>
    <t xml:space="preserve">Museu de História Natural de Mato Grosso Casa Dom Aquino </t>
  </si>
  <si>
    <t>Instituto Ecossistemas e Populações Tradicionais (Ecoss)</t>
  </si>
  <si>
    <t>Av. Carandai,99 Caixa postal 3300 78060-601, Cuiabá - MT</t>
  </si>
  <si>
    <t>6536344858; presidente@institutoecoss.com.br</t>
  </si>
  <si>
    <t>Campo Novo do Parecis</t>
  </si>
  <si>
    <t>Museu Histórico do Parecis</t>
  </si>
  <si>
    <t>Prefeitura de Campo Novo do Parecis</t>
  </si>
  <si>
    <t>Rua São Paulo (n.379) no centro do município de Campo Novo do Parecis (MT)</t>
  </si>
  <si>
    <t>Cáceres</t>
  </si>
  <si>
    <t>Museu de Arqueologia, Espeleologia e Etnográfia</t>
  </si>
  <si>
    <t>Av. Santos Dumont sem número Bairro      , Cáceres MT Cep. 78.200-000</t>
  </si>
  <si>
    <t>Marabá</t>
  </si>
  <si>
    <t>Núcleo de Arqueologia,
Etnologia e Educação Patrimonial (NAEEP) - Fundação Casa da Cultura de Marabá (FCCM)</t>
  </si>
  <si>
    <t>Prefeitura Municipal de Marabá</t>
  </si>
  <si>
    <t>Rua Trezentos e Dois, Folha 30, Quadra Especial, Lote 01 - Bairro Nova Marabá, Marabá/ PA - CEP 68.508-970</t>
  </si>
  <si>
    <t>Marlon Prado - arqueólogo gestor
E-mail: fccm.convenios@gmail.com/ fccmadm@gmail.com/ marlonprado333@gmail.com
Telefone para contato: 94 3322-4176/ 3322-2315
Site: www.casadaculturademaraba.com.br</t>
  </si>
  <si>
    <t>04/01/2019 e 09/05/2019</t>
  </si>
  <si>
    <t>Santarém</t>
  </si>
  <si>
    <t xml:space="preserve">Laboratório de Arqueologia Curt Nimuendajú </t>
  </si>
  <si>
    <t>Universidade Federal do Oeste do Pará (UFOPA)</t>
  </si>
  <si>
    <t>Reitoria: Rua Vera Paz, s/n (Unidade Tapajós)  Bairro Salé  CEP 68040-255     Santarém, Pará, Brasil</t>
  </si>
  <si>
    <t>Myrtle Pearl Shock - Coordenadora
E-mail: myrtleshock@gmail.com
Telefone para contato: 94 2101-4905
Site: http://www.ufopa.edu.br/institucional/unidades-academicas/ics/laboratorio</t>
  </si>
  <si>
    <t>Belém</t>
  </si>
  <si>
    <t>Museu Paraense Emílio Goeldi</t>
  </si>
  <si>
    <t xml:space="preserve">Governo Federal </t>
  </si>
  <si>
    <t>Av. Gov Magalhães Barata, 376 - São Brás, Belém - PA, CEP: 66040-170</t>
  </si>
  <si>
    <t>Telefone: (91) 3182-3200</t>
  </si>
  <si>
    <t>Museu do Forte do Presépio</t>
  </si>
  <si>
    <t>Governo do Estado do Pará</t>
  </si>
  <si>
    <t>Praça Dom Frei Caetano Brandão, s/n - Cidade Velha, Belém - PA, CEP: 66020-600</t>
  </si>
  <si>
    <t>Telefone: (91) 4009-8826</t>
  </si>
  <si>
    <t>Cachoeira do Arari</t>
  </si>
  <si>
    <t>Museu do Marajó Padre Giovanni Gallo</t>
  </si>
  <si>
    <t>Associação privada Museu do Marajó Padre Giovanni Gallo</t>
  </si>
  <si>
    <t>Avenida do Museu, 1983, Cachoeira do Arari/ PA - CEP 68.840-000</t>
  </si>
  <si>
    <t>Otaci Gemaque ou Dona Zezé - curadores
Telefone para contato: 91 3758-1102; (91) 9842-76773
Site: http://www.museudomarajo.com.br/</t>
  </si>
  <si>
    <t>Museu do Estado do Pará</t>
  </si>
  <si>
    <t>Praça D. Pedro II, s/n. - Cidade Velha, Belém - PA, CEP: 66020-240</t>
  </si>
  <si>
    <t>Telefone: (91) 4009-9830</t>
  </si>
  <si>
    <t xml:space="preserve">Núcleo de ensino e pesquisa em arqueologia (NPEA) - Laboratório Antropologia Arthur Napoleão Figueiredo (LAANF) </t>
  </si>
  <si>
    <t>Universidade Federal do Pará (UFPA)</t>
  </si>
  <si>
    <t>Universidade Federal do Pará, Instituto de Filosofia e Ciências Humanas - Programa de Pós-Graduação em Antropologia - 
Laboratório de Arqueologia - Sala 03 - Rua Augusto Correa s/n, Bairro do Guamá - CEP 66.075-110</t>
  </si>
  <si>
    <t>Diogo Menezes Costa - coordenador laboratório
E-mail: ppgacampos@ufpa.br
Telefone para contato: 91 3201-8327
Site: http://ppga.propesp.ufpa.br/index.php/br/pesquisa/laboratorios</t>
  </si>
  <si>
    <t>Tucuruí</t>
  </si>
  <si>
    <t>Secretaria Municipal de Educação e Cultura</t>
  </si>
  <si>
    <t>Prefeitura Municipal de Tucuruí</t>
  </si>
  <si>
    <t>TV Raimundo Ribeiro de Souza, 01 - Sta Isabel
Tucuruí-PA - CEP: 68.456-180</t>
  </si>
  <si>
    <t>Secretária de Educação e Cultura: Maria da Conceição Pereira Bugarim
E-mail: seceducacao@tucurui.pa.gov.br</t>
  </si>
  <si>
    <t>Altamira</t>
  </si>
  <si>
    <t>Universidade Federal do Pará (UFPA) - campus Altamira</t>
  </si>
  <si>
    <t>-</t>
  </si>
  <si>
    <t>Carajás</t>
  </si>
  <si>
    <t>Parque Zoobotânico de Carajás - Parque Zoobotânico Vale</t>
  </si>
  <si>
    <t>Companhia Vale do Rio Doce</t>
  </si>
  <si>
    <t>Est. Raimundo Mascarenhas, s/n KM 26 - Núcleo Urbano de Carajás - PA. Telefone para contato: 94 3327-4878</t>
  </si>
  <si>
    <t>João Pessoa</t>
  </si>
  <si>
    <t>Fundação Casa de José Américo - Secretaria de Educação e Cultura da Paraíba</t>
  </si>
  <si>
    <t>Governo do Estado da Paraíba</t>
  </si>
  <si>
    <t>Av. Cabo Branco, 3336, João Pessoa, CEP: 58045-010</t>
  </si>
  <si>
    <t>(83) 3214-8541   fcja.adm@hotmail.com</t>
  </si>
  <si>
    <t>Instituto do Patrimônio Histórico e Artístico do Estado da Paraíba (IPHAEP)</t>
  </si>
  <si>
    <t>Av. João Machado, 348 - Jaguaribe, João Pessoa - PB</t>
  </si>
  <si>
    <t xml:space="preserve">Gabriela Pontes
(83) 3218-5122
http://paraiba.pb.gov.br/iphaep/
</t>
  </si>
  <si>
    <t>Campina Grande</t>
  </si>
  <si>
    <t>Laboratório de Arqueologia e Paleontologia - LABAP</t>
  </si>
  <si>
    <t>Universidade Estadual da Paraíba (UEPB)</t>
  </si>
  <si>
    <t>Av. Getúlio Vargas S/N, 2°andar, Centro, Campina Grande/PB, CEP:58400-052</t>
  </si>
  <si>
    <t>http://labapuepb.blogspot.com.br, Fone: (83) 99983-8198</t>
  </si>
  <si>
    <t>Areia</t>
  </si>
  <si>
    <t>Museu Regional de Areia (MURA)</t>
  </si>
  <si>
    <t xml:space="preserve">Arquidiocese da Paraíba/ Associação dos Amigos de Areia
</t>
  </si>
  <si>
    <t>PB-079, Areia - PB, CEP 58397-000</t>
  </si>
  <si>
    <t>(83) 3362-2360; http://www.paraibacriativa.com.br/artista/museu-regional-de-areia/</t>
  </si>
  <si>
    <t>Núcleo de Documentação e Informação Histórica Regional - NDIHR</t>
  </si>
  <si>
    <t>Universidade Federal da Paraíba (UFPB)</t>
  </si>
  <si>
    <t xml:space="preserve">Núcleo de Documentação e Informação Histórica Regional – NDIHR/UFPB.
Universidade Federal da Paraíba, Cidade Universitária, Campus I, Bloco F
CEP: 58.051-900, João Pessoa/PB
</t>
  </si>
  <si>
    <t xml:space="preserve">Carlos Xavier de Azevedo
(83) 3216-7200
http://www.ndihr.ufpb.br/
</t>
  </si>
  <si>
    <t>Oficina-Escola de Revitalização do Patrimônio Cultural de João Pessoa</t>
  </si>
  <si>
    <t>Rua da Areia n°33, Bairro Varadouro  CEP: 58010-640, João Pessoa/PB</t>
  </si>
  <si>
    <t xml:space="preserve">Fone: (83) 3249-1140  oficinaescolajp@gmail.com   Joalisson Cunha
</t>
  </si>
  <si>
    <t>Santa Casa de Misericórdia da Paraíba - Junta Administrativa</t>
  </si>
  <si>
    <t>Santa Casa de Misericórdia da Paraíba</t>
  </si>
  <si>
    <t>Av. Duque de Caxias s/n, Centro   CEP: 58010-770, João Pessoa/PB</t>
  </si>
  <si>
    <t>Fone: (83) 3222-4257</t>
  </si>
  <si>
    <t xml:space="preserve">“Igreja da Graça - Fazenda da Graça” </t>
  </si>
  <si>
    <t>InterCement</t>
  </si>
  <si>
    <t>Fazenda da Graça, Avenida da Graça – s/n, CEP: 58085-160, João Pessoa/PB</t>
  </si>
  <si>
    <t>Fone: (83) 3221 - 2726</t>
  </si>
  <si>
    <t>Recife</t>
  </si>
  <si>
    <t>Laboratório de Arqueologia do Departamento de História</t>
  </si>
  <si>
    <t>Universidade Federal de Pernambuco (UFPE)</t>
  </si>
  <si>
    <t>Av. Acadêmico Hélio Ramos, S/N, Cidade Universitária, Recife-PE. Centro de Filosofia e Ciências Humanas-CFCH, 11º andar, Laboratório de Arqueologia da UFPE. CEP: 50740-530</t>
  </si>
  <si>
    <t>(81) 2126-8290 / 2126-8291 marcos@brasilarqueologico.com.br</t>
  </si>
  <si>
    <t>Caixa Cultural Recife</t>
  </si>
  <si>
    <t>Caixa Econômica Federal</t>
  </si>
  <si>
    <t>Av. Alfredo Lisboa, 505 - Bairro do Recife, Recife-PE</t>
  </si>
  <si>
    <t>Fone: (81) 3236-9945</t>
  </si>
  <si>
    <t>Olinda</t>
  </si>
  <si>
    <t xml:space="preserve">Laboratório de Arqueologia -Secretaria de Patrimônio e Cultura </t>
  </si>
  <si>
    <t>Prefeitura Municipal de Olinda</t>
  </si>
  <si>
    <t>Secretaria de Património, Cultura,
Turismo e Desenvolvimento Económico, à Rua de São Bento, 160, Varadouro, Olinda/ PE</t>
  </si>
  <si>
    <t>Nyara Martins -- assessora técnica na SEP (81) 3305-1 142 das 8h às 13h30
José Aylton Melão Arqueólogo, Coordenador da Divisão de Arqueologia/
Laboratório de Arqueologia / Espaço Museológico (81) 9 9966-4155.</t>
  </si>
  <si>
    <t>Fundação do Patrimônio Histórico e Artístico de Pernambuco (FUNDARPE)</t>
  </si>
  <si>
    <t>Governo do Estado de Pernambuco</t>
  </si>
  <si>
    <t>Rua da Aurora, 463/469 - Boa Vista, Recife/PE, CEP: 50050-000</t>
  </si>
  <si>
    <t>Fone: (81) 3184-3000  presidenciafundarpe1@gmail.com   www.cultura.pe.gov.br</t>
  </si>
  <si>
    <t>Museu do Estado de Pernambuco (MEPE)</t>
  </si>
  <si>
    <t>Fundação do Patrimônio Histórico e Artístico de Pernambuco (Fundarpe)</t>
  </si>
  <si>
    <t>Avenida Rui Barbosa, 960 - Graça, Recife-PE</t>
  </si>
  <si>
    <t>Fone: (81) 3184-3174         museu.mepe@gmail.com www.museudoestadope.com.br</t>
  </si>
  <si>
    <t>Núcleo de Ensino e Pesquisas Arqueológicas (NEPARQ) do Departamento de História</t>
  </si>
  <si>
    <t>Universidade Federal Rural de Pernambuco (UFRPE)</t>
  </si>
  <si>
    <t>Rua Dom Manoel de Medeiros, s/n - Dois Irmãos, Recife-PE</t>
  </si>
  <si>
    <t>Fone: (81) 3320-6465</t>
  </si>
  <si>
    <t>Laboratório de Arqueologia Biológica e Forense, Departamento de Arqueologia</t>
  </si>
  <si>
    <t>Av. da Arquitetura s/n, Centro de Filosofia e Ciências Humanas, 10°andar, Cidade Universitária, CEP: 50.740-550 – Recife/PE.</t>
  </si>
  <si>
    <t xml:space="preserve">(81) 2126-7364 danielacisneiros@yahoo.com.br; ilcapc@hotmail.com; deparqueologia@hotmail.com https://www.ufpe.br/deparqueologia </t>
  </si>
  <si>
    <t>Memorial Noronhense</t>
  </si>
  <si>
    <t>CEP: 50.740-550 – Recife/PE</t>
  </si>
  <si>
    <t xml:space="preserve">Fone: (81) 3619-0800 memorialnoronhense@noronha.pe.gov.br www.noronha.pe.gov.br                          Grazielle Rodrigues do Nascimento                               </t>
  </si>
  <si>
    <t>Museu da Cidade do Recife - Forte das Cinco Pontas</t>
  </si>
  <si>
    <t>Prefeitura de Recife</t>
  </si>
  <si>
    <t>Largo das Cinco Pontas, s/n - Forte das Cinco Pontas - Bairro São José - Recife/PE</t>
  </si>
  <si>
    <t>Fone: (81) 3355-3106 / 3355-3107  Endereço Eletrônico: museucidaderecife@gmail.com   Sítio eletrônico: Em construção</t>
  </si>
  <si>
    <t>Petrolina</t>
  </si>
  <si>
    <t>Museu do Sertão</t>
  </si>
  <si>
    <t>Prefeitura Municipal de Petrolina</t>
  </si>
  <si>
    <t>Rua Esmelinda Brandão, s/n, Centro, Petrolina-PE. CEP: 56304-640</t>
  </si>
  <si>
    <t>Fone: (87) 3862-1534 / museudosertaopetrolina@gmail.com</t>
  </si>
  <si>
    <t>Núcleo de Estudos Indigenistas do Departamento de Letras</t>
  </si>
  <si>
    <t>Centro de Artes e Comunicação, Av. da Arquitetura, s/n - Cidade Universitária, Recife-PE</t>
  </si>
  <si>
    <t>Museu de Arqueologia e Ciências Naturais</t>
  </si>
  <si>
    <t>Universidade Católica de Pernambuco - UNICAP</t>
  </si>
  <si>
    <t>Rua Oliveira Lima, 824, Boa Vista, Recife - PE, CEP: 50050-390</t>
  </si>
  <si>
    <t>(81) 2119-4144 | (81) 2119-4192; museunicap@gmail.com; roberta.richard@unicap.br; museu.unicap.br</t>
  </si>
  <si>
    <t>São Raimundo Nonato</t>
  </si>
  <si>
    <t>Fundação Museu do Homem Americano</t>
  </si>
  <si>
    <t>Fundação Museu do Homem Americano (FUMDHAM)</t>
  </si>
  <si>
    <t>Av. Deputado Batista Dias, s/n, São Raimundo Nonato - PI, CEP: 64770-000</t>
  </si>
  <si>
    <t>Fone: (86) 3582-1612    E-mail: fumdham@fumdham.org.br</t>
  </si>
  <si>
    <t xml:space="preserve">Não </t>
  </si>
  <si>
    <t>Laboratório de Arqueologia Pré-Histórica do Curso de Arqueologia e Preservação Patrimonial</t>
  </si>
  <si>
    <t>Universidade Federal do Vale do São Francisco (UNIVASF) - Serra da Capivara</t>
  </si>
  <si>
    <t>Rua João Ferreira dos Santos, s/n, Bairro Campestre, São Raimundo Nonato/PI, CEP: 64770-000</t>
  </si>
  <si>
    <t>Fone: (89) 3582-9750/ 3582-2120   E-mail: arqueologia@univasf.edu.br,  site: www.univasf.edu.br</t>
  </si>
  <si>
    <t>Teresina</t>
  </si>
  <si>
    <t xml:space="preserve">Museu de Arqueologia e Paleontologia  </t>
  </si>
  <si>
    <t xml:space="preserve">Universidade Federal do Piauí (UFPI)         </t>
  </si>
  <si>
    <t>Universidade Federal do Piauí – UFPI,  Campus Universitário Ministro Petrônio Portella - Bairro Ininga - CEP: 64049-550 Teresina – PI ( Departamento de Arqueologia CCN 2)</t>
  </si>
  <si>
    <t>(86) 3237-2262</t>
  </si>
  <si>
    <t>Museu Dom Avelar Brandão Vilela</t>
  </si>
  <si>
    <t>Fundação Cultural Cristo Rei</t>
  </si>
  <si>
    <t>Poeta Domingos Fonseca, nº 1310, Bairro -  Cristo Rei, CEP - 64017-200, Teresina-PI</t>
  </si>
  <si>
    <t>Fone: (86) 221-6027</t>
  </si>
  <si>
    <t>Picos/PI</t>
  </si>
  <si>
    <t>Museu Ozildo Albano - MOA</t>
  </si>
  <si>
    <t xml:space="preserve">Museu Ozildo Albano </t>
  </si>
  <si>
    <t>Albano Josino Ferreira 404, Centro, CEP: 64600-000, Pico/PI</t>
  </si>
  <si>
    <t>(89) 3422-6380, museuozildoalbano@outlook.com</t>
  </si>
  <si>
    <t>Núcleo de Antropologia e Pré-História - NAP</t>
  </si>
  <si>
    <t xml:space="preserve">Universidade Federal do Piauí, Campus Universitário Ministro Petrônio Portella - Bairro Ininga
CEP: 64049-550, Teresina - PI
</t>
  </si>
  <si>
    <t>Curitiba</t>
  </si>
  <si>
    <t>Centro de Estudos e Pesquisas Arqueológicas - CEPA</t>
  </si>
  <si>
    <t>Universidade Federal do Paraná (UFPR)</t>
  </si>
  <si>
    <t>Universidade Federal Do Parana - General Carneiro Street, 460 - Centro, Curitiba - PR, CEP: 80050-540</t>
  </si>
  <si>
    <t>Telefone: (41) 3360-5123</t>
  </si>
  <si>
    <t>Maringá</t>
  </si>
  <si>
    <t>Laboratório de Arqueologia, Etnologia e Etno-História (LAEE)</t>
  </si>
  <si>
    <t>Universidade Estadual de Maringá (UEM)</t>
  </si>
  <si>
    <t>Av. Colombo, 5790, Bloco G-45, CEP: 87020-900, Maringá/PR</t>
  </si>
  <si>
    <t>(44) 3011-4670, lab-lee@uem.br, www.uem.br/laee</t>
  </si>
  <si>
    <t>R. Quinze de Novembro, 575 - Centro Histórico, Paranaguá - PR, CEP: 83203-010</t>
  </si>
  <si>
    <t>Telefone: (41) 3721-1200</t>
  </si>
  <si>
    <t>Museu de História Natural Capão da Imbuia</t>
  </si>
  <si>
    <t>Prefeitura de Capão da Imbuia</t>
  </si>
  <si>
    <t>Rua Professor Nivaldo Braga , 1369 CEP: 82.810-080 - Curitiba/PR</t>
  </si>
  <si>
    <t>Fone: (41) 32670819   Site: mhnci.webnode.com  E-mail: mhnci@smma.curitiba.pr.gov.br</t>
  </si>
  <si>
    <t>Cascavel</t>
  </si>
  <si>
    <t>Museu Histórico Celso Formighieri Sperança</t>
  </si>
  <si>
    <t>Prefeitura Municipal de Cultura de Cascavel</t>
  </si>
  <si>
    <t>Rua Duque de Caxias, 379 - Centro, Cascavel/PR</t>
  </si>
  <si>
    <t>Fone: (45) 3902-1865    Site: miscascavel@gmail.com www.cascavel.pr.gov.br/servicos/museuhistorico</t>
  </si>
  <si>
    <t>Apucarana</t>
  </si>
  <si>
    <t>Museu Histórico David Carneiro/Campus Apucarana</t>
  </si>
  <si>
    <t>Universidade Estadual do Paraná (UNESPAR)</t>
  </si>
  <si>
    <t>Avenida Minas Gerais, 5021 - Vila Nova, Apucarana-PR, CEP: 86813-250</t>
  </si>
  <si>
    <t>Fone: (43) 3420-5700 / Site: www.unespar.edu.br / Email: cpps@unespar.edu.br</t>
  </si>
  <si>
    <t>Museu Paranaense</t>
  </si>
  <si>
    <t>Governo do Estado do Paraná</t>
  </si>
  <si>
    <t> R. Kellers, 289 - Alto São Francisco, Curitiba - PR,CEP: 80410-100</t>
  </si>
  <si>
    <t>Telefone: (41) 3304-3300</t>
  </si>
  <si>
    <t>Lapa</t>
  </si>
  <si>
    <t>Museu Histórico da Lapa</t>
  </si>
  <si>
    <t>R. Francisco Cunha, 30 - Zoneamento e Uso do Solo Urbano, Lapa - PR, CEP: 83750-000</t>
  </si>
  <si>
    <t>Santo Inácio</t>
  </si>
  <si>
    <t>Museu Histórico de Santo Inácio</t>
  </si>
  <si>
    <t>Prefeitura de Santo Inácio</t>
  </si>
  <si>
    <t>R. Marcelino Alves Alcântara, 132 - Centro, Santo Inácio - PR, CEP: 86650-000</t>
  </si>
  <si>
    <t>Fone: (44) 3352-1222</t>
  </si>
  <si>
    <t xml:space="preserve"> Barra Mansa</t>
  </si>
  <si>
    <t>Fundação de Cultura de Barra Mansa</t>
  </si>
  <si>
    <t>Prefeitura Municipal de Barra Mansa</t>
  </si>
  <si>
    <t>Centro, Barra Mansa - RJ, CEP: 27310-060</t>
  </si>
  <si>
    <t>Rio de Janeiro</t>
  </si>
  <si>
    <t xml:space="preserve">Instituto Brasileiro de Pesquisas Arqueológicas </t>
  </si>
  <si>
    <t>Instituto Brasileiro de Pesquisas Arqueológicas - IBPA</t>
  </si>
  <si>
    <t>Rua Cisne de Faria, 123/101 – Maria da Graça. CEP: 20785-060, Rio de Janeiro/RJ</t>
  </si>
  <si>
    <t>Laboratório de Arqueologia Casa de Pedra, Museu Nacional (MN)</t>
  </si>
  <si>
    <t>Universidade Federal do Rio de Janeiro (UFRJ)</t>
  </si>
  <si>
    <t xml:space="preserve"> Quinta da Boa Vista - São Cristóvão, Rio de Janeiro - RJ, CEP: 20940-040</t>
  </si>
  <si>
    <t>Alexander Kellner
Diretor do Museu Nacional - RJ
Avenida General Herculano Gomes, S/N Horto Botânico - Quinta da Boa Vista, São Cristóvão
Rio de Janeiro/RJ, CEP: 20.941-390
E-mail: falecomdiretor@mn.ufrj.br</t>
  </si>
  <si>
    <t>Laboratório de Antropologia Biológica - IFCH</t>
  </si>
  <si>
    <t>Universidade do Estado do Rio de Janeiro (UERJ)</t>
  </si>
  <si>
    <t xml:space="preserve">Rua São Francisco Xavier, 524, Maracanã – 9º andar – Bloco F – Sala 9029
</t>
  </si>
  <si>
    <t>Dirce Eleonora Nigro Solis – Diretora do IFCH - UERJ / (21) 2587-7565 /  http://www.uerj.br /  http://www.uerj.br</t>
  </si>
  <si>
    <t>Duque de Caxias</t>
  </si>
  <si>
    <t>Laboratório de Arqueologia Brasileira (LAB)</t>
  </si>
  <si>
    <t>R Queimadas, 5, Quadra28 Lote 350, Chacara Arcampo, Duque De Caxias, RJ, CEP 25251-050, Brasil</t>
  </si>
  <si>
    <t>(21) 7873-2082; jeanne.cordeiro@hotmail.com</t>
  </si>
  <si>
    <t>Fundação Casa de Rui Barbosa</t>
  </si>
  <si>
    <t>R. São Clemente, 134 - Botafogo, Rio de Janeiro - RJ, 22260-000</t>
  </si>
  <si>
    <t>Telefone: (21) 3289-4600</t>
  </si>
  <si>
    <t>Belford Roxo</t>
  </si>
  <si>
    <t>Instituto de Arqueologia Brasileira</t>
  </si>
  <si>
    <t>Instituto de Arqueologia Brasileira - IAB</t>
  </si>
  <si>
    <t xml:space="preserve">Estr. Cruz Vermelha, 45 - Vila Santa Teresa, Belford Roxo - RJ
</t>
  </si>
  <si>
    <t>Telefone: (21) 3135-8117</t>
  </si>
  <si>
    <t>Instituto de Pesquisa Histórica e Arqueológica do Rio de Janeiro - IPHARJ</t>
  </si>
  <si>
    <t>Instituto de Pesquisa Histórica e Arqueológica do Rio de Janeiro (Ipharj)</t>
  </si>
  <si>
    <t xml:space="preserve">Av. Chrisóstomo Pimentel de Oliveira, 443. Anchieta - Rio de Janeiro / RJ CEP 21645-521. </t>
  </si>
  <si>
    <t>Telefone: (21) 3358-0809. website: www.ipharj.com.br.</t>
  </si>
  <si>
    <t>30/08/2017; 18/09/2018</t>
  </si>
  <si>
    <t>Museu do Trem</t>
  </si>
  <si>
    <t>Rede Ferroviária Federal</t>
  </si>
  <si>
    <t>Arraial do Cabo</t>
  </si>
  <si>
    <t>Prefeitura de Arraial do Cabo</t>
  </si>
  <si>
    <t>Av. da Liberdade - Pr Anjos, Arraial do Cabo - RJ, CEP: 28930-000</t>
  </si>
  <si>
    <t>Telefone: (22) 2622-5217</t>
  </si>
  <si>
    <t>Macaé</t>
  </si>
  <si>
    <t>Solar dos Mellos</t>
  </si>
  <si>
    <t>Prefeitura de Macaé</t>
  </si>
  <si>
    <t>R. Conde de Araruama, 248 - Centro, Macaé - RJ, 27910-640</t>
  </si>
  <si>
    <t>(22) 2759-5049</t>
  </si>
  <si>
    <t>Mendes</t>
  </si>
  <si>
    <t>Instituto d'Orbigny</t>
  </si>
  <si>
    <t>Avenida das Jaboticabeiras, 55, Cinco Lagos. CEP: 26700-000, Mendes - RJ</t>
  </si>
  <si>
    <t>Tel: (21) 97239-1122; (24) 2465-0406
Email:grifo@grifo.arq.br</t>
  </si>
  <si>
    <t>Secretaria de Patrimônio Cultural, Intervenção Urbana, Arquitetura e Design</t>
  </si>
  <si>
    <t>Prefeitura da Cidade do Rio de Janeiro</t>
  </si>
  <si>
    <t>Mossoró</t>
  </si>
  <si>
    <t xml:space="preserve">Laboratório de Arqueologia O Homem Potiguar </t>
  </si>
  <si>
    <t>Universidade do Estado do Rio Grande do Norte (UERN)</t>
  </si>
  <si>
    <t>Avenida Professor Antônio Campos, S/N, Bairro Costa e Silva, Mossoró – RN, CEP: 59633010</t>
  </si>
  <si>
    <t>(84) 3315 2142 laboratorioarqueologiaohomempotiguar.blogspot.com</t>
  </si>
  <si>
    <t>Natal</t>
  </si>
  <si>
    <t>Laboratório de Arqueologia, Departamento de História - Larq/CCHLA</t>
  </si>
  <si>
    <t>Universidade Federal do Rio Grande do Norte (UFRN)</t>
  </si>
  <si>
    <t>Campus Central UFRN - CCHLA - Natal/RN</t>
  </si>
  <si>
    <t>Museu Câmara Cascudo</t>
  </si>
  <si>
    <t>Av. Hermes da Fonseca, 1398, Tirol CEP: 59020-650 – Natal/RN</t>
  </si>
  <si>
    <t>(84) 33424911  MUSEUCC@MCC.UFRN.BR</t>
  </si>
  <si>
    <t>Ariquemes</t>
  </si>
  <si>
    <t>Museu de Arqueologia (MAR)</t>
  </si>
  <si>
    <t>Instituto Federal de Rondônia (IFRO), Campus Ariquemes</t>
  </si>
  <si>
    <t>BR 364, Km 13, Zona Rural – Ariquemes/Rondônia</t>
  </si>
  <si>
    <t>(69) 2103-0100 campusariquemes@ifro.edu.br / osvino.schimidt@ifro.edu.br www.ifro.edu.br</t>
  </si>
  <si>
    <t>Presidente Médici</t>
  </si>
  <si>
    <t>Museu Regional de Arqueologia de Rondônia</t>
  </si>
  <si>
    <t>Prefeitura Municipal de Presidente Médici</t>
  </si>
  <si>
    <t>Avenida Tiradentes, Nº 2064, Bairro: Lino Alves Teixeira, Presidente Médici-RO</t>
  </si>
  <si>
    <t>Fone: (69) 3471-2892 / Email: museuregional@presidentemedici.ro.gov / Site: museuregional.blogspot</t>
  </si>
  <si>
    <t>Porto Velho</t>
  </si>
  <si>
    <t>Departamento de Arqueologia (DARQ)</t>
  </si>
  <si>
    <t>Universidade Federal de Rondônia (UNIR)</t>
  </si>
  <si>
    <r>
      <t>Campus</t>
    </r>
    <r>
      <rPr>
        <sz val="8"/>
        <rFont val="Arial"/>
        <family val="2"/>
      </rPr>
      <t> José Ribeiro Filho, BR 364 – Km 9,5 – Zona Rural (Sentido Rio Branco)</t>
    </r>
  </si>
  <si>
    <t>Juliana Rossato Santi Fone: (69) 2182-2143 / Email: arqueologia@unir.br / Site: www.arqueologia.unir.br</t>
  </si>
  <si>
    <t>Boa Vista-RR</t>
  </si>
  <si>
    <t>Museu Integrado de Roraima (MIRR)</t>
  </si>
  <si>
    <t>Instituto de Amparo à Ciência, Tecnologia e Inovação (IACTI)</t>
  </si>
  <si>
    <t>Av. Brigadeiro Eduardo Gomes, Parque Anauá, Bairro dos esatdos - Boa Vista/RR. CEP: 69305-005</t>
  </si>
  <si>
    <t>Fone: (95) 9 8114-1117 Email: museuintegrado.rr@gmail.com</t>
  </si>
  <si>
    <t>20/09/2016 e 10/07/2020</t>
  </si>
  <si>
    <t>Lageado</t>
  </si>
  <si>
    <t>Laboratório de Arqueologia do Museu de Ciências (Labarq/MCN)</t>
  </si>
  <si>
    <t>Unidade Integrada Vale do Taquari de Ensino Superior (Univates)</t>
  </si>
  <si>
    <t xml:space="preserve">Rua Avelino Tallini, 171
Bairro Universitário
CEP 95914-014
Lageado/RS
</t>
  </si>
  <si>
    <t xml:space="preserve">arqueologia@univates.br 
ngalarce@univates.br
Fone: (51) 3714-7000 - Ramal 5563
https://www.univates.br/mcn/pesquisas
</t>
  </si>
  <si>
    <t>São Leopoldo</t>
  </si>
  <si>
    <t>Instituto Anchietano de Pesquisas - IAP</t>
  </si>
  <si>
    <t>Universidade do Vale do Rio dos Sinos (UNISINOS)</t>
  </si>
  <si>
    <t>Av. Unisinos, 950, Setor B, Prédio 05, Sala 108, Bairro Cristo Rei, São Leopoldo/RS, CEP: 93.022-750</t>
  </si>
  <si>
    <t>(51) 3590-8409, anchietano@unisinos.br</t>
  </si>
  <si>
    <t>Porto Alegre</t>
  </si>
  <si>
    <t>Laboratório de Arqueologia e Etnologia (LAE)</t>
  </si>
  <si>
    <t>Universidade Federal do Rio Grande do Sul (UFRGS)</t>
  </si>
  <si>
    <t xml:space="preserve">Av. Bento Gonçalves, 9500
Campus do Vale – UFRGS
Asla2/Anexo A2 do Prédio 43312 do IFCH
CEP: 91509-900
Porto Alegre/RS
</t>
  </si>
  <si>
    <t xml:space="preserve">lae-ifch@ufrgs.br
Fone/Fax: (51) 3308-9941 / 3308-7306
http://www.ufrgs.br/deptoantropologia/index.php?d=1&amp;p=133
</t>
  </si>
  <si>
    <t>Erechim</t>
  </si>
  <si>
    <t xml:space="preserve"> Museu Regional do Alto  Uruguai / Laboratório de Arqueologia (URI/Erechim)</t>
  </si>
  <si>
    <t>Universidade Regional Integrada do Alto Uruguai e das Missões (URI)</t>
  </si>
  <si>
    <t xml:space="preserve">Av. Sete de Setembro, 1621
CEP 99709-910
Erechim, RS
</t>
  </si>
  <si>
    <t xml:space="preserve">rodrigofornel@uri.com.br
Fone: (54) 3520-9000 Ramal 9197
http://www.uricer.edu.br/site/inicio
https://www.facebook.com/urimurau/
</t>
  </si>
  <si>
    <t>Taquara</t>
  </si>
  <si>
    <t>Museu Arqueológico do Rio Grande do Sul (MARSUL)</t>
  </si>
  <si>
    <t>Governo do Estado do Rio Grande do Sul</t>
  </si>
  <si>
    <t>RS 020, km 58 - CEP 95600-000</t>
  </si>
  <si>
    <t>www.facebook.com/museuarqueologicors, Fone: (51) 3542 1553</t>
  </si>
  <si>
    <t>Santa Cruz do Sul</t>
  </si>
  <si>
    <t>Centro de Ensino e Pesquisas Arqueológicas - CEPA</t>
  </si>
  <si>
    <t>Universidade de Santa Cruz do Sul (UNISC)</t>
  </si>
  <si>
    <t>Av. Independência, 2293 - Bairro: Universitário. CEP: 96.815-900 - Santa Cruz do Sul - RS/Brasil</t>
  </si>
  <si>
    <t>(51) 37177628 http://www.unisc.br</t>
  </si>
  <si>
    <t>Universidade Integrada do Vale do Taquari de Ensino Superior (UNIVATES)</t>
  </si>
  <si>
    <t>Museu de Porto Alegre José Joaquim Felizardo</t>
  </si>
  <si>
    <t>Prefeitura de Porto Alegre</t>
  </si>
  <si>
    <t>Rua Joaquim Alfredo, 582, Cidade Baixa, CEP: 90050-230 Porto Alegre/RS</t>
  </si>
  <si>
    <t>(51) 3289-8275 museu@smc.prefpoa.com.br www.museudeportoalegre.com.br</t>
  </si>
  <si>
    <t>Torres</t>
  </si>
  <si>
    <t>Laboratório de Arqueologia - Campus Torres - LAUTOR</t>
  </si>
  <si>
    <t>Universidade Luterana do Brasil (ULBRA)</t>
  </si>
  <si>
    <t xml:space="preserve">Av. Universitária, nº 1900 – Parque do Balonismo CEP:
95.560-000
</t>
  </si>
  <si>
    <t>Laboratório de Arqueologia do Museu de Ciências e Tecnologia (LA-MCT)</t>
  </si>
  <si>
    <t>Pontifícia Universidade Católica do Rio Grande do Sul (PUC/RS)</t>
  </si>
  <si>
    <t xml:space="preserve">Av. Ipiranga, 6681 – Prédio 40
90.619-900 – Porto Alegre/RS
</t>
  </si>
  <si>
    <t>Fone: (51) 3320-3521 / Email: mct@pucrs.br / Sítio Eletrônico: www.pucrs.br/mct</t>
  </si>
  <si>
    <t>Bento Gonçalves</t>
  </si>
  <si>
    <t>Museu do Imigrante - Fundação Casa das Artes</t>
  </si>
  <si>
    <t>Prefeitura de Bento Gonçalves</t>
  </si>
  <si>
    <t xml:space="preserve">Rua Herny Hugo Dreher, 127
Bairro Planalto
CEP 97542-570 
Bento Gonçalves, RS
</t>
  </si>
  <si>
    <t xml:space="preserve">fcasadasartes@terra.com.br
Fone: (54) 3454-5253 ou 3454-5211
http://www.bentogoncalves.rs.gov.br/pagina/fundacao-casa-das-artes
</t>
  </si>
  <si>
    <t>Canoas</t>
  </si>
  <si>
    <t>Laboratório de Arqueologia e Etnologia (ULBRA/Canoas)</t>
  </si>
  <si>
    <t xml:space="preserve">Universidade Luterana do Brasil (ULBRA) -  Campus Canoas </t>
  </si>
  <si>
    <t xml:space="preserve">Avenida Farroupilha, 8001
Bairro São José
Prédio 12 - Sala 61C
CEP 92425-900
Canoas, RS
</t>
  </si>
  <si>
    <t xml:space="preserve">dirhistoria@ulbra.br
historia.canoas@ulbra.br
Fone: (51) 3477-4000, Ramal 2350
http://www.ulbra.br/canoas/infraestrutura-e-servicos/laboratorios/laboratorio-de-arqueologia-e-etnologia
</t>
  </si>
  <si>
    <t>Jaguarão</t>
  </si>
  <si>
    <t>Laboratório de Cultura Material e Arqueologia  - LACUMA</t>
  </si>
  <si>
    <t>Universidade Federal do Pampa (UNIPAMPA)</t>
  </si>
  <si>
    <t>Rua Conselheiro Diana, 650, Bairro Kennedy/CEP:96300-000 - Jaguarão/RS</t>
  </si>
  <si>
    <t>Fone: (53) 3257-3278 Email: sara.munaretto@unipampa.edu.br / edison.cruxen@unipampa.edu.br</t>
  </si>
  <si>
    <t>Pelotas</t>
  </si>
  <si>
    <t>Reserva Técnica de Arqueologia</t>
  </si>
  <si>
    <t>Universidade Federal de Pelotas (UFPEL)</t>
  </si>
  <si>
    <t>Rua Cel. Alberto Rosa, 154, Bairro Porto, Pelotas/RS - CEP: 96.010-770</t>
  </si>
  <si>
    <t>(53) 3284-5529 http://wp.ufpel.edu.br/lepaarq/</t>
  </si>
  <si>
    <t>Caxias do Sul</t>
  </si>
  <si>
    <t>Laboratório de Ensino e Pesquisas Arqueológicas - LEPAR</t>
  </si>
  <si>
    <t>Universidade de Caxias do Sul (UCS)</t>
  </si>
  <si>
    <t>Rua Francisco Getúlio Vargas, 1130, Petrópolis, Caxias do Sul - RS  - CEP: 95.070-560</t>
  </si>
  <si>
    <t>FONE: (54) 32182052    - imhc@ucs.br - SITE: www.ucs.br/site/instituto-memoria-historica-e-cultural/laboratorio-de-ensino-e-pesquisas-arqueologicas-lepar/</t>
  </si>
  <si>
    <t>Santa Maria</t>
  </si>
  <si>
    <t>Laboratório de Estudos e Pesquisas Arqueológicas - LEPA</t>
  </si>
  <si>
    <t>Universidade Federal de Santa Maria (UFSM)</t>
  </si>
  <si>
    <t>Rua Floriano Peixoto, 1184 - Anexo - Antiga Reitoria da UFMS - Centro - CEP: 97015-372 - Santa Maria/RS</t>
  </si>
  <si>
    <t>(55) 3220-9240</t>
  </si>
  <si>
    <t>Museu Antropológico do Rio Grande do Sul</t>
  </si>
  <si>
    <t>Rua dos Andradas, 1234, Ed. Santa Cruz, 10 andar, salas 1003/1004/1005, Centro Porto Alegre-RS</t>
  </si>
  <si>
    <t>Fone: (051) 3228-7664 Email: museuantropologico@gmail.com - Sítio Eletrônico: www.cultura.rs.gov.br/v2/instituições-sedac/instituto-19</t>
  </si>
  <si>
    <t>Nonoai</t>
  </si>
  <si>
    <t>Museu Honório Veloso de Linhares</t>
  </si>
  <si>
    <t>Prefeitura de Nonoai</t>
  </si>
  <si>
    <t xml:space="preserve">Escola Munic. Jair de Moura Calixto
R. Dr. Pedro Roso, s/nº
Centro 
CEP 99600-000
Nonoai, RS
</t>
  </si>
  <si>
    <t xml:space="preserve">educacao@nonoai.rs.gov.br
smecnonoai@yahoo.com.br
Fone: (54) 3362-1122 http://sistemas.museus.gov.br/cnm/pesquisa/listarPorMunicipio?coMunicipio=4833
</t>
  </si>
  <si>
    <t>Passo fundo</t>
  </si>
  <si>
    <t>Museu de Artes Visuais Ruth Schneider (MAVRS) e Museu Histórico Regional (MHR)</t>
  </si>
  <si>
    <t>Universidade de Passo Fundo (UPF)</t>
  </si>
  <si>
    <t>Av. Brasil Oeste, 758, Centro - CEP: 99025-003, Passo Fundo/RS</t>
  </si>
  <si>
    <t>Fone: (54) 3316-8586 / 3316-8587 / Email: mhr@upf.br / Site: www.upf/mhr</t>
  </si>
  <si>
    <t>Piratini</t>
  </si>
  <si>
    <t>Museu Histórico Municipal Barbosa Lessa</t>
  </si>
  <si>
    <t>Prefeitura de Piratini</t>
  </si>
  <si>
    <t>Av. Gomes Jardim, 104 - Bairro Centro/CEP:96010-770 - Piratini/RS</t>
  </si>
  <si>
    <t>Fone: (53) 3257-1200 3257-1201/ E-mail: elianeperoba.piratini@hotmail.com - Sítio eletrônico: www.facebook.com/museu.municipalbarbosalessa</t>
  </si>
  <si>
    <t>Guaíba</t>
  </si>
  <si>
    <t>Museu Municipal Carlos Nobre</t>
  </si>
  <si>
    <t>Prefeitura de Guaíba</t>
  </si>
  <si>
    <t>Av. 7 de Setembro, 460, CEP:92.500-000, Guaíba-RS</t>
  </si>
  <si>
    <t>Email: museucarlosnobre@gmail.com</t>
  </si>
  <si>
    <t>Santo Ângelo</t>
  </si>
  <si>
    <t xml:space="preserve"> Museu Municipal Dr. José Olavo Machado / Núcleo de Arqueologia</t>
  </si>
  <si>
    <t>Prefeitura de Santo Ângelo</t>
  </si>
  <si>
    <t xml:space="preserve">Rua Antunes Ribas esquina Antônio Manoel, s/Nº
Centro Histórico
CEP 98801-630
Santo Ângelo/RS
</t>
  </si>
  <si>
    <t xml:space="preserve">mjom85@hotmail.com
narqpmsa@gmail.com
Fone: (55) 3312-0170 ou 3312-7193
http://museuolavomachado.blogspot.com.br/p/historico.html
</t>
  </si>
  <si>
    <t>Gaurama</t>
  </si>
  <si>
    <t>Museu Municipal Irmã Celina Schardong</t>
  </si>
  <si>
    <t>Prefeitura Municipal de Gaurama</t>
  </si>
  <si>
    <t xml:space="preserve">Rua João Amândio Sperb, 338
Antiga Estação Ferroviária
CEP 99830-000
Gaurama, RS
</t>
  </si>
  <si>
    <t xml:space="preserve">museu@gaurama.rs.gov.br
Fone: (54) 3391-1200  (Prefeitura)
http://mapa.cultura.rs.gov.br/espaco/id:662/
</t>
  </si>
  <si>
    <t>São Pedro do Sul</t>
  </si>
  <si>
    <t>Museu Paleontológico e Arqueológico Walter Ilha</t>
  </si>
  <si>
    <t>Prefeitura de São Pedro do Sul</t>
  </si>
  <si>
    <t>BR 287, Km 292 - Estrada da Carpintaria, 120 - CEP: 97400-000 - São Pedro do Sul/RS</t>
  </si>
  <si>
    <t>Fone: (55) 3276-1085    Email: museuwalterilhasps@gmail.com e janetedallacosta@gmail.com    Site: http://www.saopedrodosul.org/secretaria/educacao-cultura-esportes-e-turismo.html</t>
  </si>
  <si>
    <t>Núcleo de Estudos do Patrimônio e Memória – NEP</t>
  </si>
  <si>
    <t>Av. Roraima, 1000 - Prédio 74-B/3º Andar - Campus Camobi da UFSM - CEP: 97015-372 - Santa Maria/RS</t>
  </si>
  <si>
    <t>(55) 3220-9550</t>
  </si>
  <si>
    <t>Passo Fundo</t>
  </si>
  <si>
    <t>Laboratório de Cultura Material e Arqueologia, Núcleo de Pré História e Arqueologia (Lacuma/Nupha)</t>
  </si>
  <si>
    <t>BR 285, Km 292 - Bairro São José - Unidade IFCH - Prédio B4 - CEP: 99056-900 - Passo Fundo/RS</t>
  </si>
  <si>
    <t>Fone: (54) 3316-8339 / www.arqueologiaupf.wordpress.com</t>
  </si>
  <si>
    <t>Museu Universitário de Arqueologia e Etnologia - MUAE</t>
  </si>
  <si>
    <t xml:space="preserve">Av. Bento Gonçalves, 9500
Bairro Agronomia
Prédio 43 – Sala 232 – IFCH
CEP 90540-000
Porto Alegre, RS
</t>
  </si>
  <si>
    <t xml:space="preserve">mual@ifch.ufrgs.br
Fone: (51) 3316-6860/6868/7169
http://museus.cultura.gov.br/espaco/8600/
</t>
  </si>
  <si>
    <t>Núcleo de Pesquisa Arqueológica – NuPArq</t>
  </si>
  <si>
    <t xml:space="preserve">Av. Bento Gonçalves, 9500
Bairro Agronomia
Prédio 43322 (Prédio do Pantheon do IFCH) – Sala 210
CEP 91501-970
Porto Alegre, RS
Fone: (51) 3308-7169                  
</t>
  </si>
  <si>
    <t xml:space="preserve">nuparq@ufrgs.br
Fone: (51) 3308-7169
http://www.ufrgs.br/nuparq
</t>
  </si>
  <si>
    <t>Rio Grande</t>
  </si>
  <si>
    <t>Núcleo de Pesquisa Arqueológica - Centro Municipal de Cultura Inah Emil Martensen</t>
  </si>
  <si>
    <t>Prefeitura Municipal de Rio Grande</t>
  </si>
  <si>
    <t xml:space="preserve">Rua Marechal Floriano, 91
Bairro Cassino
CEP 96207-390
Rio Grande, RS
</t>
  </si>
  <si>
    <t xml:space="preserve">centrodecultura.rg@gmail.com
npa.rg.rs@gmail.com
Fone: (53) 3231-6399
http://mapa.cultura.rs.gov.br/espaco/id:373/
http://centromunicipaldeculturarg.blogspot.com.br/
</t>
  </si>
  <si>
    <t>São Gabriel</t>
  </si>
  <si>
    <t>Museu Nossa Senhora do Rosário Bom Fim</t>
  </si>
  <si>
    <t>Prefeitura Municipal de São Gabriel</t>
  </si>
  <si>
    <t xml:space="preserve">Rua Andrade Neves,
259 
CEP:97300-000
Centro
São Gabriel, RS
</t>
  </si>
  <si>
    <t xml:space="preserve">museubomfim@hotmail.com
Fone/Fax: (55) 3232.5279
http://mapa.cultura.rs.gov.br/espaco/id:401/
</t>
  </si>
  <si>
    <t>Universidade de Santa Cruz do Sul</t>
  </si>
  <si>
    <t>Universidade de Santa Cruz do Sul  (UNISC)</t>
  </si>
  <si>
    <t xml:space="preserve">Av. Independência, 2293
Bairro Universitário
CEP: 96815-900
Santa Cruz do Sul/RS
</t>
  </si>
  <si>
    <t xml:space="preserve">info@unisc.br
sergio@unisc.br
Fone: (51) 3717-7300 ou 3717-1855
http://www.unisc.br/pt/home/estrutura-administrativa/centros/centro-de-ensino-e-pesquisas-arqueologicas-cepa
</t>
  </si>
  <si>
    <t>Bagé</t>
  </si>
  <si>
    <t>Museu Dom Diogo de Souza</t>
  </si>
  <si>
    <t>Fundação Áttila Taborda/Universidade da Região da Campanha (FAT/URCAMP)</t>
  </si>
  <si>
    <t>Rua Emílio Guilayn, 759 - Centro, CEP: 96400-150, Bagé/RS</t>
  </si>
  <si>
    <t xml:space="preserve">Telefone: (53) 3242-8244, Ramal 250, museudomdiogo@homail.com, http://site.urcamp.tche.br/urcamp/alem-da-urcamp/museus
</t>
  </si>
  <si>
    <t>Campos Novos</t>
  </si>
  <si>
    <t>Fundação Cultural Camponovense Cid Caesar de Almeida Pedroso</t>
  </si>
  <si>
    <t>Prefeitura Municipal de Campos Novos</t>
  </si>
  <si>
    <t>Gerência Estratégica de Cultura e Patrimônio Histórico do Município de Anchieta</t>
  </si>
  <si>
    <t>Tubarão</t>
  </si>
  <si>
    <t>Grupo de Pesquisa em Educação Patrimonial e Arqueologia - GRUPEP</t>
  </si>
  <si>
    <t>Universidade do Sul de Santa Catarina (UNISUL)</t>
  </si>
  <si>
    <t>Av. José Acácio Moreira, 787 - Dehon, Tubarão</t>
  </si>
  <si>
    <t>Criciúma</t>
  </si>
  <si>
    <t>Laboratório de Arqueologia Pedro Ignácio Schmitz (LAPIS) do Instituto de Pesquisas Ambientais e Tecnológicas (IPAT)</t>
  </si>
  <si>
    <t>Universidade do Extremo Sul Catarinense (UNESC)</t>
  </si>
  <si>
    <t>Laguna</t>
  </si>
  <si>
    <t>Museu Anita Garibaldi</t>
  </si>
  <si>
    <t>Prefeitura Municipal de Laguna</t>
  </si>
  <si>
    <t>Balneário Rincão</t>
  </si>
  <si>
    <t>Museu Arqueológico Igrejinha Nossa Senhora dos Navegantes</t>
  </si>
  <si>
    <t>Rua Florianopolis, s/n Distrito Balneario Rincao</t>
  </si>
  <si>
    <t>E-mail: museuarqueorincao@gmail.com Telefone/Fax: 48 3428-2253</t>
  </si>
  <si>
    <t>Jasguaruna</t>
  </si>
  <si>
    <t>Museu Cidade de Jaguaruna</t>
  </si>
  <si>
    <t>Prefeitura de Jasguaruna.</t>
  </si>
  <si>
    <t>Florianópolis - SC</t>
  </si>
  <si>
    <t>Museu de Arqueologia e Etnologia Professor Oswaldo Rodrigues Cabral (Marque)</t>
  </si>
  <si>
    <t>Universidade Federal de Santa Catarina (UFSC)</t>
  </si>
  <si>
    <t xml:space="preserve"> Ibirama</t>
  </si>
  <si>
    <t>Museu Eduardo de Lima e Silva Hoerhann</t>
  </si>
  <si>
    <t>Prefeitura de Ibirama</t>
  </si>
  <si>
    <t>Itajaí</t>
  </si>
  <si>
    <t>Museu Etno-Arqueológico de Itajaí</t>
  </si>
  <si>
    <t>Fundação Genésio Miranda Lins - Prefeitura Municipal de Itajaí</t>
  </si>
  <si>
    <t>Capinzal</t>
  </si>
  <si>
    <t>Museu Histórico de Capinzal</t>
  </si>
  <si>
    <t>Prefeitura de Capinzal</t>
  </si>
  <si>
    <t>Museu Histórico de Santa Catarina</t>
  </si>
  <si>
    <t>Governo do Estado de Santa Catarina</t>
  </si>
  <si>
    <t>Palácio Cruz e Sousa 400, Praça XV de Novembro, 227 - Centro, CEP: 88010-560</t>
  </si>
  <si>
    <t>Telefone: (48) 3665-6363</t>
  </si>
  <si>
    <t>São Francisco do Sul</t>
  </si>
  <si>
    <t>Museu Histórico de São Francisco do Sul</t>
  </si>
  <si>
    <t>Prefeitura de São Francisco do Sul</t>
  </si>
  <si>
    <t>Museu Histórico e Arquivo Público de Itajaí</t>
  </si>
  <si>
    <t>Fundação Genésio Miranda Lins</t>
  </si>
  <si>
    <t>São José</t>
  </si>
  <si>
    <t>Museu Histórico Municipal de São José</t>
  </si>
  <si>
    <t>Prefeitura de São José</t>
  </si>
  <si>
    <t>Irani</t>
  </si>
  <si>
    <t>Museu Monge José Maria - Fundação Cultural Memória Viva do Contestado da Região do Irani</t>
  </si>
  <si>
    <t>Prefeitura de Irani</t>
  </si>
  <si>
    <t>Joinville</t>
  </si>
  <si>
    <t>Museu Arqueológico de Sambaqui de Joinville - MASJ</t>
  </si>
  <si>
    <t>Prefeitura de Joinville</t>
  </si>
  <si>
    <t>Estr. Dona Francisca, 600 - Centro (Pirabeiraba), Joinville - SC, CEP: 89201-220</t>
  </si>
  <si>
    <t>Telefone: (47) 3433-0114</t>
  </si>
  <si>
    <t>Chapecó</t>
  </si>
  <si>
    <t>Núcleo de Estudos Etnológicos e Arqueológicos do Centro de Memória do Oeste de Santa Catarina (NEEA/CEOM)</t>
  </si>
  <si>
    <t>Universidade Comunitária Regional de Chapecó (Unochapecó)</t>
  </si>
  <si>
    <t>Avenida Senador Attílio Fontana, 591-E - Efapi, CEP: 89809-000</t>
  </si>
  <si>
    <t>Telefone: (49) 3321-8000</t>
  </si>
  <si>
    <t xml:space="preserve">Joinville </t>
  </si>
  <si>
    <t>Laboratório de Arqueologia e Patrimônio Arqueológico/LAPArq</t>
  </si>
  <si>
    <t>Universidade da Região de Joinville  (UNIVILLE)</t>
  </si>
  <si>
    <t xml:space="preserve">Joaçaba </t>
  </si>
  <si>
    <t xml:space="preserve">Universidade do Oeste de Santa Catarina - Campus de Joaçaba </t>
  </si>
  <si>
    <t>Universidade do Oeste de Santa Catarina (UNOESC)</t>
  </si>
  <si>
    <t>Universidade do Vale do Itajai</t>
  </si>
  <si>
    <t>Universidade do Vale do Itajaí (UNIVALI)</t>
  </si>
  <si>
    <t>Canindé do São Francisco</t>
  </si>
  <si>
    <t>Museu de Arqueologia de Xingó - MAX</t>
  </si>
  <si>
    <t>Universidade Federal de Sergipe (UFS)</t>
  </si>
  <si>
    <t xml:space="preserve">Rodovia Canindé-Piranhas
Trevo da UHE – Xingó
</t>
  </si>
  <si>
    <t>(79) 3194-6453</t>
  </si>
  <si>
    <t>São Cristóvão</t>
  </si>
  <si>
    <t>Museu Histórico de Sergipe</t>
  </si>
  <si>
    <t>Governo do Estado do Sergipe</t>
  </si>
  <si>
    <t xml:space="preserve">Praça São Francisco, 26. São Cristóvão/SE </t>
  </si>
  <si>
    <t>Museu.sergipe@cultura.se.gov.br - SITE: museuhsergipe.blogspot.com.br</t>
  </si>
  <si>
    <t>Laranjeiras</t>
  </si>
  <si>
    <t xml:space="preserve">Laboratório de Arqueologia do Departamento de Arqueologia
(LARQ/DARQ)
</t>
  </si>
  <si>
    <t>Praça Samuel de Oliveira, s/n - Centro, CEP:49170-000</t>
  </si>
  <si>
    <t xml:space="preserve"> (79)3281-2939
darq.ufs@gmail.com
</t>
  </si>
  <si>
    <t>Guarulhos</t>
  </si>
  <si>
    <t>Arquivo Histórico de Guarulhos, Secretaria de Cultura de Guarulhos</t>
  </si>
  <si>
    <t>Prefeitura de Guarulhos</t>
  </si>
  <si>
    <t>Araras</t>
  </si>
  <si>
    <t>Casa de Cultura “Emílio Silvestre Wolff”</t>
  </si>
  <si>
    <t>Prefeitura de Araras</t>
  </si>
  <si>
    <t>Presidente Prudente</t>
  </si>
  <si>
    <t>Centro de Museologia, Antropologia e Arqueologia (CEMAARQ), Faculdade de Ciência e Tecnologia</t>
  </si>
  <si>
    <t>Universidade Estadual Paulista (UNESP)</t>
  </si>
  <si>
    <t xml:space="preserve">Rua Roberto Simonsen, 305. Centro Educacional.
</t>
  </si>
  <si>
    <t>Piraju</t>
  </si>
  <si>
    <t>Centro Regional de Arqueologia Ambiental</t>
  </si>
  <si>
    <t>Museu de Arqueologia e Etnologia (MAE), Universidade de São Paulo (USP)</t>
  </si>
  <si>
    <t>São João da Boa Vista</t>
  </si>
  <si>
    <t>Departamento de Cultura e Turismo de São João da Boa Vista</t>
  </si>
  <si>
    <t>Prefeitura de São João da Boa Vista</t>
  </si>
  <si>
    <t>Santa Maria da Serra</t>
  </si>
  <si>
    <t>Departamento de Educação e Cultura</t>
  </si>
  <si>
    <t>Prefeitura do Município de Santa Maria da Serra</t>
  </si>
  <si>
    <t>São Paulo</t>
  </si>
  <si>
    <t xml:space="preserve">Faculdade de Letras e Ciências Humanas </t>
  </si>
  <si>
    <t>Universidade de São Paulo (USP)</t>
  </si>
  <si>
    <t>Paraíbuna</t>
  </si>
  <si>
    <t>Fundação Cultural Benedicto Siqueira e Silva</t>
  </si>
  <si>
    <t>Prefeitura Municipal de Paraíbuna</t>
  </si>
  <si>
    <t>Endereço: Praca Mosenhor Ernesto Almirio Arantes, 64, Paraibuna - SP, CEP: 12260-000</t>
  </si>
  <si>
    <t>Telefone: (12) 3974-0712</t>
  </si>
  <si>
    <t>São José dos Campos</t>
  </si>
  <si>
    <t>Fundação Cultural Cassiano Ricardo</t>
  </si>
  <si>
    <t>Prefeitura Municipal de São José dos Campos</t>
  </si>
  <si>
    <t>Jacareí</t>
  </si>
  <si>
    <t>Fundação Cultural de Jacarehy “José Maria de Abreu”, Prefeitura Municipal de Jacareí</t>
  </si>
  <si>
    <t>Prefeitura Municipal de Jacareí</t>
  </si>
  <si>
    <t>Taubaté</t>
  </si>
  <si>
    <t>Fundação Dom José Antônio do Couto - FUNDJAC</t>
  </si>
  <si>
    <t>Diocese de Taubaté</t>
  </si>
  <si>
    <t>São Sebastião</t>
  </si>
  <si>
    <t>Fundação Museu de História, Pesquisa e Arqueologia do Mar (FUNDAMAR)</t>
  </si>
  <si>
    <t>Fundação Museu de História, Pesquisa e Arqueologia do Mar</t>
  </si>
  <si>
    <t>Av vereador Antonio borges 1905. balneário dos trabalhadores, Praia Grande. Cep.: 11600-000</t>
  </si>
  <si>
    <t xml:space="preserve"> fundacaomar@gmail.com; 12-98125-1364</t>
  </si>
  <si>
    <t>Fundação para a Conservação e a Produção Florestal do Estado de São Paulo</t>
  </si>
  <si>
    <t>Prefeitura de São Sebastião</t>
  </si>
  <si>
    <t>Email contato@fundamar.org.br</t>
  </si>
  <si>
    <t>Fundação Patrimônio Histórico da Energia e Saneamento</t>
  </si>
  <si>
    <t>Governo do Estado de São Paulo</t>
  </si>
  <si>
    <t xml:space="preserve">lameda Cleveland, 601 - Campos Elíseos. CEP.: 01218-000 - </t>
  </si>
  <si>
    <t>Fundação Pública Deodato Santana</t>
  </si>
  <si>
    <t>Santos</t>
  </si>
  <si>
    <t>Instituto de Pesquisas Científicas</t>
  </si>
  <si>
    <t>Universidade Católica de Santos (UNISANTOS)</t>
  </si>
  <si>
    <t>Ilhabela</t>
  </si>
  <si>
    <t>Instituto Histórico Geográfico e Arqueológico de Ilhabela</t>
  </si>
  <si>
    <t>Prefeitura Municipal de Ilhabela</t>
  </si>
  <si>
    <t>Campinas</t>
  </si>
  <si>
    <t>Laboratório de Arqueologia Pública Paulo Duarte - Núcleo de Estudos e Pesquisas Ambientais - LAP/NEPAM</t>
  </si>
  <si>
    <t>Universidade Estadual de Campinas (UNICAMP)</t>
  </si>
  <si>
    <t xml:space="preserve"> Bragança Paulista</t>
  </si>
  <si>
    <t>Laboratório de Estudos Arqueológicos</t>
  </si>
  <si>
    <t>Fundação Municipal de Ensino Superior de Bragança Paulista (FESB)</t>
  </si>
  <si>
    <t>Laboratório de Estudos Evolutivos Humanos/Instituto de Biociências</t>
  </si>
  <si>
    <t xml:space="preserve">Rua do Matão, 277 - Instituto de Biociências, Universidade de São Paulo. CEP:
05508-090 </t>
  </si>
  <si>
    <t>Rio Claro</t>
  </si>
  <si>
    <t>Laboratório Interdisciplinar de Pesquisa sobre o Patrimônio, Memória e Território - LAPAT</t>
  </si>
  <si>
    <t>Mauá</t>
  </si>
  <si>
    <t>Museu Barão de Mauá</t>
  </si>
  <si>
    <t>Prefeitura Municipal de Mauá</t>
  </si>
  <si>
    <t>Museu da Cidade</t>
  </si>
  <si>
    <t>Prefeitura Municipal de Campinas</t>
  </si>
  <si>
    <t>Iepê</t>
  </si>
  <si>
    <t xml:space="preserve">Museu de Arqueologia de Iepê </t>
  </si>
  <si>
    <t>Prefeitura de Iepê</t>
  </si>
  <si>
    <t>Araraquara</t>
  </si>
  <si>
    <t>Museu de Arqueologia e Paleontologia de Araraquara - MAPA</t>
  </si>
  <si>
    <t>Prefeitura de Araraquara</t>
  </si>
  <si>
    <t>Embu das Artes</t>
  </si>
  <si>
    <t>Museu de Arte Sacra dos Jesuítas</t>
  </si>
  <si>
    <t>Pateo do Collegio/ Jesuítas Brasil</t>
  </si>
  <si>
    <t xml:space="preserve"> Botucatu</t>
  </si>
  <si>
    <t>Museu do Café da Fazenda Lageado - Campus de Botucatu</t>
  </si>
  <si>
    <t>Universidade Estadual Paulista, Campus de Botucatu (UNESP)</t>
  </si>
  <si>
    <t>Itapeva</t>
  </si>
  <si>
    <t>Museu Histórico de Itapeva</t>
  </si>
  <si>
    <t>Prefeitura Municipal de Itapeva</t>
  </si>
  <si>
    <t>Peruíbe</t>
  </si>
  <si>
    <t>Museu Histórico e Arqueológico de Peruíbe</t>
  </si>
  <si>
    <t>Prefeitura de Peruíbe</t>
  </si>
  <si>
    <t>Mogi Mirim</t>
  </si>
  <si>
    <t>Museu Histórico e Pedagógico "Dr. João Theodoro Xavier"</t>
  </si>
  <si>
    <t>Prefeitura de Mogi Mirim</t>
  </si>
  <si>
    <t>Botucatu</t>
  </si>
  <si>
    <t>Museu Histórico e Pedagógico “Francisco Blasi”, Prefeitura Municipal de Botucatu</t>
  </si>
  <si>
    <t>Prefeitura de Botucatu</t>
  </si>
  <si>
    <t>Museu Histórico e Pedagógico “Voluntários da Pátria"</t>
  </si>
  <si>
    <t>Limeira</t>
  </si>
  <si>
    <t>Museu Histórico Major José Levy Sobrinho</t>
  </si>
  <si>
    <t>Prefeitura Municipal de Limeira</t>
  </si>
  <si>
    <t>Sorocaba</t>
  </si>
  <si>
    <t>Museu Histórico Sorocabano</t>
  </si>
  <si>
    <t>Prefeitura de Sorocaba</t>
  </si>
  <si>
    <t>Jahu</t>
  </si>
  <si>
    <t>Museu Municipal José Raphael Toscano</t>
  </si>
  <si>
    <t xml:space="preserve">Prefeitura de Jahu                    </t>
  </si>
  <si>
    <t>Rua Tenente Lopes, 350- Centro - CEP: 17.201-460</t>
  </si>
  <si>
    <t>Telefone: (14) 36024777</t>
  </si>
  <si>
    <t>Monte Mor</t>
  </si>
  <si>
    <t>Museu Municipal Elisabeth Aytai</t>
  </si>
  <si>
    <t>Prefeitura Municipal de Monte Mor</t>
  </si>
  <si>
    <t>Itatiba</t>
  </si>
  <si>
    <t>Museu Municipal Padre Francisco de Paula Lima</t>
  </si>
  <si>
    <t>Prefeitura de Itatiba</t>
  </si>
  <si>
    <t>Museu Paulista - Museu do Ipiranga</t>
  </si>
  <si>
    <t>Mogi das Cruzes</t>
  </si>
  <si>
    <t>Núcleo de Arqueologia - NABC</t>
  </si>
  <si>
    <t>Universidade Braz Cubas (UBC)</t>
  </si>
  <si>
    <t>Núcleo de Estudos Estratégicos - NEE</t>
  </si>
  <si>
    <t>Núcleo de Pesquisa e Estudo em Chondrichthyes - NUPEC</t>
  </si>
  <si>
    <t>Centro Regional de Pesquisas Arqueológicas (CERPA)</t>
  </si>
  <si>
    <t>Sede administrativa:
Av. Ana Costa 374, cj. 41 - Gonzaga - Santos - SP, 11060-002</t>
  </si>
  <si>
    <t xml:space="preserve">Manoel Gonzales Diretor Arqueoenvironment/NUPEC/CERPA/MUVA Tel. Cel: 13 99125-0224, Tel.: 13 3027-8595 gonzalez@nupec.com.br </t>
  </si>
  <si>
    <t>Parque Estadual de Ilhabela</t>
  </si>
  <si>
    <t>Prefeitura de Ilhabela</t>
  </si>
  <si>
    <t>São Bernardo do Campo</t>
  </si>
  <si>
    <t>Prefeitura do Município de São Bernardo do Campo</t>
  </si>
  <si>
    <t>Areias</t>
  </si>
  <si>
    <t>Prefeitura Municipal de Areias</t>
  </si>
  <si>
    <t>Prefeitura Municipal de Mogi Mirim</t>
  </si>
  <si>
    <t>Prefeitura Municipal de Sorocaba</t>
  </si>
  <si>
    <t>Secretaria de Cultura e Turismo</t>
  </si>
  <si>
    <t>Caçapava</t>
  </si>
  <si>
    <t xml:space="preserve">Secretaria de Cultura, Esporte e Lazer </t>
  </si>
  <si>
    <t>Prefeitura Municipal de Caçapava</t>
  </si>
  <si>
    <t>Secretaria de Obras e Meio Ambiente</t>
  </si>
  <si>
    <t>Secretaria do Meio Ambiente de São Paulo - Instituto Florestal</t>
  </si>
  <si>
    <t>Piracicaba</t>
  </si>
  <si>
    <t xml:space="preserve">Secretaria Municipal de Ação Cultural de Piracicaba (SEMAC) </t>
  </si>
  <si>
    <t>Prefeitura Municipal de Piracicaba</t>
  </si>
  <si>
    <t>Secretaria Municipal de Ação Cultural e Cidadania</t>
  </si>
  <si>
    <t>Secretaria Municipal de Cultura de Rio Claro</t>
  </si>
  <si>
    <t>Prefeitura de Rio Claro</t>
  </si>
  <si>
    <t>Centro de Arqueologia - Departamento do Patrimônio Histórico - DPH, Secretaria Municipal de Cultura</t>
  </si>
  <si>
    <t>Prefeitura do Município de São Paulo</t>
  </si>
  <si>
    <t>Universidade Estadual de Campinas</t>
  </si>
  <si>
    <t>Universidade Estadual Paulista</t>
  </si>
  <si>
    <t>Rosana</t>
  </si>
  <si>
    <t>Universidade Estadual Paulista - Unidade de Rosana</t>
  </si>
  <si>
    <t>Av. Professor Almeida Prado, 1466 – Cidade Universitária. Cep 05508-070 São Paulo/SP</t>
  </si>
  <si>
    <t>Telefone: (11) 3091-4905</t>
  </si>
  <si>
    <t>Pereira Barreto</t>
  </si>
  <si>
    <t>Museu Histórico da Colonização de Pereira Barreto</t>
  </si>
  <si>
    <t>Associação de Amigos do Museu Histórico da Colonização de Pereira Barreto</t>
  </si>
  <si>
    <t xml:space="preserve">Rua Hagimê Fujimoto, 1000
CEP: 15370-000, Pereira Barreto/SP
</t>
  </si>
  <si>
    <t>Telefone : (18) 3704-1052  E-mail: museupereirabarreto@gmail.com</t>
  </si>
  <si>
    <t>Palmas</t>
  </si>
  <si>
    <t>Núcleo Tocantinense de Arqueologia - NUTA</t>
  </si>
  <si>
    <t>Universidade Estadual do Tocantins (UNITINS)</t>
  </si>
  <si>
    <t>Anel Viário – Rodovia TO 050, Qd. 20, Lt. 65. Jardins dos Ipês, CEP: 77500-000</t>
  </si>
  <si>
    <t>Fone: (63) 3363-1265                                     E-mail:nuta@untins.br https://www.unitins.br/nut</t>
  </si>
  <si>
    <t>Laboratório de Arqueologia da Faculdade de Filosofia e Ciências Humanas (Fafich)</t>
  </si>
  <si>
    <t>Fone: (31) 3409-5050</t>
  </si>
  <si>
    <t>Conceição dos Ouros</t>
  </si>
  <si>
    <t>Museu Histórico, Arqueológico, Cultural e Ambiental do Município de Conceição dos Ouros</t>
  </si>
  <si>
    <t>Prefeitura Municipal de Conceição dos Ouros</t>
  </si>
  <si>
    <t xml:space="preserve">Museu está localizado no ginásio esportivo localizado na Praça de Esportes
João Ribeiro de Carvalho. A prefeitura está localizada na Rua Capitão Francisco de Oliveira Costa , nº 10 </t>
  </si>
  <si>
    <t>Resp.: Sra. Aline Cristina da Costa
(35) 3653-1007 (35) 984350574 cultura@conceicaodosouros.mg.gov.br</t>
  </si>
  <si>
    <t>Reserva Técnica Lepan</t>
  </si>
  <si>
    <t>Universidade Federal de Rio Grande - Furg</t>
  </si>
  <si>
    <t xml:space="preserve">Universidade Federal de Rio Grande - Furg. Av. Itália, Km 8
Bairro Carreiros
CEP 96203-900
Rio Grande/RS
</t>
  </si>
  <si>
    <t xml:space="preserve">beatrizthiesen@yahoo.com.br;
Fone: (53) 3230-5364
</t>
  </si>
  <si>
    <t>Museu Arqueológico da Lapinha</t>
  </si>
  <si>
    <t>Rua do Rosário 567, Lapinha
Lagoa Santa, MG
(Parque Estadual do Sumidouro)
CEP: 33400-000</t>
  </si>
  <si>
    <t>erikarapunzel@gmail.com</t>
  </si>
  <si>
    <t>Caetité</t>
  </si>
  <si>
    <t>Museu do Alto Sertão da Bahia - MASB</t>
  </si>
  <si>
    <t>Prefeitura Municipal de Caetité</t>
  </si>
  <si>
    <t xml:space="preserve">Rua da Chácara, nº 245, Bairro da Chácara, CEP: 46400-000. </t>
  </si>
  <si>
    <t>Telefone/Fax: (77) 9993-34981, Endereço Eletrônico: Sítio Eletrônico: https://www.portalmasb.com/blank-kyby8.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</si>
</sst>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d/mm/yy;@"/>
  </numFmts>
  <fonts count="13" x14ac:knownFonts="1">
    <font>
      <sz val="11"/>
      <color theme="1"/>
      <name val="Calibri"/>
      <family val="2"/>
      <scheme val="minor"/>
    </font>
    <font>
      <sz val="11"/>
      <color theme="1"/>
      <name val="Arial"/>
      <family val="2"/>
    </font>
    <font>
      <b/>
      <sz val="8"/>
      <name val="Arial"/>
      <family val="2"/>
    </font>
    <font>
      <sz val="8"/>
      <name val="Arial"/>
      <family val="2"/>
    </font>
    <font>
      <b/>
      <sz val="12"/>
      <color theme="9" tint="-0.249977111117893"/>
      <name val="Arial"/>
      <family val="2"/>
    </font>
    <font>
      <u/>
      <sz val="8"/>
      <name val="Arial"/>
      <family val="2"/>
    </font>
    <font>
      <i/>
      <sz val="8"/>
      <name val="Arial"/>
      <family val="2"/>
    </font>
    <font>
      <sz val="9"/>
      <color indexed="81"/>
      <name val="Segoe UI"/>
      <family val="2"/>
    </font>
    <font>
      <sz val="11"/>
      <color theme="1"/>
      <name val="Calibri"/>
      <family val="2"/>
    </font>
    <font>
      <vertAlign val="superscript"/>
      <sz val="8"/>
      <name val="Arial"/>
      <family val="2"/>
    </font>
    <font>
      <sz val="8"/>
      <color rgb="FFFF0000"/>
      <name val="Arial"/>
      <family val="2"/>
    </font>
    <font>
      <sz val="11"/>
      <color theme="1"/>
      <name val="Arial"/>
      <family val="2"/>
    </font>
    <font>
      <b/>
      <sz val="9"/>
      <color indexed="81"/>
      <name val="Segoe UI"/>
      <family val="2"/>
    </font>
  </fonts>
  <fills count="9">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9" tint="0.59999389629810485"/>
        <bgColor rgb="FFC2D69B"/>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8" fillId="0" borderId="0"/>
    <xf numFmtId="0" fontId="11" fillId="0" borderId="0"/>
  </cellStyleXfs>
  <cellXfs count="78">
    <xf numFmtId="0" fontId="0" fillId="0" borderId="0" xfId="0"/>
    <xf numFmtId="0" fontId="3" fillId="0" borderId="0" xfId="1" applyFont="1" applyAlignment="1">
      <alignment horizontal="center" vertical="center"/>
    </xf>
    <xf numFmtId="0" fontId="3" fillId="0" borderId="0" xfId="1" applyFont="1" applyAlignment="1">
      <alignment horizontal="center" vertical="center" wrapText="1"/>
    </xf>
    <xf numFmtId="0" fontId="3" fillId="0" borderId="0" xfId="1" applyFont="1" applyAlignment="1">
      <alignment vertical="top"/>
    </xf>
    <xf numFmtId="0" fontId="2" fillId="3" borderId="0" xfId="1" applyFont="1" applyFill="1" applyAlignment="1">
      <alignment horizontal="center" vertical="center" wrapText="1"/>
    </xf>
    <xf numFmtId="0" fontId="2" fillId="4" borderId="4" xfId="1" applyFont="1" applyFill="1" applyBorder="1" applyAlignment="1">
      <alignment horizontal="center" vertical="center" wrapText="1"/>
    </xf>
    <xf numFmtId="0" fontId="3" fillId="3" borderId="0" xfId="1" applyFont="1" applyFill="1" applyAlignment="1">
      <alignment horizontal="center" vertical="center" wrapText="1"/>
    </xf>
    <xf numFmtId="0" fontId="3" fillId="0" borderId="4" xfId="1" applyFont="1" applyBorder="1" applyAlignment="1">
      <alignment horizontal="center" vertical="center" wrapText="1"/>
    </xf>
    <xf numFmtId="0" fontId="3" fillId="0" borderId="4" xfId="1" applyFont="1" applyBorder="1" applyAlignment="1">
      <alignment horizontal="center" vertical="top" wrapText="1"/>
    </xf>
    <xf numFmtId="14" fontId="3" fillId="0" borderId="4" xfId="1" applyNumberFormat="1" applyFont="1" applyBorder="1" applyAlignment="1">
      <alignment horizontal="center" vertical="center" wrapText="1"/>
    </xf>
    <xf numFmtId="0" fontId="3" fillId="0" borderId="0" xfId="1" applyFont="1" applyAlignment="1">
      <alignment vertical="top" wrapText="1"/>
    </xf>
    <xf numFmtId="0" fontId="5" fillId="0" borderId="4" xfId="1" applyFont="1" applyBorder="1" applyAlignment="1">
      <alignment horizontal="center" vertical="top" wrapText="1"/>
    </xf>
    <xf numFmtId="164" fontId="3" fillId="0" borderId="4" xfId="1" applyNumberFormat="1" applyFont="1" applyBorder="1" applyAlignment="1">
      <alignment horizontal="center" vertical="center" wrapText="1"/>
    </xf>
    <xf numFmtId="0" fontId="6" fillId="0" borderId="4" xfId="1" applyFont="1" applyBorder="1" applyAlignment="1">
      <alignment horizontal="center" vertical="top" wrapText="1"/>
    </xf>
    <xf numFmtId="0" fontId="3" fillId="0" borderId="4" xfId="1" applyFont="1" applyBorder="1" applyAlignment="1">
      <alignment horizontal="center" vertical="center"/>
    </xf>
    <xf numFmtId="0" fontId="3" fillId="0" borderId="4" xfId="1" applyFont="1" applyBorder="1" applyAlignment="1">
      <alignment horizontal="center" vertical="top"/>
    </xf>
    <xf numFmtId="0" fontId="3" fillId="2" borderId="0" xfId="2" applyFont="1" applyFill="1" applyAlignment="1">
      <alignment horizontal="center" vertical="center"/>
    </xf>
    <xf numFmtId="0" fontId="3" fillId="0" borderId="0" xfId="2" applyFont="1" applyAlignment="1" applyProtection="1">
      <alignment horizontal="center" vertical="center" wrapText="1"/>
      <protection locked="0"/>
    </xf>
    <xf numFmtId="0" fontId="3" fillId="0" borderId="0" xfId="2" applyFont="1" applyAlignment="1" applyProtection="1">
      <alignment horizontal="center" vertical="center"/>
      <protection locked="0"/>
    </xf>
    <xf numFmtId="164" fontId="3" fillId="0" borderId="0" xfId="2" applyNumberFormat="1" applyFont="1" applyAlignment="1" applyProtection="1">
      <alignment horizontal="center" vertical="top" wrapText="1"/>
      <protection locked="0"/>
    </xf>
    <xf numFmtId="164" fontId="3" fillId="0" borderId="0" xfId="2" applyNumberFormat="1" applyFont="1" applyAlignment="1" applyProtection="1">
      <alignment horizontal="center" vertical="center" wrapText="1"/>
      <protection locked="0"/>
    </xf>
    <xf numFmtId="14" fontId="3" fillId="0" borderId="0" xfId="2" applyNumberFormat="1" applyFont="1" applyAlignment="1" applyProtection="1">
      <alignment horizontal="center" vertical="center" wrapText="1"/>
      <protection locked="0"/>
    </xf>
    <xf numFmtId="165" fontId="3" fillId="0" borderId="0" xfId="2" applyNumberFormat="1" applyFont="1" applyAlignment="1" applyProtection="1">
      <alignment horizontal="center" vertical="center" wrapText="1"/>
      <protection locked="0"/>
    </xf>
    <xf numFmtId="0" fontId="3" fillId="0" borderId="0" xfId="2" applyFont="1" applyAlignment="1">
      <alignment horizontal="center" vertical="center" wrapText="1"/>
    </xf>
    <xf numFmtId="14" fontId="3" fillId="0" borderId="0" xfId="2" applyNumberFormat="1" applyFont="1" applyAlignment="1" applyProtection="1">
      <alignment horizontal="center" vertical="top" wrapText="1"/>
      <protection locked="0"/>
    </xf>
    <xf numFmtId="0" fontId="3" fillId="0" borderId="0" xfId="2" applyFont="1" applyAlignment="1">
      <alignment vertical="top" wrapText="1"/>
    </xf>
    <xf numFmtId="0" fontId="3" fillId="0" borderId="0" xfId="2" applyFont="1" applyAlignment="1">
      <alignment horizontal="center" vertical="top"/>
    </xf>
    <xf numFmtId="0" fontId="3" fillId="0" borderId="0" xfId="2" applyFont="1" applyAlignment="1">
      <alignment horizontal="center" vertical="center"/>
    </xf>
    <xf numFmtId="0" fontId="3" fillId="0" borderId="0" xfId="2" applyFont="1" applyAlignment="1" applyProtection="1">
      <alignment horizontal="center" vertical="top" wrapText="1"/>
      <protection locked="0"/>
    </xf>
    <xf numFmtId="14" fontId="3" fillId="0" borderId="0" xfId="2" applyNumberFormat="1" applyFont="1" applyAlignment="1">
      <alignment horizontal="center" vertical="center" wrapText="1"/>
    </xf>
    <xf numFmtId="14" fontId="3" fillId="0" borderId="0" xfId="2" applyNumberFormat="1" applyFont="1" applyAlignment="1">
      <alignment horizontal="center" vertical="top" wrapText="1"/>
    </xf>
    <xf numFmtId="164" fontId="3" fillId="0" borderId="0" xfId="2" applyNumberFormat="1" applyFont="1" applyAlignment="1">
      <alignment horizontal="center" vertical="center" wrapText="1"/>
    </xf>
    <xf numFmtId="14" fontId="2" fillId="0" borderId="0" xfId="2" applyNumberFormat="1" applyFont="1" applyAlignment="1">
      <alignment horizontal="center" vertical="top"/>
    </xf>
    <xf numFmtId="0" fontId="3" fillId="0" borderId="0" xfId="2" applyFont="1" applyAlignment="1">
      <alignment horizontal="center" vertical="top" wrapText="1"/>
    </xf>
    <xf numFmtId="164" fontId="3" fillId="0" borderId="0" xfId="2" applyNumberFormat="1" applyFont="1" applyAlignment="1">
      <alignment vertical="top" wrapText="1"/>
    </xf>
    <xf numFmtId="165" fontId="3" fillId="0" borderId="0" xfId="2" applyNumberFormat="1" applyFont="1" applyAlignment="1" applyProtection="1">
      <alignment horizontal="center" vertical="center"/>
      <protection locked="0"/>
    </xf>
    <xf numFmtId="14" fontId="3" fillId="0" borderId="0" xfId="2" applyNumberFormat="1" applyFont="1" applyAlignment="1" applyProtection="1">
      <alignment horizontal="center" vertical="center"/>
      <protection locked="0"/>
    </xf>
    <xf numFmtId="0" fontId="2" fillId="0" borderId="0" xfId="2" applyFont="1" applyAlignment="1">
      <alignment horizontal="center" vertical="top" wrapText="1"/>
    </xf>
    <xf numFmtId="0" fontId="2" fillId="0" borderId="0" xfId="2" applyFont="1" applyAlignment="1">
      <alignment horizontal="center" vertical="top"/>
    </xf>
    <xf numFmtId="14" fontId="3" fillId="0" borderId="0" xfId="2" applyNumberFormat="1" applyFont="1" applyAlignment="1">
      <alignment vertical="top" wrapText="1"/>
    </xf>
    <xf numFmtId="10" fontId="3" fillId="0" borderId="0" xfId="2" applyNumberFormat="1" applyFont="1" applyAlignment="1" applyProtection="1">
      <alignment horizontal="center" vertical="top" wrapText="1"/>
      <protection locked="0"/>
    </xf>
    <xf numFmtId="10" fontId="3" fillId="0" borderId="0" xfId="2" applyNumberFormat="1" applyFont="1" applyAlignment="1" applyProtection="1">
      <alignment horizontal="center" vertical="center" wrapText="1"/>
      <protection locked="0"/>
    </xf>
    <xf numFmtId="0" fontId="3" fillId="0" borderId="0" xfId="2" applyFont="1" applyAlignment="1">
      <alignment vertical="top" wrapText="1" shrinkToFit="1"/>
    </xf>
    <xf numFmtId="0" fontId="3" fillId="0" borderId="0" xfId="2" applyFont="1" applyAlignment="1">
      <alignment horizontal="center" wrapText="1"/>
    </xf>
    <xf numFmtId="0" fontId="3" fillId="0" borderId="0" xfId="2" applyFont="1" applyAlignment="1" applyProtection="1">
      <alignment horizontal="center" wrapText="1"/>
      <protection locked="0"/>
    </xf>
    <xf numFmtId="0" fontId="6" fillId="0" borderId="0" xfId="2" applyFont="1" applyAlignment="1">
      <alignment horizontal="center" wrapText="1"/>
    </xf>
    <xf numFmtId="0" fontId="6" fillId="0" borderId="0" xfId="2" applyFont="1" applyAlignment="1">
      <alignment horizontal="center" vertical="center" wrapText="1"/>
    </xf>
    <xf numFmtId="0" fontId="3" fillId="0" borderId="0" xfId="2" applyFont="1"/>
    <xf numFmtId="0" fontId="2" fillId="0" borderId="0" xfId="2" applyFont="1" applyAlignment="1">
      <alignment horizontal="center" vertical="center" wrapText="1"/>
    </xf>
    <xf numFmtId="165" fontId="3" fillId="0" borderId="0" xfId="2" applyNumberFormat="1" applyFont="1" applyAlignment="1">
      <alignment horizontal="center" vertical="center"/>
    </xf>
    <xf numFmtId="0" fontId="3" fillId="0" borderId="0" xfId="2" applyFont="1" applyAlignment="1" applyProtection="1">
      <alignment vertical="top" wrapText="1"/>
      <protection locked="0"/>
    </xf>
    <xf numFmtId="0" fontId="3" fillId="0" borderId="0" xfId="2" applyFont="1" applyAlignment="1">
      <alignment horizontal="left" vertical="top" wrapText="1"/>
    </xf>
    <xf numFmtId="14" fontId="3" fillId="0" borderId="0" xfId="2" applyNumberFormat="1" applyFont="1" applyAlignment="1">
      <alignment horizontal="left" vertical="top" wrapText="1"/>
    </xf>
    <xf numFmtId="14" fontId="3" fillId="0" borderId="0" xfId="2" applyNumberFormat="1" applyFont="1" applyAlignment="1">
      <alignment horizontal="center" vertical="center"/>
    </xf>
    <xf numFmtId="0" fontId="2" fillId="5" borderId="0" xfId="2" applyFont="1" applyFill="1" applyAlignment="1">
      <alignment horizontal="center" vertical="center"/>
    </xf>
    <xf numFmtId="0" fontId="2" fillId="5" borderId="0" xfId="2" applyFont="1" applyFill="1" applyAlignment="1">
      <alignment horizontal="center" vertical="center" wrapText="1"/>
    </xf>
    <xf numFmtId="14" fontId="2" fillId="5" borderId="0" xfId="2" applyNumberFormat="1" applyFont="1" applyFill="1" applyAlignment="1">
      <alignment horizontal="center" vertical="center" wrapText="1"/>
    </xf>
    <xf numFmtId="0" fontId="2" fillId="5" borderId="0" xfId="2" applyFont="1" applyFill="1" applyAlignment="1">
      <alignment vertical="center"/>
    </xf>
    <xf numFmtId="0" fontId="3" fillId="0" borderId="0" xfId="2" applyFont="1" applyAlignment="1" applyProtection="1">
      <alignment vertical="center"/>
      <protection locked="0"/>
    </xf>
    <xf numFmtId="0" fontId="2" fillId="0" borderId="0" xfId="2" applyFont="1" applyAlignment="1" applyProtection="1">
      <alignment horizontal="center" vertical="center"/>
      <protection locked="0"/>
    </xf>
    <xf numFmtId="3" fontId="3" fillId="0" borderId="0" xfId="2" applyNumberFormat="1" applyFont="1" applyAlignment="1" applyProtection="1">
      <alignment horizontal="center" vertical="center" wrapText="1"/>
      <protection locked="0"/>
    </xf>
    <xf numFmtId="0" fontId="3" fillId="0" borderId="0" xfId="2" applyFont="1" applyAlignment="1">
      <alignment vertical="top"/>
    </xf>
    <xf numFmtId="0" fontId="3" fillId="0" borderId="0" xfId="2" applyFont="1" applyAlignment="1">
      <alignment horizontal="left" vertical="center"/>
    </xf>
    <xf numFmtId="0" fontId="3" fillId="0" borderId="0" xfId="2" applyFont="1" applyAlignment="1" applyProtection="1">
      <alignment horizontal="center" vertical="top"/>
      <protection locked="0"/>
    </xf>
    <xf numFmtId="0" fontId="3" fillId="0" borderId="0" xfId="2" applyFont="1" applyAlignment="1">
      <alignment vertical="center"/>
    </xf>
    <xf numFmtId="0" fontId="2" fillId="6" borderId="0" xfId="2" applyFont="1" applyFill="1" applyAlignment="1">
      <alignment horizontal="center" vertical="center"/>
    </xf>
    <xf numFmtId="0" fontId="2" fillId="6" borderId="0" xfId="2" applyFont="1" applyFill="1" applyAlignment="1">
      <alignment horizontal="center" vertical="center" wrapText="1"/>
    </xf>
    <xf numFmtId="14" fontId="2" fillId="6" borderId="0" xfId="2" applyNumberFormat="1" applyFont="1" applyFill="1" applyAlignment="1">
      <alignment horizontal="center" vertical="center" wrapText="1"/>
    </xf>
    <xf numFmtId="165" fontId="2" fillId="6" borderId="0" xfId="2" applyNumberFormat="1" applyFont="1" applyFill="1" applyAlignment="1">
      <alignment horizontal="center" vertical="center" wrapText="1"/>
    </xf>
    <xf numFmtId="0" fontId="3" fillId="0" borderId="0" xfId="2" applyFont="1" applyFill="1" applyAlignment="1">
      <alignment horizontal="center" vertical="center" wrapText="1"/>
    </xf>
    <xf numFmtId="0" fontId="3" fillId="0" borderId="0" xfId="2" applyFont="1" applyFill="1" applyAlignment="1" applyProtection="1">
      <alignment horizontal="center" vertical="center" wrapText="1"/>
      <protection locked="0"/>
    </xf>
    <xf numFmtId="0" fontId="3" fillId="7" borderId="0" xfId="2" applyFont="1" applyFill="1" applyAlignment="1" applyProtection="1">
      <alignment horizontal="center" vertical="center" wrapText="1"/>
      <protection locked="0"/>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14" fontId="10" fillId="8" borderId="4" xfId="1" applyNumberFormat="1" applyFont="1" applyFill="1" applyBorder="1" applyAlignment="1">
      <alignment horizontal="center" vertical="center" wrapText="1"/>
    </xf>
    <xf numFmtId="0" fontId="3" fillId="8" borderId="4" xfId="1" applyFont="1" applyFill="1" applyBorder="1" applyAlignment="1">
      <alignment horizontal="center" vertical="center" wrapText="1"/>
    </xf>
    <xf numFmtId="14" fontId="10" fillId="0" borderId="4" xfId="1" applyNumberFormat="1" applyFont="1" applyFill="1" applyBorder="1" applyAlignment="1">
      <alignment horizontal="center" vertical="center" wrapText="1"/>
    </xf>
  </cellXfs>
  <cellStyles count="4">
    <cellStyle name="Normal" xfId="0" builtinId="0"/>
    <cellStyle name="Normal 2" xfId="1" xr:uid="{9667DE4B-1076-4410-B20F-91897D18479A}"/>
    <cellStyle name="Normal 3" xfId="2" xr:uid="{7DC6B15B-183C-4747-B10E-B459BE2BD97B}"/>
    <cellStyle name="Normal 4" xfId="3" xr:uid="{0A92D081-4C3B-44A5-818B-76A8EFAA2532}"/>
  </cellStyles>
  <dxfs count="37">
    <dxf>
      <font>
        <color rgb="FFFF0000"/>
      </font>
    </dxf>
    <dxf>
      <font>
        <color rgb="FFFF0000"/>
      </font>
      <fill>
        <patternFill>
          <bgColor theme="5" tint="0.79998168889431442"/>
        </patternFill>
      </fill>
    </dxf>
    <dxf>
      <fill>
        <patternFill>
          <bgColor rgb="FFECF0F8"/>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theme="5"/>
      </font>
      <fill>
        <patternFill patternType="none">
          <bgColor auto="1"/>
        </patternFill>
      </fill>
    </dxf>
    <dxf>
      <font>
        <b/>
        <i val="0"/>
        <color rgb="FFFF0000"/>
      </font>
    </dxf>
    <dxf>
      <font>
        <color rgb="FF800080"/>
      </font>
      <fill>
        <patternFill patternType="solid">
          <fgColor rgb="FFFF99CC"/>
          <bgColor rgb="FFFF99CC"/>
        </patternFill>
      </fill>
    </dxf>
    <dxf>
      <font>
        <color rgb="FF800080"/>
      </font>
      <fill>
        <patternFill patternType="solid">
          <fgColor rgb="FFFF99CC"/>
          <bgColor rgb="FFFF99CC"/>
        </patternFill>
      </fill>
    </dxf>
    <dxf>
      <font>
        <color rgb="FF800080"/>
      </font>
      <fill>
        <patternFill patternType="solid">
          <fgColor rgb="FFFF99CC"/>
          <bgColor rgb="FFFF99CC"/>
        </patternFill>
      </fill>
    </dxf>
    <dxf>
      <font>
        <color rgb="FF800080"/>
      </font>
      <fill>
        <patternFill patternType="solid">
          <fgColor rgb="FFFF99CC"/>
          <bgColor rgb="FFFF99CC"/>
        </patternFill>
      </fill>
    </dxf>
    <dxf>
      <font>
        <color rgb="FF800080"/>
      </font>
      <fill>
        <patternFill patternType="solid">
          <fgColor rgb="FFFF99CC"/>
          <bgColor rgb="FFFF99CC"/>
        </patternFill>
      </fill>
    </dxf>
    <dxf>
      <fill>
        <patternFill patternType="solid">
          <fgColor rgb="FFFFCC00"/>
          <bgColor rgb="FFFFCC00"/>
        </patternFill>
      </fill>
    </dxf>
    <dxf>
      <fill>
        <patternFill patternType="solid">
          <fgColor rgb="FFC55A11"/>
          <bgColor rgb="FFC55A11"/>
        </patternFill>
      </fill>
    </dxf>
    <dxf>
      <fill>
        <patternFill patternType="solid">
          <fgColor rgb="FFFFD965"/>
          <bgColor rgb="FFFFD965"/>
        </patternFill>
      </fill>
    </dxf>
    <dxf>
      <fill>
        <patternFill patternType="solid">
          <fgColor rgb="FFBF9000"/>
          <bgColor rgb="FFBF9000"/>
        </patternFill>
      </fill>
    </dxf>
    <dxf>
      <fill>
        <patternFill>
          <bgColor rgb="FFE9EEF7"/>
        </patternFill>
      </fill>
    </dxf>
    <dxf>
      <font>
        <b/>
        <i val="0"/>
        <color theme="5"/>
      </font>
      <fill>
        <patternFill patternType="none">
          <bgColor auto="1"/>
        </patternFill>
      </fill>
    </dxf>
    <dxf>
      <font>
        <b/>
        <i val="0"/>
        <color rgb="FFFF0000"/>
      </font>
    </dxf>
    <dxf>
      <font>
        <b/>
        <i val="0"/>
        <color theme="5"/>
      </font>
      <fill>
        <patternFill patternType="none">
          <bgColor auto="1"/>
        </patternFill>
      </fill>
    </dxf>
    <dxf>
      <font>
        <b/>
        <i val="0"/>
        <color rgb="FFFF0000"/>
      </font>
    </dxf>
    <dxf>
      <font>
        <b/>
        <i val="0"/>
        <color theme="5"/>
      </font>
      <fill>
        <patternFill patternType="none">
          <bgColor auto="1"/>
        </patternFill>
      </fill>
    </dxf>
    <dxf>
      <font>
        <b/>
        <i val="0"/>
        <color rgb="FFFF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theme="5"/>
      </font>
      <fill>
        <patternFill patternType="none">
          <bgColor auto="1"/>
        </patternFill>
      </fill>
    </dxf>
    <dxf>
      <font>
        <b/>
        <i val="0"/>
        <color rgb="FFFF0000"/>
      </font>
    </dxf>
    <dxf>
      <fill>
        <patternFill>
          <bgColor theme="5" tint="0.79998168889431442"/>
        </patternFill>
      </fill>
    </dxf>
  </dxfs>
  <tableStyles count="0" defaultTableStyle="TableStyleMedium2" defaultPivotStyle="PivotStyleLight16"/>
  <colors>
    <mruColors>
      <color rgb="FFE9EEF7"/>
      <color rgb="FFE3E9F5"/>
      <color rgb="FFD9E1F2"/>
      <color rgb="FFECF0F8"/>
      <color rgb="FFFFEBFF"/>
      <color rgb="FFFF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phangovbr-my.sharepoint.com/personal/thiago_trindade_iphan_gov_br/Documents/COSOL/Tabelas/Tabela%20de%20Atividades%20e%20CNIGP%20(te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calização"/>
      <sheetName val="Outras"/>
      <sheetName val="CNIGP"/>
      <sheetName val="Apoio"/>
    </sheetNames>
    <sheetDataSet>
      <sheetData sheetId="0"/>
      <sheetData sheetId="1"/>
      <sheetData sheetId="2"/>
      <sheetData sheetId="3"/>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about:blank" TargetMode="External"/><Relationship Id="rId7" Type="http://schemas.openxmlformats.org/officeDocument/2006/relationships/comments" Target="../comments2.xml"/><Relationship Id="rId2" Type="http://schemas.openxmlformats.org/officeDocument/2006/relationships/hyperlink" Target="about:blank" TargetMode="External"/><Relationship Id="rId1" Type="http://schemas.openxmlformats.org/officeDocument/2006/relationships/hyperlink" Target="http://www.patrocinio.mg.gov.br/index.php?option=com_content&amp;view=article&amp;id=49&amp;Itemid=56"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mailto:sitiodofis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298A4-B0CA-4630-85CF-E27E8F2191B8}">
  <sheetPr>
    <tabColor theme="7" tint="0.79998168889431442"/>
  </sheetPr>
  <dimension ref="A1:AB998"/>
  <sheetViews>
    <sheetView workbookViewId="0">
      <pane xSplit="4" ySplit="1" topLeftCell="E2" activePane="bottomRight" state="frozen"/>
      <selection pane="topRight" activeCell="D1" sqref="D1"/>
      <selection pane="bottomLeft" activeCell="A2" sqref="A2"/>
      <selection pane="bottomRight" activeCell="M12" sqref="M12"/>
    </sheetView>
  </sheetViews>
  <sheetFormatPr defaultColWidth="14.42578125" defaultRowHeight="15" customHeight="1" x14ac:dyDescent="0.25"/>
  <cols>
    <col min="1" max="1" width="4.7109375" style="27" customWidth="1"/>
    <col min="2" max="2" width="10.5703125" style="23" customWidth="1"/>
    <col min="3" max="3" width="5" style="27" customWidth="1"/>
    <col min="4" max="4" width="18.5703125" style="26" customWidth="1"/>
    <col min="5" max="5" width="6.140625" style="27" customWidth="1"/>
    <col min="6" max="6" width="8.5703125" style="27" customWidth="1"/>
    <col min="7" max="8" width="9.28515625" style="27" customWidth="1"/>
    <col min="9" max="9" width="37.85546875" style="26" customWidth="1"/>
    <col min="10" max="10" width="11.28515625" style="27" customWidth="1"/>
    <col min="11" max="12" width="9.140625" style="27" customWidth="1"/>
    <col min="13" max="13" width="10.28515625" style="27" customWidth="1"/>
    <col min="14" max="14" width="10.85546875" style="53" customWidth="1"/>
    <col min="15" max="15" width="10.85546875" style="53" hidden="1" customWidth="1"/>
    <col min="16" max="17" width="10.85546875" style="53" customWidth="1"/>
    <col min="18" max="18" width="10.85546875" style="53" hidden="1" customWidth="1"/>
    <col min="19" max="19" width="10.85546875" style="27" customWidth="1"/>
    <col min="20" max="20" width="10.85546875" style="53" customWidth="1"/>
    <col min="21" max="22" width="12.5703125" style="27" customWidth="1"/>
    <col min="23" max="23" width="13.140625" style="27" customWidth="1"/>
    <col min="24" max="24" width="12.42578125" style="27" customWidth="1"/>
    <col min="25" max="25" width="13.140625" style="27" customWidth="1"/>
    <col min="26" max="26" width="11.42578125" style="53" customWidth="1"/>
    <col min="27" max="27" width="11.5703125" style="27" customWidth="1"/>
    <col min="28" max="28" width="14.42578125" style="64"/>
    <col min="29" max="16384" width="14.42578125" style="27"/>
  </cols>
  <sheetData>
    <row r="1" spans="1:28" s="54" customFormat="1" ht="30" customHeight="1" x14ac:dyDescent="0.25">
      <c r="A1" s="54" t="s">
        <v>0</v>
      </c>
      <c r="B1" s="55" t="s">
        <v>1</v>
      </c>
      <c r="C1" s="54" t="s">
        <v>2</v>
      </c>
      <c r="D1" s="55" t="s">
        <v>3</v>
      </c>
      <c r="E1" s="55" t="s">
        <v>4</v>
      </c>
      <c r="F1" s="55" t="s">
        <v>5</v>
      </c>
      <c r="G1" s="55" t="s">
        <v>6</v>
      </c>
      <c r="H1" s="55" t="s">
        <v>7</v>
      </c>
      <c r="I1" s="55" t="s">
        <v>8</v>
      </c>
      <c r="J1" s="55" t="s">
        <v>9</v>
      </c>
      <c r="K1" s="55" t="s">
        <v>10</v>
      </c>
      <c r="L1" s="55" t="s">
        <v>11</v>
      </c>
      <c r="M1" s="55" t="s">
        <v>12</v>
      </c>
      <c r="N1" s="56" t="s">
        <v>13</v>
      </c>
      <c r="O1" s="56" t="s">
        <v>14</v>
      </c>
      <c r="P1" s="56" t="s">
        <v>15</v>
      </c>
      <c r="Q1" s="56" t="s">
        <v>16</v>
      </c>
      <c r="R1" s="56" t="s">
        <v>17</v>
      </c>
      <c r="S1" s="55" t="s">
        <v>18</v>
      </c>
      <c r="T1" s="56" t="s">
        <v>19</v>
      </c>
      <c r="U1" s="55" t="s">
        <v>20</v>
      </c>
      <c r="V1" s="55" t="s">
        <v>21</v>
      </c>
      <c r="W1" s="55" t="s">
        <v>22</v>
      </c>
      <c r="X1" s="55" t="s">
        <v>23</v>
      </c>
      <c r="Y1" s="55" t="s">
        <v>24</v>
      </c>
      <c r="Z1" s="56" t="s">
        <v>25</v>
      </c>
      <c r="AA1" s="55" t="s">
        <v>26</v>
      </c>
      <c r="AB1" s="57" t="s">
        <v>27</v>
      </c>
    </row>
    <row r="2" spans="1:28" ht="36" customHeight="1" x14ac:dyDescent="0.25">
      <c r="A2" s="16">
        <v>1</v>
      </c>
      <c r="B2" s="17" t="s">
        <v>28</v>
      </c>
      <c r="C2" s="18"/>
      <c r="D2" s="33"/>
      <c r="E2" s="23" t="s">
        <v>29</v>
      </c>
      <c r="F2" s="29" t="s">
        <v>30</v>
      </c>
      <c r="G2" s="23"/>
      <c r="H2" s="23"/>
      <c r="I2" s="28" t="s">
        <v>31</v>
      </c>
      <c r="J2" s="17"/>
      <c r="K2" s="17"/>
      <c r="L2" s="17" t="s">
        <v>32</v>
      </c>
      <c r="M2" s="17" t="s">
        <v>33</v>
      </c>
      <c r="N2" s="21">
        <v>42217</v>
      </c>
      <c r="O2" s="21">
        <v>44053</v>
      </c>
      <c r="P2" s="21"/>
      <c r="Q2" s="21">
        <v>42342</v>
      </c>
      <c r="R2" s="21"/>
      <c r="S2" s="21">
        <v>43014</v>
      </c>
      <c r="T2" s="21">
        <v>43080</v>
      </c>
      <c r="U2" s="17" t="s">
        <v>34</v>
      </c>
      <c r="V2" s="17" t="s">
        <v>35</v>
      </c>
      <c r="W2" s="23" t="s">
        <v>36</v>
      </c>
      <c r="X2" s="17" t="s">
        <v>37</v>
      </c>
      <c r="Y2" s="17"/>
      <c r="Z2" s="29">
        <v>43992</v>
      </c>
      <c r="AA2" s="29" t="str">
        <f ca="1">IF(Z2-TODAY()&gt;0,Z2-TODAY(),"venceu")</f>
        <v>venceu</v>
      </c>
      <c r="AB2" s="58" t="s">
        <v>38</v>
      </c>
    </row>
    <row r="3" spans="1:28" ht="36" customHeight="1" x14ac:dyDescent="0.25">
      <c r="A3" s="16">
        <v>2</v>
      </c>
      <c r="B3" s="17" t="s">
        <v>39</v>
      </c>
      <c r="C3" s="18"/>
      <c r="D3" s="33"/>
      <c r="E3" s="23" t="s">
        <v>40</v>
      </c>
      <c r="F3" s="23" t="s">
        <v>41</v>
      </c>
      <c r="G3" s="23"/>
      <c r="H3" s="23"/>
      <c r="I3" s="28" t="s">
        <v>42</v>
      </c>
      <c r="J3" s="17"/>
      <c r="K3" s="17" t="s">
        <v>30</v>
      </c>
      <c r="L3" s="17" t="s">
        <v>41</v>
      </c>
      <c r="M3" s="17" t="s">
        <v>43</v>
      </c>
      <c r="N3" s="21">
        <v>42999</v>
      </c>
      <c r="O3" s="21"/>
      <c r="P3" s="21"/>
      <c r="Q3" s="21">
        <v>43011</v>
      </c>
      <c r="R3" s="21"/>
      <c r="S3" s="21">
        <v>43011</v>
      </c>
      <c r="T3" s="21">
        <v>43018</v>
      </c>
      <c r="U3" s="17" t="s">
        <v>44</v>
      </c>
      <c r="V3" s="17" t="s">
        <v>45</v>
      </c>
      <c r="W3" s="23" t="s">
        <v>36</v>
      </c>
      <c r="X3" s="17" t="s">
        <v>37</v>
      </c>
      <c r="Y3" s="17"/>
      <c r="Z3" s="29"/>
      <c r="AA3" s="23" t="str">
        <f t="shared" ref="AA3:AA66" ca="1" si="0">IF(Z3=0,"x",IF(Z3-TODAY()&gt;30,"prazo longo",IF(Z3=TODAY(),"vence hoje",IF(Z3&lt;TODAY(),"Venceu",IF(Z3-TODAY()&lt;10,"menor que 10",IF(Z3-TODAY()&lt;15,"prazo longo",IF(Z3-TODAY()&lt;30,"prazo longo")))))))</f>
        <v>x</v>
      </c>
      <c r="AB3" s="58"/>
    </row>
    <row r="4" spans="1:28" ht="36" customHeight="1" x14ac:dyDescent="0.25">
      <c r="A4" s="16">
        <v>3</v>
      </c>
      <c r="B4" s="17" t="s">
        <v>46</v>
      </c>
      <c r="C4" s="18"/>
      <c r="D4" s="33"/>
      <c r="E4" s="23" t="s">
        <v>47</v>
      </c>
      <c r="F4" s="29" t="s">
        <v>30</v>
      </c>
      <c r="G4" s="23"/>
      <c r="H4" s="23"/>
      <c r="I4" s="28" t="s">
        <v>48</v>
      </c>
      <c r="J4" s="17"/>
      <c r="K4" s="17"/>
      <c r="L4" s="17" t="s">
        <v>32</v>
      </c>
      <c r="M4" s="21" t="s">
        <v>49</v>
      </c>
      <c r="N4" s="21">
        <v>43018</v>
      </c>
      <c r="O4" s="21"/>
      <c r="P4" s="21">
        <v>43019</v>
      </c>
      <c r="Q4" s="21">
        <v>43024</v>
      </c>
      <c r="R4" s="21"/>
      <c r="S4" s="21">
        <v>43039</v>
      </c>
      <c r="T4" s="21">
        <v>43045</v>
      </c>
      <c r="U4" s="17" t="s">
        <v>50</v>
      </c>
      <c r="V4" s="17" t="s">
        <v>51</v>
      </c>
      <c r="W4" s="23" t="s">
        <v>36</v>
      </c>
      <c r="X4" s="17" t="s">
        <v>52</v>
      </c>
      <c r="Y4" s="17"/>
      <c r="Z4" s="29">
        <v>43166</v>
      </c>
      <c r="AA4" s="23" t="str">
        <f t="shared" ca="1" si="0"/>
        <v>Venceu</v>
      </c>
      <c r="AB4" s="58"/>
    </row>
    <row r="5" spans="1:28" ht="36" customHeight="1" x14ac:dyDescent="0.25">
      <c r="A5" s="16">
        <v>4</v>
      </c>
      <c r="B5" s="17" t="s">
        <v>53</v>
      </c>
      <c r="C5" s="18"/>
      <c r="D5" s="33"/>
      <c r="E5" s="23" t="s">
        <v>54</v>
      </c>
      <c r="F5" s="29" t="s">
        <v>30</v>
      </c>
      <c r="G5" s="23"/>
      <c r="H5" s="23"/>
      <c r="I5" s="28" t="s">
        <v>55</v>
      </c>
      <c r="J5" s="17"/>
      <c r="K5" s="20"/>
      <c r="L5" s="17" t="s">
        <v>30</v>
      </c>
      <c r="M5" s="17" t="s">
        <v>49</v>
      </c>
      <c r="N5" s="21">
        <v>43061</v>
      </c>
      <c r="O5" s="21"/>
      <c r="P5" s="21">
        <v>43061</v>
      </c>
      <c r="Q5" s="21">
        <v>43063</v>
      </c>
      <c r="R5" s="21"/>
      <c r="S5" s="17"/>
      <c r="T5" s="21">
        <v>43079</v>
      </c>
      <c r="U5" s="21" t="s">
        <v>56</v>
      </c>
      <c r="V5" s="21" t="s">
        <v>57</v>
      </c>
      <c r="W5" s="23" t="s">
        <v>36</v>
      </c>
      <c r="X5" s="17" t="s">
        <v>52</v>
      </c>
      <c r="Y5" s="17"/>
      <c r="Z5" s="29">
        <v>43200</v>
      </c>
      <c r="AA5" s="23" t="str">
        <f t="shared" ca="1" si="0"/>
        <v>Venceu</v>
      </c>
      <c r="AB5" s="58" t="s">
        <v>58</v>
      </c>
    </row>
    <row r="6" spans="1:28" ht="36" customHeight="1" x14ac:dyDescent="0.25">
      <c r="A6" s="16">
        <v>5</v>
      </c>
      <c r="B6" s="17" t="s">
        <v>59</v>
      </c>
      <c r="C6" s="18"/>
      <c r="D6" s="33"/>
      <c r="E6" s="23" t="s">
        <v>60</v>
      </c>
      <c r="F6" s="23" t="s">
        <v>41</v>
      </c>
      <c r="G6" s="23"/>
      <c r="H6" s="23"/>
      <c r="I6" s="28" t="s">
        <v>61</v>
      </c>
      <c r="J6" s="17"/>
      <c r="K6" s="17" t="s">
        <v>30</v>
      </c>
      <c r="L6" s="17" t="s">
        <v>41</v>
      </c>
      <c r="M6" s="17" t="s">
        <v>43</v>
      </c>
      <c r="N6" s="21">
        <v>43048</v>
      </c>
      <c r="O6" s="21"/>
      <c r="P6" s="21">
        <v>43048</v>
      </c>
      <c r="Q6" s="21"/>
      <c r="R6" s="21"/>
      <c r="S6" s="17"/>
      <c r="T6" s="21">
        <v>43154</v>
      </c>
      <c r="U6" s="21" t="s">
        <v>62</v>
      </c>
      <c r="V6" s="21" t="s">
        <v>63</v>
      </c>
      <c r="W6" s="31" t="s">
        <v>36</v>
      </c>
      <c r="X6" s="17" t="s">
        <v>52</v>
      </c>
      <c r="Y6" s="20"/>
      <c r="Z6" s="29">
        <v>43213</v>
      </c>
      <c r="AA6" s="23" t="str">
        <f t="shared" ca="1" si="0"/>
        <v>Venceu</v>
      </c>
      <c r="AB6" s="58" t="s">
        <v>64</v>
      </c>
    </row>
    <row r="7" spans="1:28" ht="36" customHeight="1" x14ac:dyDescent="0.25">
      <c r="A7" s="16">
        <v>6</v>
      </c>
      <c r="B7" s="21" t="s">
        <v>65</v>
      </c>
      <c r="C7" s="18"/>
      <c r="D7" s="33"/>
      <c r="E7" s="53" t="s">
        <v>60</v>
      </c>
      <c r="F7" s="23" t="s">
        <v>41</v>
      </c>
      <c r="G7" s="23"/>
      <c r="H7" s="23"/>
      <c r="I7" s="28" t="s">
        <v>66</v>
      </c>
      <c r="J7" s="17"/>
      <c r="K7" s="17" t="s">
        <v>30</v>
      </c>
      <c r="L7" s="17" t="s">
        <v>41</v>
      </c>
      <c r="M7" s="36" t="s">
        <v>43</v>
      </c>
      <c r="N7" s="36">
        <v>43104</v>
      </c>
      <c r="O7" s="36"/>
      <c r="P7" s="36">
        <v>43104</v>
      </c>
      <c r="Q7" s="21">
        <v>43129</v>
      </c>
      <c r="R7" s="21"/>
      <c r="S7" s="21">
        <v>43130</v>
      </c>
      <c r="T7" s="21">
        <v>43154</v>
      </c>
      <c r="U7" s="21" t="s">
        <v>67</v>
      </c>
      <c r="V7" s="21" t="s">
        <v>68</v>
      </c>
      <c r="W7" s="23" t="s">
        <v>36</v>
      </c>
      <c r="X7" s="17" t="s">
        <v>52</v>
      </c>
      <c r="Y7" s="17"/>
      <c r="Z7" s="29">
        <v>43466</v>
      </c>
      <c r="AA7" s="23" t="str">
        <f t="shared" ca="1" si="0"/>
        <v>Venceu</v>
      </c>
      <c r="AB7" s="58" t="s">
        <v>69</v>
      </c>
    </row>
    <row r="8" spans="1:28" ht="36" customHeight="1" x14ac:dyDescent="0.25">
      <c r="A8" s="16">
        <v>7</v>
      </c>
      <c r="B8" s="17" t="s">
        <v>70</v>
      </c>
      <c r="C8" s="18"/>
      <c r="D8" s="33"/>
      <c r="E8" s="23" t="s">
        <v>71</v>
      </c>
      <c r="F8" s="29" t="s">
        <v>30</v>
      </c>
      <c r="G8" s="23"/>
      <c r="H8" s="23"/>
      <c r="I8" s="28" t="s">
        <v>72</v>
      </c>
      <c r="J8" s="17"/>
      <c r="K8" s="17"/>
      <c r="L8" s="17" t="s">
        <v>32</v>
      </c>
      <c r="M8" s="21" t="s">
        <v>43</v>
      </c>
      <c r="N8" s="21">
        <v>43007</v>
      </c>
      <c r="O8" s="21"/>
      <c r="P8" s="21">
        <v>43025</v>
      </c>
      <c r="Q8" s="21">
        <v>43034</v>
      </c>
      <c r="R8" s="21"/>
      <c r="S8" s="21"/>
      <c r="T8" s="21"/>
      <c r="U8" s="17" t="s">
        <v>73</v>
      </c>
      <c r="V8" s="17" t="s">
        <v>74</v>
      </c>
      <c r="W8" s="23" t="s">
        <v>36</v>
      </c>
      <c r="X8" s="17" t="s">
        <v>52</v>
      </c>
      <c r="Y8" s="17"/>
      <c r="Z8" s="29">
        <v>43466</v>
      </c>
      <c r="AA8" s="23" t="str">
        <f t="shared" ca="1" si="0"/>
        <v>Venceu</v>
      </c>
      <c r="AB8" s="58" t="s">
        <v>75</v>
      </c>
    </row>
    <row r="9" spans="1:28" ht="36" customHeight="1" x14ac:dyDescent="0.25">
      <c r="A9" s="16">
        <v>8</v>
      </c>
      <c r="B9" s="17" t="s">
        <v>76</v>
      </c>
      <c r="C9" s="18"/>
      <c r="D9" s="33"/>
      <c r="E9" s="23" t="s">
        <v>77</v>
      </c>
      <c r="F9" s="23" t="s">
        <v>41</v>
      </c>
      <c r="G9" s="23"/>
      <c r="H9" s="23"/>
      <c r="I9" s="28" t="s">
        <v>78</v>
      </c>
      <c r="J9" s="17"/>
      <c r="K9" s="17" t="s">
        <v>30</v>
      </c>
      <c r="L9" s="17" t="s">
        <v>41</v>
      </c>
      <c r="M9" s="21" t="s">
        <v>43</v>
      </c>
      <c r="N9" s="21">
        <v>43025</v>
      </c>
      <c r="O9" s="21"/>
      <c r="P9" s="21">
        <v>43026</v>
      </c>
      <c r="Q9" s="21">
        <v>43028</v>
      </c>
      <c r="R9" s="21"/>
      <c r="S9" s="21"/>
      <c r="T9" s="21"/>
      <c r="U9" s="17" t="s">
        <v>79</v>
      </c>
      <c r="V9" s="17" t="s">
        <v>80</v>
      </c>
      <c r="W9" s="23" t="s">
        <v>36</v>
      </c>
      <c r="X9" s="17" t="s">
        <v>37</v>
      </c>
      <c r="Y9" s="17"/>
      <c r="Z9" s="29"/>
      <c r="AA9" s="23" t="str">
        <f t="shared" ca="1" si="0"/>
        <v>x</v>
      </c>
      <c r="AB9" s="58" t="s">
        <v>81</v>
      </c>
    </row>
    <row r="10" spans="1:28" ht="36" customHeight="1" x14ac:dyDescent="0.25">
      <c r="A10" s="16">
        <v>9</v>
      </c>
      <c r="B10" s="17" t="s">
        <v>82</v>
      </c>
      <c r="C10" s="18"/>
      <c r="D10" s="33"/>
      <c r="E10" s="23" t="s">
        <v>83</v>
      </c>
      <c r="F10" s="29" t="s">
        <v>30</v>
      </c>
      <c r="G10" s="23"/>
      <c r="H10" s="23"/>
      <c r="I10" s="28" t="s">
        <v>84</v>
      </c>
      <c r="J10" s="17"/>
      <c r="K10" s="20"/>
      <c r="L10" s="20" t="s">
        <v>32</v>
      </c>
      <c r="M10" s="17" t="s">
        <v>49</v>
      </c>
      <c r="N10" s="21">
        <v>43033</v>
      </c>
      <c r="O10" s="21"/>
      <c r="P10" s="21">
        <v>43048</v>
      </c>
      <c r="Q10" s="21">
        <v>43056</v>
      </c>
      <c r="R10" s="21"/>
      <c r="S10" s="21">
        <v>43066</v>
      </c>
      <c r="T10" s="21">
        <v>43069</v>
      </c>
      <c r="U10" s="17" t="s">
        <v>85</v>
      </c>
      <c r="V10" s="17" t="s">
        <v>86</v>
      </c>
      <c r="W10" s="31" t="s">
        <v>36</v>
      </c>
      <c r="X10" s="17" t="s">
        <v>52</v>
      </c>
      <c r="Y10" s="20"/>
      <c r="Z10" s="29">
        <v>43250</v>
      </c>
      <c r="AA10" s="23" t="str">
        <f t="shared" ca="1" si="0"/>
        <v>Venceu</v>
      </c>
      <c r="AB10" s="58"/>
    </row>
    <row r="11" spans="1:28" ht="36" customHeight="1" x14ac:dyDescent="0.25">
      <c r="A11" s="16">
        <v>10</v>
      </c>
      <c r="B11" s="20" t="s">
        <v>87</v>
      </c>
      <c r="C11" s="18"/>
      <c r="D11" s="33"/>
      <c r="E11" s="31" t="s">
        <v>88</v>
      </c>
      <c r="F11" s="29" t="s">
        <v>30</v>
      </c>
      <c r="G11" s="23"/>
      <c r="H11" s="23"/>
      <c r="I11" s="19" t="s">
        <v>89</v>
      </c>
      <c r="J11" s="20"/>
      <c r="K11" s="20"/>
      <c r="L11" s="20" t="s">
        <v>32</v>
      </c>
      <c r="M11" s="20" t="s">
        <v>43</v>
      </c>
      <c r="N11" s="21">
        <v>42968</v>
      </c>
      <c r="O11" s="21"/>
      <c r="P11" s="21">
        <v>42970</v>
      </c>
      <c r="Q11" s="21">
        <v>42971</v>
      </c>
      <c r="R11" s="21"/>
      <c r="S11" s="20">
        <v>43007</v>
      </c>
      <c r="T11" s="21">
        <v>43027</v>
      </c>
      <c r="U11" s="20" t="s">
        <v>90</v>
      </c>
      <c r="V11" s="20" t="s">
        <v>91</v>
      </c>
      <c r="W11" s="31" t="s">
        <v>36</v>
      </c>
      <c r="X11" s="17" t="s">
        <v>52</v>
      </c>
      <c r="Y11" s="20"/>
      <c r="Z11" s="31">
        <v>43249</v>
      </c>
      <c r="AA11" s="23" t="str">
        <f t="shared" ca="1" si="0"/>
        <v>Venceu</v>
      </c>
      <c r="AB11" s="58" t="s">
        <v>92</v>
      </c>
    </row>
    <row r="12" spans="1:28" ht="36" customHeight="1" x14ac:dyDescent="0.25">
      <c r="A12" s="16">
        <v>11</v>
      </c>
      <c r="B12" s="20" t="s">
        <v>93</v>
      </c>
      <c r="C12" s="18"/>
      <c r="D12" s="33"/>
      <c r="E12" s="23" t="s">
        <v>77</v>
      </c>
      <c r="F12" s="23" t="s">
        <v>41</v>
      </c>
      <c r="G12" s="23"/>
      <c r="H12" s="23"/>
      <c r="I12" s="19" t="s">
        <v>94</v>
      </c>
      <c r="J12" s="20"/>
      <c r="K12" s="17" t="s">
        <v>30</v>
      </c>
      <c r="L12" s="17" t="s">
        <v>41</v>
      </c>
      <c r="M12" s="20" t="s">
        <v>43</v>
      </c>
      <c r="N12" s="21">
        <v>43026</v>
      </c>
      <c r="O12" s="21"/>
      <c r="P12" s="21">
        <v>43026</v>
      </c>
      <c r="Q12" s="21">
        <v>43028</v>
      </c>
      <c r="R12" s="21"/>
      <c r="S12" s="20">
        <v>43030</v>
      </c>
      <c r="T12" s="21">
        <v>43045</v>
      </c>
      <c r="U12" s="17" t="s">
        <v>95</v>
      </c>
      <c r="V12" s="20" t="s">
        <v>80</v>
      </c>
      <c r="W12" s="31" t="s">
        <v>36</v>
      </c>
      <c r="X12" s="17" t="s">
        <v>37</v>
      </c>
      <c r="Y12" s="20"/>
      <c r="Z12" s="29"/>
      <c r="AA12" s="23" t="str">
        <f t="shared" ca="1" si="0"/>
        <v>x</v>
      </c>
      <c r="AB12" s="58" t="s">
        <v>96</v>
      </c>
    </row>
    <row r="13" spans="1:28" ht="36" customHeight="1" x14ac:dyDescent="0.25">
      <c r="A13" s="16">
        <v>12</v>
      </c>
      <c r="B13" s="17" t="s">
        <v>97</v>
      </c>
      <c r="C13" s="18"/>
      <c r="D13" s="33"/>
      <c r="E13" s="23" t="s">
        <v>60</v>
      </c>
      <c r="F13" s="29" t="s">
        <v>30</v>
      </c>
      <c r="G13" s="23"/>
      <c r="H13" s="23"/>
      <c r="I13" s="28" t="s">
        <v>98</v>
      </c>
      <c r="J13" s="17"/>
      <c r="K13" s="20"/>
      <c r="L13" s="17" t="s">
        <v>32</v>
      </c>
      <c r="M13" s="17" t="s">
        <v>49</v>
      </c>
      <c r="N13" s="21">
        <v>43062</v>
      </c>
      <c r="O13" s="21"/>
      <c r="P13" s="21">
        <v>43065</v>
      </c>
      <c r="Q13" s="21">
        <v>43084</v>
      </c>
      <c r="R13" s="21"/>
      <c r="S13" s="21">
        <v>43091</v>
      </c>
      <c r="T13" s="21">
        <v>43165</v>
      </c>
      <c r="U13" s="21" t="s">
        <v>99</v>
      </c>
      <c r="V13" s="21" t="s">
        <v>100</v>
      </c>
      <c r="W13" s="23" t="s">
        <v>36</v>
      </c>
      <c r="X13" s="17" t="s">
        <v>52</v>
      </c>
      <c r="Y13" s="17"/>
      <c r="Z13" s="29">
        <v>43287</v>
      </c>
      <c r="AA13" s="23" t="str">
        <f t="shared" ca="1" si="0"/>
        <v>Venceu</v>
      </c>
      <c r="AB13" s="58" t="s">
        <v>101</v>
      </c>
    </row>
    <row r="14" spans="1:28" ht="36" customHeight="1" x14ac:dyDescent="0.25">
      <c r="A14" s="16">
        <v>13</v>
      </c>
      <c r="B14" s="17" t="s">
        <v>102</v>
      </c>
      <c r="C14" s="18"/>
      <c r="D14" s="33"/>
      <c r="E14" s="23" t="s">
        <v>103</v>
      </c>
      <c r="F14" s="29" t="s">
        <v>30</v>
      </c>
      <c r="G14" s="23"/>
      <c r="H14" s="23"/>
      <c r="I14" s="28" t="s">
        <v>104</v>
      </c>
      <c r="J14" s="17"/>
      <c r="K14" s="20"/>
      <c r="L14" s="21" t="s">
        <v>30</v>
      </c>
      <c r="M14" s="21" t="s">
        <v>49</v>
      </c>
      <c r="N14" s="36">
        <v>43088</v>
      </c>
      <c r="O14" s="36"/>
      <c r="P14" s="36">
        <v>43088</v>
      </c>
      <c r="Q14" s="21">
        <v>43123</v>
      </c>
      <c r="R14" s="21"/>
      <c r="S14" s="21">
        <v>43136</v>
      </c>
      <c r="T14" s="21">
        <v>43137</v>
      </c>
      <c r="U14" s="21" t="s">
        <v>105</v>
      </c>
      <c r="V14" s="21" t="s">
        <v>106</v>
      </c>
      <c r="W14" s="31" t="s">
        <v>36</v>
      </c>
      <c r="X14" s="17" t="s">
        <v>52</v>
      </c>
      <c r="Y14" s="20"/>
      <c r="Z14" s="29">
        <v>43287</v>
      </c>
      <c r="AA14" s="23" t="str">
        <f t="shared" ca="1" si="0"/>
        <v>Venceu</v>
      </c>
      <c r="AB14" s="58" t="s">
        <v>107</v>
      </c>
    </row>
    <row r="15" spans="1:28" ht="36" customHeight="1" x14ac:dyDescent="0.25">
      <c r="A15" s="16">
        <v>14</v>
      </c>
      <c r="B15" s="17" t="s">
        <v>108</v>
      </c>
      <c r="C15" s="18"/>
      <c r="D15" s="33"/>
      <c r="E15" s="23" t="s">
        <v>109</v>
      </c>
      <c r="F15" s="23" t="s">
        <v>30</v>
      </c>
      <c r="G15" s="23"/>
      <c r="H15" s="23"/>
      <c r="I15" s="28" t="s">
        <v>110</v>
      </c>
      <c r="J15" s="17"/>
      <c r="K15" s="20"/>
      <c r="L15" s="17" t="s">
        <v>32</v>
      </c>
      <c r="M15" s="36" t="s">
        <v>49</v>
      </c>
      <c r="N15" s="21">
        <v>42954</v>
      </c>
      <c r="O15" s="21"/>
      <c r="P15" s="21">
        <v>42969</v>
      </c>
      <c r="Q15" s="21">
        <v>42970</v>
      </c>
      <c r="R15" s="21"/>
      <c r="S15" s="21">
        <v>43047</v>
      </c>
      <c r="T15" s="21">
        <v>43165</v>
      </c>
      <c r="U15" s="21" t="s">
        <v>111</v>
      </c>
      <c r="V15" s="21" t="s">
        <v>112</v>
      </c>
      <c r="W15" s="31" t="s">
        <v>36</v>
      </c>
      <c r="X15" s="17" t="s">
        <v>52</v>
      </c>
      <c r="Y15" s="20"/>
      <c r="Z15" s="29">
        <v>43287</v>
      </c>
      <c r="AA15" s="23" t="str">
        <f t="shared" ca="1" si="0"/>
        <v>Venceu</v>
      </c>
      <c r="AB15" s="58"/>
    </row>
    <row r="16" spans="1:28" ht="36" customHeight="1" x14ac:dyDescent="0.25">
      <c r="A16" s="16">
        <v>15</v>
      </c>
      <c r="B16" s="17" t="s">
        <v>70</v>
      </c>
      <c r="C16" s="18"/>
      <c r="D16" s="33"/>
      <c r="E16" s="23" t="s">
        <v>71</v>
      </c>
      <c r="F16" s="23"/>
      <c r="G16" s="23"/>
      <c r="H16" s="23"/>
      <c r="I16" s="28" t="s">
        <v>113</v>
      </c>
      <c r="J16" s="17"/>
      <c r="K16" s="17" t="s">
        <v>30</v>
      </c>
      <c r="L16" s="17"/>
      <c r="M16" s="21" t="s">
        <v>43</v>
      </c>
      <c r="N16" s="21">
        <v>43404</v>
      </c>
      <c r="O16" s="21"/>
      <c r="P16" s="21">
        <v>43404</v>
      </c>
      <c r="Q16" s="21">
        <v>43404</v>
      </c>
      <c r="R16" s="21"/>
      <c r="S16" s="21">
        <v>43404</v>
      </c>
      <c r="T16" s="21">
        <v>43770</v>
      </c>
      <c r="U16" s="21" t="s">
        <v>114</v>
      </c>
      <c r="V16" s="21" t="s">
        <v>115</v>
      </c>
      <c r="W16" s="23" t="s">
        <v>36</v>
      </c>
      <c r="X16" s="17" t="s">
        <v>37</v>
      </c>
      <c r="Y16" s="17"/>
      <c r="Z16" s="29"/>
      <c r="AA16" s="23" t="str">
        <f t="shared" ca="1" si="0"/>
        <v>x</v>
      </c>
      <c r="AB16" s="58"/>
    </row>
    <row r="17" spans="1:28" ht="36" customHeight="1" x14ac:dyDescent="0.25">
      <c r="A17" s="16">
        <v>16</v>
      </c>
      <c r="B17" s="17" t="s">
        <v>70</v>
      </c>
      <c r="C17" s="18"/>
      <c r="D17" s="33"/>
      <c r="E17" s="23" t="s">
        <v>71</v>
      </c>
      <c r="F17" s="23"/>
      <c r="G17" s="23"/>
      <c r="H17" s="23"/>
      <c r="I17" s="28" t="s">
        <v>113</v>
      </c>
      <c r="J17" s="17"/>
      <c r="K17" s="17" t="s">
        <v>30</v>
      </c>
      <c r="L17" s="17"/>
      <c r="M17" s="21" t="s">
        <v>43</v>
      </c>
      <c r="N17" s="21">
        <v>43474</v>
      </c>
      <c r="O17" s="21"/>
      <c r="P17" s="21">
        <v>43474</v>
      </c>
      <c r="Q17" s="21">
        <v>43474</v>
      </c>
      <c r="R17" s="21"/>
      <c r="S17" s="21">
        <v>43474</v>
      </c>
      <c r="T17" s="21">
        <v>43480</v>
      </c>
      <c r="U17" s="21" t="s">
        <v>116</v>
      </c>
      <c r="V17" s="21" t="s">
        <v>117</v>
      </c>
      <c r="W17" s="23" t="s">
        <v>36</v>
      </c>
      <c r="X17" s="17" t="s">
        <v>37</v>
      </c>
      <c r="Y17" s="17"/>
      <c r="Z17" s="29"/>
      <c r="AA17" s="23" t="str">
        <f t="shared" ca="1" si="0"/>
        <v>x</v>
      </c>
      <c r="AB17" s="58"/>
    </row>
    <row r="18" spans="1:28" ht="36" customHeight="1" x14ac:dyDescent="0.25">
      <c r="A18" s="16">
        <v>17</v>
      </c>
      <c r="B18" s="17" t="s">
        <v>118</v>
      </c>
      <c r="C18" s="18"/>
      <c r="D18" s="33"/>
      <c r="E18" s="23" t="s">
        <v>71</v>
      </c>
      <c r="F18" s="29" t="s">
        <v>30</v>
      </c>
      <c r="G18" s="23"/>
      <c r="H18" s="23"/>
      <c r="I18" s="28" t="s">
        <v>119</v>
      </c>
      <c r="J18" s="17"/>
      <c r="K18" s="20"/>
      <c r="L18" s="17" t="s">
        <v>32</v>
      </c>
      <c r="M18" s="17" t="s">
        <v>43</v>
      </c>
      <c r="N18" s="21">
        <v>43046</v>
      </c>
      <c r="O18" s="21"/>
      <c r="P18" s="21">
        <v>43048</v>
      </c>
      <c r="Q18" s="21">
        <v>43073</v>
      </c>
      <c r="R18" s="21"/>
      <c r="S18" s="17"/>
      <c r="T18" s="21">
        <v>43165</v>
      </c>
      <c r="U18" s="21" t="s">
        <v>120</v>
      </c>
      <c r="V18" s="21" t="s">
        <v>121</v>
      </c>
      <c r="W18" s="31" t="s">
        <v>36</v>
      </c>
      <c r="X18" s="17" t="s">
        <v>37</v>
      </c>
      <c r="Y18" s="20"/>
      <c r="Z18" s="29"/>
      <c r="AA18" s="23" t="str">
        <f t="shared" ca="1" si="0"/>
        <v>x</v>
      </c>
      <c r="AB18" s="58" t="s">
        <v>122</v>
      </c>
    </row>
    <row r="19" spans="1:28" ht="36" customHeight="1" x14ac:dyDescent="0.25">
      <c r="A19" s="16">
        <v>18</v>
      </c>
      <c r="B19" s="17" t="s">
        <v>123</v>
      </c>
      <c r="C19" s="18"/>
      <c r="D19" s="33"/>
      <c r="E19" s="23" t="s">
        <v>47</v>
      </c>
      <c r="F19" s="29" t="s">
        <v>30</v>
      </c>
      <c r="G19" s="23"/>
      <c r="H19" s="23"/>
      <c r="I19" s="28" t="s">
        <v>124</v>
      </c>
      <c r="J19" s="17"/>
      <c r="K19" s="20"/>
      <c r="L19" s="17" t="s">
        <v>32</v>
      </c>
      <c r="M19" s="17" t="s">
        <v>43</v>
      </c>
      <c r="N19" s="21">
        <v>43010</v>
      </c>
      <c r="O19" s="21"/>
      <c r="P19" s="21">
        <v>43017</v>
      </c>
      <c r="Q19" s="21">
        <v>43032</v>
      </c>
      <c r="R19" s="21"/>
      <c r="S19" s="17"/>
      <c r="T19" s="21" t="s">
        <v>125</v>
      </c>
      <c r="U19" s="21" t="s">
        <v>126</v>
      </c>
      <c r="V19" s="21" t="s">
        <v>127</v>
      </c>
      <c r="W19" s="31" t="s">
        <v>36</v>
      </c>
      <c r="X19" s="17" t="s">
        <v>37</v>
      </c>
      <c r="Y19" s="20"/>
      <c r="Z19" s="29">
        <v>43235</v>
      </c>
      <c r="AA19" s="23" t="str">
        <f t="shared" ca="1" si="0"/>
        <v>Venceu</v>
      </c>
      <c r="AB19" s="58" t="s">
        <v>128</v>
      </c>
    </row>
    <row r="20" spans="1:28" ht="36" customHeight="1" x14ac:dyDescent="0.25">
      <c r="A20" s="16">
        <v>19</v>
      </c>
      <c r="B20" s="17" t="s">
        <v>129</v>
      </c>
      <c r="C20" s="18"/>
      <c r="D20" s="33"/>
      <c r="E20" s="23" t="s">
        <v>130</v>
      </c>
      <c r="F20" s="23" t="s">
        <v>41</v>
      </c>
      <c r="G20" s="23"/>
      <c r="H20" s="23"/>
      <c r="I20" s="28" t="s">
        <v>131</v>
      </c>
      <c r="J20" s="17"/>
      <c r="K20" s="17" t="s">
        <v>30</v>
      </c>
      <c r="L20" s="17" t="s">
        <v>41</v>
      </c>
      <c r="M20" s="17" t="s">
        <v>49</v>
      </c>
      <c r="N20" s="21">
        <v>43052</v>
      </c>
      <c r="O20" s="21"/>
      <c r="P20" s="21">
        <v>43052</v>
      </c>
      <c r="Q20" s="21">
        <v>43052</v>
      </c>
      <c r="R20" s="21"/>
      <c r="S20" s="21">
        <v>43060</v>
      </c>
      <c r="T20" s="21">
        <v>43080</v>
      </c>
      <c r="U20" s="21" t="s">
        <v>132</v>
      </c>
      <c r="V20" s="21" t="s">
        <v>133</v>
      </c>
      <c r="W20" s="23" t="s">
        <v>36</v>
      </c>
      <c r="X20" s="59" t="s">
        <v>37</v>
      </c>
      <c r="Y20" s="17"/>
      <c r="Z20" s="29"/>
      <c r="AA20" s="23" t="str">
        <f t="shared" ca="1" si="0"/>
        <v>x</v>
      </c>
      <c r="AB20" s="58"/>
    </row>
    <row r="21" spans="1:28" ht="36" customHeight="1" x14ac:dyDescent="0.25">
      <c r="A21" s="16">
        <v>20</v>
      </c>
      <c r="B21" s="17" t="s">
        <v>134</v>
      </c>
      <c r="C21" s="18"/>
      <c r="D21" s="33"/>
      <c r="E21" s="23" t="s">
        <v>130</v>
      </c>
      <c r="F21" s="23" t="s">
        <v>30</v>
      </c>
      <c r="G21" s="23"/>
      <c r="H21" s="23"/>
      <c r="I21" s="28" t="s">
        <v>135</v>
      </c>
      <c r="J21" s="17"/>
      <c r="K21" s="20"/>
      <c r="L21" s="17" t="s">
        <v>32</v>
      </c>
      <c r="M21" s="21" t="s">
        <v>49</v>
      </c>
      <c r="N21" s="36">
        <v>42772</v>
      </c>
      <c r="O21" s="36"/>
      <c r="P21" s="36">
        <v>42772</v>
      </c>
      <c r="Q21" s="21">
        <v>43147</v>
      </c>
      <c r="R21" s="21"/>
      <c r="S21" s="21">
        <v>43151</v>
      </c>
      <c r="T21" s="21">
        <v>43168</v>
      </c>
      <c r="U21" s="21" t="s">
        <v>136</v>
      </c>
      <c r="V21" s="21" t="s">
        <v>137</v>
      </c>
      <c r="W21" s="31" t="s">
        <v>36</v>
      </c>
      <c r="X21" s="17" t="s">
        <v>52</v>
      </c>
      <c r="Y21" s="20"/>
      <c r="Z21" s="29">
        <v>43290</v>
      </c>
      <c r="AA21" s="23" t="str">
        <f t="shared" ca="1" si="0"/>
        <v>Venceu</v>
      </c>
      <c r="AB21" s="58"/>
    </row>
    <row r="22" spans="1:28" ht="36" customHeight="1" x14ac:dyDescent="0.25">
      <c r="A22" s="16">
        <v>21</v>
      </c>
      <c r="B22" s="17" t="s">
        <v>138</v>
      </c>
      <c r="C22" s="18"/>
      <c r="D22" s="33"/>
      <c r="E22" s="23" t="s">
        <v>130</v>
      </c>
      <c r="F22" s="23" t="s">
        <v>30</v>
      </c>
      <c r="G22" s="23"/>
      <c r="H22" s="23"/>
      <c r="I22" s="28" t="s">
        <v>139</v>
      </c>
      <c r="J22" s="17"/>
      <c r="K22" s="20"/>
      <c r="L22" s="17" t="s">
        <v>32</v>
      </c>
      <c r="M22" s="17" t="s">
        <v>49</v>
      </c>
      <c r="N22" s="36">
        <v>43147</v>
      </c>
      <c r="O22" s="36"/>
      <c r="P22" s="36">
        <v>43147</v>
      </c>
      <c r="Q22" s="21">
        <v>43152</v>
      </c>
      <c r="R22" s="21"/>
      <c r="S22" s="21">
        <v>43152</v>
      </c>
      <c r="T22" s="21">
        <v>43153</v>
      </c>
      <c r="U22" s="21" t="s">
        <v>140</v>
      </c>
      <c r="V22" s="21" t="s">
        <v>141</v>
      </c>
      <c r="W22" s="31" t="s">
        <v>36</v>
      </c>
      <c r="X22" s="17" t="s">
        <v>52</v>
      </c>
      <c r="Y22" s="20"/>
      <c r="Z22" s="29">
        <v>43334</v>
      </c>
      <c r="AA22" s="23" t="str">
        <f t="shared" ca="1" si="0"/>
        <v>Venceu</v>
      </c>
      <c r="AB22" s="58"/>
    </row>
    <row r="23" spans="1:28" ht="36" customHeight="1" x14ac:dyDescent="0.25">
      <c r="A23" s="16">
        <v>22</v>
      </c>
      <c r="B23" s="17" t="s">
        <v>142</v>
      </c>
      <c r="C23" s="18"/>
      <c r="D23" s="33"/>
      <c r="E23" s="23" t="s">
        <v>47</v>
      </c>
      <c r="F23" s="23" t="s">
        <v>30</v>
      </c>
      <c r="G23" s="23"/>
      <c r="H23" s="23"/>
      <c r="I23" s="28" t="s">
        <v>143</v>
      </c>
      <c r="J23" s="17"/>
      <c r="K23" s="20"/>
      <c r="L23" s="17" t="s">
        <v>30</v>
      </c>
      <c r="M23" s="17" t="s">
        <v>49</v>
      </c>
      <c r="N23" s="21">
        <v>43245</v>
      </c>
      <c r="O23" s="21"/>
      <c r="P23" s="21">
        <v>43248</v>
      </c>
      <c r="Q23" s="21">
        <v>43255</v>
      </c>
      <c r="R23" s="21"/>
      <c r="S23" s="21">
        <v>43257</v>
      </c>
      <c r="T23" s="21">
        <v>43265</v>
      </c>
      <c r="U23" s="17" t="s">
        <v>144</v>
      </c>
      <c r="V23" s="17" t="s">
        <v>145</v>
      </c>
      <c r="W23" s="23" t="s">
        <v>36</v>
      </c>
      <c r="X23" s="17" t="s">
        <v>52</v>
      </c>
      <c r="Y23" s="17"/>
      <c r="Z23" s="29">
        <v>43357</v>
      </c>
      <c r="AA23" s="23" t="str">
        <f t="shared" ca="1" si="0"/>
        <v>Venceu</v>
      </c>
      <c r="AB23" s="58" t="s">
        <v>146</v>
      </c>
    </row>
    <row r="24" spans="1:28" ht="36" customHeight="1" x14ac:dyDescent="0.25">
      <c r="A24" s="16">
        <v>23</v>
      </c>
      <c r="B24" s="17" t="s">
        <v>147</v>
      </c>
      <c r="C24" s="18"/>
      <c r="D24" s="33"/>
      <c r="E24" s="23" t="s">
        <v>130</v>
      </c>
      <c r="F24" s="23" t="s">
        <v>30</v>
      </c>
      <c r="G24" s="23"/>
      <c r="H24" s="23"/>
      <c r="I24" s="28" t="s">
        <v>148</v>
      </c>
      <c r="J24" s="17"/>
      <c r="K24" s="20"/>
      <c r="L24" s="17" t="s">
        <v>32</v>
      </c>
      <c r="M24" s="21" t="s">
        <v>49</v>
      </c>
      <c r="N24" s="36">
        <v>43110</v>
      </c>
      <c r="O24" s="36"/>
      <c r="P24" s="36">
        <v>43110</v>
      </c>
      <c r="Q24" s="21">
        <v>43122</v>
      </c>
      <c r="R24" s="21"/>
      <c r="S24" s="21">
        <v>43187</v>
      </c>
      <c r="T24" s="21">
        <v>43242</v>
      </c>
      <c r="U24" s="21" t="s">
        <v>149</v>
      </c>
      <c r="V24" s="21" t="s">
        <v>150</v>
      </c>
      <c r="W24" s="31" t="s">
        <v>36</v>
      </c>
      <c r="X24" s="17" t="s">
        <v>52</v>
      </c>
      <c r="Y24" s="20"/>
      <c r="Z24" s="29">
        <v>43365</v>
      </c>
      <c r="AA24" s="23" t="str">
        <f t="shared" ca="1" si="0"/>
        <v>Venceu</v>
      </c>
      <c r="AB24" s="58" t="s">
        <v>151</v>
      </c>
    </row>
    <row r="25" spans="1:28" ht="36" customHeight="1" x14ac:dyDescent="0.25">
      <c r="A25" s="16">
        <v>24</v>
      </c>
      <c r="B25" s="17" t="s">
        <v>152</v>
      </c>
      <c r="C25" s="18"/>
      <c r="D25" s="33"/>
      <c r="E25" s="23" t="s">
        <v>83</v>
      </c>
      <c r="F25" s="23" t="s">
        <v>153</v>
      </c>
      <c r="G25" s="23"/>
      <c r="H25" s="23"/>
      <c r="I25" s="28" t="s">
        <v>154</v>
      </c>
      <c r="J25" s="17"/>
      <c r="K25" s="20"/>
      <c r="L25" s="17" t="s">
        <v>32</v>
      </c>
      <c r="M25" s="17" t="s">
        <v>49</v>
      </c>
      <c r="N25" s="21">
        <v>43075</v>
      </c>
      <c r="O25" s="21"/>
      <c r="P25" s="21">
        <v>43075</v>
      </c>
      <c r="Q25" s="21">
        <v>43104</v>
      </c>
      <c r="R25" s="21"/>
      <c r="S25" s="21">
        <v>43136</v>
      </c>
      <c r="T25" s="21">
        <v>43168</v>
      </c>
      <c r="U25" s="21" t="s">
        <v>155</v>
      </c>
      <c r="V25" s="21" t="s">
        <v>156</v>
      </c>
      <c r="W25" s="23" t="s">
        <v>36</v>
      </c>
      <c r="X25" s="59" t="s">
        <v>37</v>
      </c>
      <c r="Y25" s="17"/>
      <c r="Z25" s="29"/>
      <c r="AA25" s="23" t="str">
        <f t="shared" ca="1" si="0"/>
        <v>x</v>
      </c>
      <c r="AB25" s="58" t="s">
        <v>157</v>
      </c>
    </row>
    <row r="26" spans="1:28" ht="36" customHeight="1" x14ac:dyDescent="0.25">
      <c r="A26" s="16">
        <v>25</v>
      </c>
      <c r="B26" s="21" t="s">
        <v>158</v>
      </c>
      <c r="C26" s="18"/>
      <c r="D26" s="33"/>
      <c r="E26" s="29" t="s">
        <v>83</v>
      </c>
      <c r="F26" s="29" t="s">
        <v>159</v>
      </c>
      <c r="G26" s="23"/>
      <c r="H26" s="23"/>
      <c r="I26" s="24" t="s">
        <v>160</v>
      </c>
      <c r="J26" s="21"/>
      <c r="K26" s="20"/>
      <c r="L26" s="17" t="s">
        <v>32</v>
      </c>
      <c r="M26" s="21" t="s">
        <v>49</v>
      </c>
      <c r="N26" s="21">
        <v>42992</v>
      </c>
      <c r="O26" s="21"/>
      <c r="P26" s="21">
        <v>42996</v>
      </c>
      <c r="Q26" s="21">
        <v>43052</v>
      </c>
      <c r="R26" s="21"/>
      <c r="S26" s="21">
        <v>43052</v>
      </c>
      <c r="T26" s="21">
        <v>43080</v>
      </c>
      <c r="U26" s="21" t="s">
        <v>161</v>
      </c>
      <c r="V26" s="21" t="s">
        <v>162</v>
      </c>
      <c r="W26" s="23" t="s">
        <v>36</v>
      </c>
      <c r="X26" s="59" t="s">
        <v>37</v>
      </c>
      <c r="Y26" s="17"/>
      <c r="Z26" s="29"/>
      <c r="AA26" s="23" t="str">
        <f t="shared" ca="1" si="0"/>
        <v>x</v>
      </c>
      <c r="AB26" s="58" t="s">
        <v>163</v>
      </c>
    </row>
    <row r="27" spans="1:28" ht="36" customHeight="1" x14ac:dyDescent="0.25">
      <c r="A27" s="16">
        <v>26</v>
      </c>
      <c r="B27" s="21" t="s">
        <v>164</v>
      </c>
      <c r="C27" s="18"/>
      <c r="D27" s="33"/>
      <c r="E27" s="23" t="s">
        <v>165</v>
      </c>
      <c r="F27" s="23" t="s">
        <v>41</v>
      </c>
      <c r="G27" s="23"/>
      <c r="H27" s="23"/>
      <c r="I27" s="28" t="s">
        <v>166</v>
      </c>
      <c r="J27" s="17"/>
      <c r="K27" s="17" t="s">
        <v>30</v>
      </c>
      <c r="L27" s="17" t="s">
        <v>41</v>
      </c>
      <c r="M27" s="21" t="s">
        <v>49</v>
      </c>
      <c r="N27" s="36">
        <v>43075</v>
      </c>
      <c r="O27" s="36"/>
      <c r="P27" s="36">
        <v>43082</v>
      </c>
      <c r="Q27" s="21">
        <v>43091</v>
      </c>
      <c r="R27" s="21"/>
      <c r="S27" s="21">
        <v>43091</v>
      </c>
      <c r="T27" s="21">
        <v>43117</v>
      </c>
      <c r="U27" s="21" t="s">
        <v>167</v>
      </c>
      <c r="V27" s="21" t="s">
        <v>168</v>
      </c>
      <c r="W27" s="31" t="s">
        <v>36</v>
      </c>
      <c r="X27" s="20" t="s">
        <v>37</v>
      </c>
      <c r="Y27" s="20"/>
      <c r="Z27" s="29"/>
      <c r="AA27" s="23" t="str">
        <f t="shared" ca="1" si="0"/>
        <v>x</v>
      </c>
      <c r="AB27" s="58"/>
    </row>
    <row r="28" spans="1:28" ht="36" customHeight="1" x14ac:dyDescent="0.25">
      <c r="A28" s="16">
        <v>27</v>
      </c>
      <c r="B28" s="21" t="s">
        <v>169</v>
      </c>
      <c r="C28" s="18"/>
      <c r="D28" s="33"/>
      <c r="E28" s="53" t="s">
        <v>109</v>
      </c>
      <c r="F28" s="23" t="s">
        <v>41</v>
      </c>
      <c r="G28" s="23"/>
      <c r="H28" s="23"/>
      <c r="I28" s="28" t="s">
        <v>170</v>
      </c>
      <c r="J28" s="17"/>
      <c r="K28" s="17" t="s">
        <v>30</v>
      </c>
      <c r="L28" s="17" t="s">
        <v>41</v>
      </c>
      <c r="M28" s="36" t="s">
        <v>43</v>
      </c>
      <c r="N28" s="36">
        <v>43089</v>
      </c>
      <c r="O28" s="36"/>
      <c r="P28" s="36">
        <v>43089</v>
      </c>
      <c r="Q28" s="21">
        <v>43103</v>
      </c>
      <c r="R28" s="21"/>
      <c r="S28" s="21">
        <v>43118</v>
      </c>
      <c r="T28" s="21">
        <v>43151</v>
      </c>
      <c r="U28" s="21" t="s">
        <v>171</v>
      </c>
      <c r="V28" s="21" t="s">
        <v>172</v>
      </c>
      <c r="W28" s="31" t="s">
        <v>36</v>
      </c>
      <c r="X28" s="17" t="s">
        <v>37</v>
      </c>
      <c r="Y28" s="20"/>
      <c r="AA28" s="23" t="str">
        <f t="shared" ca="1" si="0"/>
        <v>x</v>
      </c>
      <c r="AB28" s="58" t="s">
        <v>173</v>
      </c>
    </row>
    <row r="29" spans="1:28" ht="36" customHeight="1" x14ac:dyDescent="0.25">
      <c r="A29" s="16">
        <v>28</v>
      </c>
      <c r="B29" s="21" t="s">
        <v>174</v>
      </c>
      <c r="C29" s="18"/>
      <c r="D29" s="33"/>
      <c r="E29" s="23" t="s">
        <v>88</v>
      </c>
      <c r="F29" s="23" t="s">
        <v>30</v>
      </c>
      <c r="G29" s="23"/>
      <c r="H29" s="23"/>
      <c r="I29" s="28" t="s">
        <v>175</v>
      </c>
      <c r="J29" s="17"/>
      <c r="K29" s="20"/>
      <c r="L29" s="17" t="s">
        <v>32</v>
      </c>
      <c r="M29" s="21" t="s">
        <v>49</v>
      </c>
      <c r="N29" s="36">
        <v>42880</v>
      </c>
      <c r="O29" s="36"/>
      <c r="P29" s="36">
        <v>42902</v>
      </c>
      <c r="Q29" s="36">
        <v>42942</v>
      </c>
      <c r="R29" s="36"/>
      <c r="S29" s="36">
        <v>43066</v>
      </c>
      <c r="T29" s="21">
        <v>43140</v>
      </c>
      <c r="U29" s="21" t="s">
        <v>176</v>
      </c>
      <c r="V29" s="21" t="s">
        <v>177</v>
      </c>
      <c r="W29" s="31" t="s">
        <v>36</v>
      </c>
      <c r="X29" s="17" t="s">
        <v>52</v>
      </c>
      <c r="Y29" s="20"/>
      <c r="Z29" s="29">
        <v>43321</v>
      </c>
      <c r="AA29" s="23" t="str">
        <f t="shared" ca="1" si="0"/>
        <v>Venceu</v>
      </c>
      <c r="AB29" s="58"/>
    </row>
    <row r="30" spans="1:28" ht="36" customHeight="1" x14ac:dyDescent="0.25">
      <c r="A30" s="16">
        <v>29</v>
      </c>
      <c r="B30" s="21" t="s">
        <v>178</v>
      </c>
      <c r="C30" s="18"/>
      <c r="D30" s="33"/>
      <c r="E30" s="53" t="s">
        <v>77</v>
      </c>
      <c r="F30" s="23" t="s">
        <v>41</v>
      </c>
      <c r="G30" s="23"/>
      <c r="H30" s="23"/>
      <c r="I30" s="24" t="s">
        <v>179</v>
      </c>
      <c r="J30" s="21"/>
      <c r="K30" s="17" t="s">
        <v>30</v>
      </c>
      <c r="L30" s="17" t="s">
        <v>41</v>
      </c>
      <c r="M30" s="36" t="s">
        <v>43</v>
      </c>
      <c r="N30" s="36">
        <v>43088</v>
      </c>
      <c r="O30" s="36"/>
      <c r="P30" s="36">
        <v>43103</v>
      </c>
      <c r="Q30" s="21">
        <v>43104</v>
      </c>
      <c r="R30" s="21"/>
      <c r="S30" s="17"/>
      <c r="T30" s="21">
        <v>43165</v>
      </c>
      <c r="U30" s="21" t="s">
        <v>180</v>
      </c>
      <c r="V30" s="21" t="s">
        <v>181</v>
      </c>
      <c r="W30" s="31" t="s">
        <v>36</v>
      </c>
      <c r="X30" s="17" t="s">
        <v>37</v>
      </c>
      <c r="Y30" s="20"/>
      <c r="AA30" s="23" t="str">
        <f t="shared" ca="1" si="0"/>
        <v>x</v>
      </c>
      <c r="AB30" s="58" t="s">
        <v>182</v>
      </c>
    </row>
    <row r="31" spans="1:28" ht="36" customHeight="1" x14ac:dyDescent="0.25">
      <c r="A31" s="16">
        <v>30</v>
      </c>
      <c r="B31" s="17" t="s">
        <v>147</v>
      </c>
      <c r="C31" s="18"/>
      <c r="D31" s="33"/>
      <c r="E31" s="23" t="s">
        <v>130</v>
      </c>
      <c r="F31" s="23" t="s">
        <v>30</v>
      </c>
      <c r="G31" s="23"/>
      <c r="H31" s="23"/>
      <c r="I31" s="28" t="s">
        <v>183</v>
      </c>
      <c r="J31" s="17"/>
      <c r="K31" s="20"/>
      <c r="L31" s="17" t="s">
        <v>32</v>
      </c>
      <c r="M31" s="21" t="s">
        <v>49</v>
      </c>
      <c r="N31" s="36">
        <v>43110</v>
      </c>
      <c r="O31" s="36"/>
      <c r="P31" s="36">
        <v>43110</v>
      </c>
      <c r="Q31" s="21">
        <v>43122</v>
      </c>
      <c r="R31" s="21"/>
      <c r="S31" s="21">
        <v>43187</v>
      </c>
      <c r="T31" s="21">
        <v>43242</v>
      </c>
      <c r="U31" s="21" t="s">
        <v>184</v>
      </c>
      <c r="V31" s="21" t="s">
        <v>150</v>
      </c>
      <c r="W31" s="31" t="s">
        <v>36</v>
      </c>
      <c r="X31" s="17" t="s">
        <v>52</v>
      </c>
      <c r="Y31" s="20"/>
      <c r="Z31" s="29">
        <v>43365</v>
      </c>
      <c r="AA31" s="23" t="str">
        <f t="shared" ca="1" si="0"/>
        <v>Venceu</v>
      </c>
      <c r="AB31" s="58" t="s">
        <v>151</v>
      </c>
    </row>
    <row r="32" spans="1:28" ht="36" customHeight="1" x14ac:dyDescent="0.25">
      <c r="A32" s="16">
        <v>31</v>
      </c>
      <c r="B32" s="17" t="s">
        <v>185</v>
      </c>
      <c r="C32" s="18"/>
      <c r="D32" s="33"/>
      <c r="E32" s="23" t="s">
        <v>60</v>
      </c>
      <c r="F32" s="23" t="s">
        <v>30</v>
      </c>
      <c r="G32" s="23"/>
      <c r="H32" s="23"/>
      <c r="I32" s="28" t="s">
        <v>186</v>
      </c>
      <c r="J32" s="17"/>
      <c r="K32" s="20"/>
      <c r="L32" s="17" t="s">
        <v>32</v>
      </c>
      <c r="M32" s="21" t="s">
        <v>49</v>
      </c>
      <c r="N32" s="36">
        <v>43097</v>
      </c>
      <c r="O32" s="36"/>
      <c r="P32" s="36">
        <v>43097</v>
      </c>
      <c r="Q32" s="21">
        <v>43119</v>
      </c>
      <c r="R32" s="21"/>
      <c r="S32" s="21">
        <v>43123</v>
      </c>
      <c r="T32" s="21">
        <v>43168</v>
      </c>
      <c r="U32" s="21" t="s">
        <v>187</v>
      </c>
      <c r="V32" s="21" t="s">
        <v>188</v>
      </c>
      <c r="W32" s="31" t="s">
        <v>36</v>
      </c>
      <c r="X32" s="20" t="s">
        <v>37</v>
      </c>
      <c r="Y32" s="20"/>
      <c r="Z32" s="29"/>
      <c r="AA32" s="23" t="str">
        <f t="shared" ca="1" si="0"/>
        <v>x</v>
      </c>
      <c r="AB32" s="58"/>
    </row>
    <row r="33" spans="1:28" ht="36" customHeight="1" x14ac:dyDescent="0.25">
      <c r="A33" s="16">
        <v>32</v>
      </c>
      <c r="B33" s="17" t="s">
        <v>189</v>
      </c>
      <c r="C33" s="18"/>
      <c r="D33" s="33"/>
      <c r="E33" s="53" t="s">
        <v>190</v>
      </c>
      <c r="F33" s="23" t="s">
        <v>30</v>
      </c>
      <c r="G33" s="23"/>
      <c r="H33" s="23"/>
      <c r="I33" s="28" t="s">
        <v>191</v>
      </c>
      <c r="J33" s="17"/>
      <c r="K33" s="20"/>
      <c r="L33" s="17" t="s">
        <v>32</v>
      </c>
      <c r="M33" s="36" t="s">
        <v>49</v>
      </c>
      <c r="N33" s="36">
        <v>43167</v>
      </c>
      <c r="O33" s="36"/>
      <c r="P33" s="36">
        <v>43167</v>
      </c>
      <c r="Q33" s="21">
        <v>43175</v>
      </c>
      <c r="R33" s="21"/>
      <c r="S33" s="21" t="s">
        <v>192</v>
      </c>
      <c r="T33" s="21">
        <v>43188</v>
      </c>
      <c r="U33" s="21" t="s">
        <v>193</v>
      </c>
      <c r="V33" s="21" t="s">
        <v>194</v>
      </c>
      <c r="W33" s="31" t="s">
        <v>36</v>
      </c>
      <c r="X33" s="17" t="s">
        <v>52</v>
      </c>
      <c r="Y33" s="20"/>
      <c r="Z33" s="29">
        <v>43372</v>
      </c>
      <c r="AA33" s="23" t="str">
        <f t="shared" ca="1" si="0"/>
        <v>Venceu</v>
      </c>
      <c r="AB33" s="58"/>
    </row>
    <row r="34" spans="1:28" ht="36" customHeight="1" x14ac:dyDescent="0.25">
      <c r="A34" s="16">
        <v>33</v>
      </c>
      <c r="B34" s="17" t="s">
        <v>195</v>
      </c>
      <c r="C34" s="18"/>
      <c r="D34" s="33"/>
      <c r="E34" s="23" t="s">
        <v>40</v>
      </c>
      <c r="F34" s="23" t="s">
        <v>41</v>
      </c>
      <c r="G34" s="23"/>
      <c r="H34" s="23"/>
      <c r="I34" s="28" t="s">
        <v>196</v>
      </c>
      <c r="J34" s="17"/>
      <c r="K34" s="20"/>
      <c r="L34" s="17" t="s">
        <v>41</v>
      </c>
      <c r="M34" s="17" t="s">
        <v>49</v>
      </c>
      <c r="N34" s="21">
        <v>2018</v>
      </c>
      <c r="O34" s="21"/>
      <c r="P34" s="21">
        <v>43371</v>
      </c>
      <c r="Q34" s="21">
        <v>43371</v>
      </c>
      <c r="R34" s="21"/>
      <c r="S34" s="17"/>
      <c r="T34" s="21"/>
      <c r="U34" s="17" t="s">
        <v>197</v>
      </c>
      <c r="V34" s="17" t="s">
        <v>198</v>
      </c>
      <c r="W34" s="23" t="s">
        <v>36</v>
      </c>
      <c r="X34" s="17" t="s">
        <v>52</v>
      </c>
      <c r="Y34" s="17"/>
      <c r="Z34" s="29">
        <v>43405</v>
      </c>
      <c r="AA34" s="23" t="str">
        <f t="shared" ca="1" si="0"/>
        <v>Venceu</v>
      </c>
      <c r="AB34" s="58" t="s">
        <v>199</v>
      </c>
    </row>
    <row r="35" spans="1:28" ht="36" customHeight="1" x14ac:dyDescent="0.25">
      <c r="A35" s="16">
        <v>34</v>
      </c>
      <c r="B35" s="17" t="s">
        <v>200</v>
      </c>
      <c r="C35" s="18"/>
      <c r="D35" s="33"/>
      <c r="E35" s="23" t="s">
        <v>201</v>
      </c>
      <c r="F35" s="23" t="s">
        <v>30</v>
      </c>
      <c r="G35" s="23"/>
      <c r="H35" s="23"/>
      <c r="I35" s="28" t="s">
        <v>202</v>
      </c>
      <c r="J35" s="17"/>
      <c r="K35" s="20"/>
      <c r="L35" s="17" t="s">
        <v>30</v>
      </c>
      <c r="M35" s="17" t="s">
        <v>49</v>
      </c>
      <c r="N35" s="21">
        <v>43263</v>
      </c>
      <c r="O35" s="21"/>
      <c r="P35" s="21">
        <v>43265</v>
      </c>
      <c r="Q35" s="21">
        <v>43271</v>
      </c>
      <c r="R35" s="21"/>
      <c r="S35" s="20">
        <v>43279</v>
      </c>
      <c r="T35" s="21">
        <v>43297</v>
      </c>
      <c r="U35" s="17" t="s">
        <v>203</v>
      </c>
      <c r="V35" s="17" t="s">
        <v>204</v>
      </c>
      <c r="W35" s="31" t="s">
        <v>36</v>
      </c>
      <c r="X35" s="17" t="s">
        <v>52</v>
      </c>
      <c r="Y35" s="20"/>
      <c r="Z35" s="29">
        <v>43420</v>
      </c>
      <c r="AA35" s="23" t="str">
        <f t="shared" ca="1" si="0"/>
        <v>Venceu</v>
      </c>
      <c r="AB35" s="58"/>
    </row>
    <row r="36" spans="1:28" ht="36" customHeight="1" x14ac:dyDescent="0.25">
      <c r="A36" s="16">
        <v>35</v>
      </c>
      <c r="B36" s="17" t="s">
        <v>205</v>
      </c>
      <c r="C36" s="18"/>
      <c r="D36" s="33"/>
      <c r="E36" s="23" t="s">
        <v>60</v>
      </c>
      <c r="F36" s="23" t="s">
        <v>41</v>
      </c>
      <c r="G36" s="23"/>
      <c r="H36" s="23"/>
      <c r="I36" s="28" t="s">
        <v>206</v>
      </c>
      <c r="J36" s="17"/>
      <c r="K36" s="17" t="s">
        <v>30</v>
      </c>
      <c r="L36" s="17" t="s">
        <v>41</v>
      </c>
      <c r="M36" s="21" t="s">
        <v>49</v>
      </c>
      <c r="N36" s="36">
        <v>43104</v>
      </c>
      <c r="O36" s="36"/>
      <c r="P36" s="36">
        <v>43104</v>
      </c>
      <c r="Q36" s="21">
        <v>43105</v>
      </c>
      <c r="R36" s="21"/>
      <c r="S36" s="21">
        <v>43123</v>
      </c>
      <c r="T36" s="21">
        <v>43168</v>
      </c>
      <c r="U36" s="21" t="s">
        <v>207</v>
      </c>
      <c r="V36" s="21" t="s">
        <v>208</v>
      </c>
      <c r="W36" s="31" t="s">
        <v>36</v>
      </c>
      <c r="X36" s="17" t="s">
        <v>52</v>
      </c>
      <c r="Y36" s="20"/>
      <c r="Z36" s="53">
        <v>43434</v>
      </c>
      <c r="AA36" s="23" t="str">
        <f t="shared" ca="1" si="0"/>
        <v>Venceu</v>
      </c>
      <c r="AB36" s="58" t="s">
        <v>209</v>
      </c>
    </row>
    <row r="37" spans="1:28" ht="36" customHeight="1" x14ac:dyDescent="0.25">
      <c r="A37" s="16">
        <v>36</v>
      </c>
      <c r="B37" s="17" t="s">
        <v>210</v>
      </c>
      <c r="C37" s="18"/>
      <c r="D37" s="33"/>
      <c r="E37" s="23" t="s">
        <v>130</v>
      </c>
      <c r="F37" s="23" t="s">
        <v>41</v>
      </c>
      <c r="G37" s="23"/>
      <c r="H37" s="23"/>
      <c r="I37" s="28" t="s">
        <v>211</v>
      </c>
      <c r="J37" s="17"/>
      <c r="K37" s="20"/>
      <c r="L37" s="17" t="s">
        <v>41</v>
      </c>
      <c r="M37" s="17" t="s">
        <v>49</v>
      </c>
      <c r="N37" s="21">
        <v>43378</v>
      </c>
      <c r="O37" s="21"/>
      <c r="P37" s="21">
        <v>43378</v>
      </c>
      <c r="Q37" s="21">
        <v>43378</v>
      </c>
      <c r="R37" s="21"/>
      <c r="S37" s="21">
        <v>43378</v>
      </c>
      <c r="T37" s="21">
        <v>43404</v>
      </c>
      <c r="U37" s="17" t="s">
        <v>197</v>
      </c>
      <c r="V37" s="17" t="s">
        <v>212</v>
      </c>
      <c r="W37" s="23" t="s">
        <v>36</v>
      </c>
      <c r="X37" s="17" t="s">
        <v>52</v>
      </c>
      <c r="Y37" s="17"/>
      <c r="Z37" s="29">
        <v>43435</v>
      </c>
      <c r="AA37" s="23" t="str">
        <f t="shared" ca="1" si="0"/>
        <v>Venceu</v>
      </c>
      <c r="AB37" s="58"/>
    </row>
    <row r="38" spans="1:28" ht="36" customHeight="1" x14ac:dyDescent="0.25">
      <c r="A38" s="16">
        <v>37</v>
      </c>
      <c r="B38" s="17" t="s">
        <v>213</v>
      </c>
      <c r="C38" s="18"/>
      <c r="D38" s="33"/>
      <c r="E38" s="23" t="s">
        <v>130</v>
      </c>
      <c r="F38" s="23" t="s">
        <v>41</v>
      </c>
      <c r="G38" s="23"/>
      <c r="H38" s="23"/>
      <c r="I38" s="28" t="s">
        <v>214</v>
      </c>
      <c r="J38" s="17"/>
      <c r="K38" s="20"/>
      <c r="L38" s="17" t="s">
        <v>41</v>
      </c>
      <c r="M38" s="17" t="s">
        <v>49</v>
      </c>
      <c r="N38" s="21">
        <v>43378</v>
      </c>
      <c r="O38" s="21"/>
      <c r="P38" s="21">
        <v>43378</v>
      </c>
      <c r="Q38" s="21">
        <v>43378</v>
      </c>
      <c r="R38" s="21"/>
      <c r="S38" s="21">
        <v>43378</v>
      </c>
      <c r="T38" s="21">
        <v>43405</v>
      </c>
      <c r="U38" s="17" t="s">
        <v>197</v>
      </c>
      <c r="V38" s="17" t="s">
        <v>215</v>
      </c>
      <c r="W38" s="23" t="s">
        <v>36</v>
      </c>
      <c r="X38" s="17" t="s">
        <v>37</v>
      </c>
      <c r="Y38" s="17"/>
      <c r="Z38" s="29">
        <v>43435</v>
      </c>
      <c r="AA38" s="23" t="str">
        <f t="shared" ca="1" si="0"/>
        <v>Venceu</v>
      </c>
      <c r="AB38" s="58"/>
    </row>
    <row r="39" spans="1:28" ht="36" customHeight="1" x14ac:dyDescent="0.25">
      <c r="A39" s="16">
        <v>38</v>
      </c>
      <c r="B39" s="17" t="s">
        <v>216</v>
      </c>
      <c r="C39" s="18"/>
      <c r="D39" s="33"/>
      <c r="E39" s="23" t="s">
        <v>217</v>
      </c>
      <c r="F39" s="23" t="s">
        <v>41</v>
      </c>
      <c r="G39" s="23"/>
      <c r="H39" s="23"/>
      <c r="I39" s="28" t="s">
        <v>218</v>
      </c>
      <c r="J39" s="17"/>
      <c r="K39" s="20"/>
      <c r="L39" s="17" t="s">
        <v>41</v>
      </c>
      <c r="M39" s="17" t="s">
        <v>49</v>
      </c>
      <c r="N39" s="21">
        <v>43371</v>
      </c>
      <c r="O39" s="21"/>
      <c r="P39" s="21">
        <v>43371</v>
      </c>
      <c r="Q39" s="21">
        <v>43371</v>
      </c>
      <c r="R39" s="21"/>
      <c r="S39" s="21">
        <v>43371</v>
      </c>
      <c r="T39" s="21">
        <v>43404</v>
      </c>
      <c r="U39" s="17" t="s">
        <v>197</v>
      </c>
      <c r="V39" s="17" t="s">
        <v>219</v>
      </c>
      <c r="W39" s="23" t="s">
        <v>36</v>
      </c>
      <c r="X39" s="17" t="s">
        <v>52</v>
      </c>
      <c r="Y39" s="17"/>
      <c r="Z39" s="29">
        <v>43435</v>
      </c>
      <c r="AA39" s="23" t="str">
        <f t="shared" ca="1" si="0"/>
        <v>Venceu</v>
      </c>
      <c r="AB39" s="58"/>
    </row>
    <row r="40" spans="1:28" ht="36" customHeight="1" x14ac:dyDescent="0.25">
      <c r="A40" s="16">
        <v>39</v>
      </c>
      <c r="B40" s="17" t="s">
        <v>220</v>
      </c>
      <c r="C40" s="18"/>
      <c r="D40" s="33"/>
      <c r="E40" s="23" t="s">
        <v>103</v>
      </c>
      <c r="F40" s="23" t="s">
        <v>30</v>
      </c>
      <c r="G40" s="23"/>
      <c r="H40" s="23"/>
      <c r="I40" s="28" t="s">
        <v>221</v>
      </c>
      <c r="J40" s="17"/>
      <c r="K40" s="20"/>
      <c r="L40" s="17" t="s">
        <v>30</v>
      </c>
      <c r="M40" s="17" t="s">
        <v>43</v>
      </c>
      <c r="N40" s="21">
        <v>43119</v>
      </c>
      <c r="O40" s="21"/>
      <c r="P40" s="21">
        <v>43119</v>
      </c>
      <c r="Q40" s="21">
        <v>43132</v>
      </c>
      <c r="R40" s="21"/>
      <c r="S40" s="17"/>
      <c r="T40" s="21"/>
      <c r="U40" s="21" t="s">
        <v>222</v>
      </c>
      <c r="V40" s="21" t="s">
        <v>223</v>
      </c>
      <c r="W40" s="23" t="s">
        <v>36</v>
      </c>
      <c r="X40" s="17" t="s">
        <v>37</v>
      </c>
      <c r="Y40" s="17"/>
      <c r="Z40" s="29"/>
      <c r="AA40" s="23" t="str">
        <f t="shared" ca="1" si="0"/>
        <v>x</v>
      </c>
      <c r="AB40" s="58"/>
    </row>
    <row r="41" spans="1:28" ht="36" customHeight="1" x14ac:dyDescent="0.25">
      <c r="A41" s="16">
        <v>40</v>
      </c>
      <c r="B41" s="17" t="s">
        <v>224</v>
      </c>
      <c r="C41" s="18"/>
      <c r="D41" s="33"/>
      <c r="E41" s="23" t="s">
        <v>225</v>
      </c>
      <c r="F41" s="23" t="s">
        <v>41</v>
      </c>
      <c r="G41" s="23"/>
      <c r="H41" s="23"/>
      <c r="I41" s="28" t="s">
        <v>226</v>
      </c>
      <c r="J41" s="17"/>
      <c r="K41" s="20"/>
      <c r="L41" s="17" t="s">
        <v>41</v>
      </c>
      <c r="M41" s="17" t="s">
        <v>49</v>
      </c>
      <c r="N41" s="21">
        <v>43370</v>
      </c>
      <c r="O41" s="21"/>
      <c r="P41" s="21">
        <v>43370</v>
      </c>
      <c r="Q41" s="21">
        <v>43370</v>
      </c>
      <c r="R41" s="21"/>
      <c r="S41" s="21">
        <v>43370</v>
      </c>
      <c r="T41" s="21">
        <v>43404</v>
      </c>
      <c r="U41" s="17" t="s">
        <v>197</v>
      </c>
      <c r="V41" s="17" t="s">
        <v>227</v>
      </c>
      <c r="W41" s="23" t="s">
        <v>36</v>
      </c>
      <c r="X41" s="17" t="s">
        <v>52</v>
      </c>
      <c r="Y41" s="17"/>
      <c r="Z41" s="29">
        <v>43435</v>
      </c>
      <c r="AA41" s="23" t="str">
        <f t="shared" ca="1" si="0"/>
        <v>Venceu</v>
      </c>
      <c r="AB41" s="58"/>
    </row>
    <row r="42" spans="1:28" ht="36" customHeight="1" x14ac:dyDescent="0.25">
      <c r="A42" s="16">
        <v>41</v>
      </c>
      <c r="B42" s="17" t="s">
        <v>228</v>
      </c>
      <c r="C42" s="18"/>
      <c r="D42" s="33"/>
      <c r="E42" s="53" t="s">
        <v>190</v>
      </c>
      <c r="F42" s="23" t="s">
        <v>41</v>
      </c>
      <c r="G42" s="23"/>
      <c r="H42" s="23"/>
      <c r="I42" s="28" t="s">
        <v>229</v>
      </c>
      <c r="J42" s="17"/>
      <c r="K42" s="17" t="s">
        <v>30</v>
      </c>
      <c r="L42" s="17" t="s">
        <v>41</v>
      </c>
      <c r="M42" s="21" t="s">
        <v>49</v>
      </c>
      <c r="N42" s="36">
        <v>42167</v>
      </c>
      <c r="O42" s="36"/>
      <c r="P42" s="36">
        <v>42787</v>
      </c>
      <c r="Q42" s="21">
        <v>43157</v>
      </c>
      <c r="R42" s="21"/>
      <c r="S42" s="21">
        <v>43161</v>
      </c>
      <c r="T42" s="21">
        <v>43168</v>
      </c>
      <c r="U42" s="21" t="s">
        <v>230</v>
      </c>
      <c r="V42" s="21" t="s">
        <v>231</v>
      </c>
      <c r="W42" s="31" t="s">
        <v>36</v>
      </c>
      <c r="X42" s="59" t="s">
        <v>37</v>
      </c>
      <c r="Y42" s="20"/>
      <c r="Z42" s="29"/>
      <c r="AA42" s="23" t="str">
        <f t="shared" ca="1" si="0"/>
        <v>x</v>
      </c>
      <c r="AB42" s="58"/>
    </row>
    <row r="43" spans="1:28" ht="36" customHeight="1" x14ac:dyDescent="0.25">
      <c r="A43" s="16">
        <v>42</v>
      </c>
      <c r="B43" s="17" t="s">
        <v>232</v>
      </c>
      <c r="C43" s="18"/>
      <c r="D43" s="33"/>
      <c r="E43" s="23" t="s">
        <v>130</v>
      </c>
      <c r="F43" s="23" t="s">
        <v>41</v>
      </c>
      <c r="G43" s="23"/>
      <c r="H43" s="23"/>
      <c r="I43" s="28" t="s">
        <v>233</v>
      </c>
      <c r="J43" s="17"/>
      <c r="K43" s="20"/>
      <c r="L43" s="17" t="s">
        <v>41</v>
      </c>
      <c r="M43" s="17" t="s">
        <v>49</v>
      </c>
      <c r="N43" s="21">
        <v>43378</v>
      </c>
      <c r="O43" s="21"/>
      <c r="P43" s="21">
        <v>43378</v>
      </c>
      <c r="Q43" s="21">
        <v>43378</v>
      </c>
      <c r="R43" s="21"/>
      <c r="S43" s="21">
        <v>43409</v>
      </c>
      <c r="T43" s="21"/>
      <c r="U43" s="17" t="s">
        <v>197</v>
      </c>
      <c r="V43" s="17" t="s">
        <v>234</v>
      </c>
      <c r="W43" s="23" t="s">
        <v>36</v>
      </c>
      <c r="X43" s="17" t="s">
        <v>52</v>
      </c>
      <c r="Y43" s="17"/>
      <c r="Z43" s="29">
        <v>43439</v>
      </c>
      <c r="AA43" s="23" t="str">
        <f t="shared" ca="1" si="0"/>
        <v>Venceu</v>
      </c>
      <c r="AB43" s="58"/>
    </row>
    <row r="44" spans="1:28" ht="36" customHeight="1" x14ac:dyDescent="0.25">
      <c r="A44" s="16">
        <v>43</v>
      </c>
      <c r="B44" s="17" t="s">
        <v>235</v>
      </c>
      <c r="C44" s="18"/>
      <c r="D44" s="33"/>
      <c r="E44" s="23" t="s">
        <v>130</v>
      </c>
      <c r="F44" s="23" t="s">
        <v>30</v>
      </c>
      <c r="G44" s="23"/>
      <c r="H44" s="23"/>
      <c r="I44" s="28" t="s">
        <v>236</v>
      </c>
      <c r="J44" s="17"/>
      <c r="K44" s="20"/>
      <c r="L44" s="17" t="s">
        <v>32</v>
      </c>
      <c r="M44" s="17" t="s">
        <v>43</v>
      </c>
      <c r="N44" s="21">
        <v>43003</v>
      </c>
      <c r="O44" s="21"/>
      <c r="P44" s="21"/>
      <c r="Q44" s="21">
        <v>42978</v>
      </c>
      <c r="R44" s="21"/>
      <c r="S44" s="21">
        <v>42978</v>
      </c>
      <c r="T44" s="21">
        <v>43154</v>
      </c>
      <c r="U44" s="21" t="s">
        <v>237</v>
      </c>
      <c r="V44" s="21" t="s">
        <v>238</v>
      </c>
      <c r="W44" s="31" t="s">
        <v>36</v>
      </c>
      <c r="X44" s="17" t="s">
        <v>37</v>
      </c>
      <c r="Y44" s="20"/>
      <c r="Z44" s="29">
        <v>43466</v>
      </c>
      <c r="AA44" s="23" t="str">
        <f t="shared" ca="1" si="0"/>
        <v>Venceu</v>
      </c>
      <c r="AB44" s="58" t="s">
        <v>239</v>
      </c>
    </row>
    <row r="45" spans="1:28" ht="36" customHeight="1" x14ac:dyDescent="0.25">
      <c r="A45" s="16">
        <v>44</v>
      </c>
      <c r="B45" s="17" t="s">
        <v>240</v>
      </c>
      <c r="C45" s="18"/>
      <c r="D45" s="33"/>
      <c r="E45" s="23" t="s">
        <v>130</v>
      </c>
      <c r="F45" s="23" t="s">
        <v>41</v>
      </c>
      <c r="G45" s="23"/>
      <c r="H45" s="23"/>
      <c r="I45" s="28" t="s">
        <v>241</v>
      </c>
      <c r="J45" s="17"/>
      <c r="K45" s="17" t="s">
        <v>30</v>
      </c>
      <c r="L45" s="17" t="s">
        <v>41</v>
      </c>
      <c r="M45" s="17" t="s">
        <v>43</v>
      </c>
      <c r="N45" s="36">
        <v>42832</v>
      </c>
      <c r="O45" s="36"/>
      <c r="P45" s="36">
        <v>42851</v>
      </c>
      <c r="Q45" s="21">
        <v>42852</v>
      </c>
      <c r="R45" s="21"/>
      <c r="S45" s="17"/>
      <c r="T45" s="21"/>
      <c r="U45" s="21" t="s">
        <v>242</v>
      </c>
      <c r="V45" s="21" t="s">
        <v>243</v>
      </c>
      <c r="W45" s="31" t="s">
        <v>36</v>
      </c>
      <c r="X45" s="17" t="s">
        <v>37</v>
      </c>
      <c r="Y45" s="20"/>
      <c r="Z45" s="29"/>
      <c r="AA45" s="23" t="str">
        <f t="shared" ca="1" si="0"/>
        <v>x</v>
      </c>
      <c r="AB45" s="58" t="s">
        <v>244</v>
      </c>
    </row>
    <row r="46" spans="1:28" ht="36" customHeight="1" x14ac:dyDescent="0.25">
      <c r="A46" s="16">
        <v>45</v>
      </c>
      <c r="B46" s="21" t="s">
        <v>169</v>
      </c>
      <c r="C46" s="18"/>
      <c r="D46" s="33"/>
      <c r="E46" s="53" t="s">
        <v>109</v>
      </c>
      <c r="F46" s="53" t="s">
        <v>41</v>
      </c>
      <c r="G46" s="23"/>
      <c r="H46" s="23"/>
      <c r="I46" s="24" t="s">
        <v>245</v>
      </c>
      <c r="J46" s="21"/>
      <c r="K46" s="17" t="s">
        <v>30</v>
      </c>
      <c r="L46" s="36" t="s">
        <v>41</v>
      </c>
      <c r="M46" s="17" t="s">
        <v>43</v>
      </c>
      <c r="N46" s="36">
        <v>43166</v>
      </c>
      <c r="O46" s="36"/>
      <c r="P46" s="36">
        <v>43167</v>
      </c>
      <c r="Q46" s="21">
        <v>43167</v>
      </c>
      <c r="R46" s="21"/>
      <c r="S46" s="17"/>
      <c r="T46" s="21"/>
      <c r="U46" s="21" t="s">
        <v>246</v>
      </c>
      <c r="V46" s="21"/>
      <c r="W46" s="31" t="s">
        <v>36</v>
      </c>
      <c r="X46" s="17" t="s">
        <v>37</v>
      </c>
      <c r="Y46" s="20"/>
      <c r="Z46" s="29"/>
      <c r="AA46" s="23" t="str">
        <f t="shared" ca="1" si="0"/>
        <v>x</v>
      </c>
      <c r="AB46" s="58" t="s">
        <v>247</v>
      </c>
    </row>
    <row r="47" spans="1:28" ht="36" customHeight="1" x14ac:dyDescent="0.25">
      <c r="A47" s="16">
        <v>46</v>
      </c>
      <c r="B47" s="17" t="s">
        <v>248</v>
      </c>
      <c r="C47" s="18"/>
      <c r="D47" s="33"/>
      <c r="E47" s="29" t="s">
        <v>249</v>
      </c>
      <c r="F47" s="23" t="s">
        <v>30</v>
      </c>
      <c r="G47" s="23"/>
      <c r="H47" s="23"/>
      <c r="I47" s="28" t="s">
        <v>250</v>
      </c>
      <c r="J47" s="17"/>
      <c r="K47" s="20"/>
      <c r="L47" s="17" t="s">
        <v>32</v>
      </c>
      <c r="M47" s="17" t="s">
        <v>49</v>
      </c>
      <c r="N47" s="21">
        <v>43272</v>
      </c>
      <c r="O47" s="21"/>
      <c r="P47" s="21">
        <v>43273</v>
      </c>
      <c r="Q47" s="21">
        <v>43290</v>
      </c>
      <c r="R47" s="21"/>
      <c r="S47" s="21">
        <v>43290</v>
      </c>
      <c r="T47" s="21">
        <v>43290</v>
      </c>
      <c r="U47" s="17" t="s">
        <v>251</v>
      </c>
      <c r="V47" s="17" t="s">
        <v>252</v>
      </c>
      <c r="W47" s="31" t="s">
        <v>36</v>
      </c>
      <c r="X47" s="17" t="s">
        <v>52</v>
      </c>
      <c r="Y47" s="20"/>
      <c r="Z47" s="29">
        <v>43443</v>
      </c>
      <c r="AA47" s="23" t="str">
        <f t="shared" ca="1" si="0"/>
        <v>Venceu</v>
      </c>
      <c r="AB47" s="58"/>
    </row>
    <row r="48" spans="1:28" ht="36" customHeight="1" x14ac:dyDescent="0.25">
      <c r="A48" s="16">
        <v>47</v>
      </c>
      <c r="B48" s="17" t="s">
        <v>253</v>
      </c>
      <c r="C48" s="18"/>
      <c r="D48" s="33"/>
      <c r="E48" s="23" t="s">
        <v>254</v>
      </c>
      <c r="F48" s="23" t="s">
        <v>30</v>
      </c>
      <c r="G48" s="23"/>
      <c r="H48" s="23"/>
      <c r="I48" s="28" t="s">
        <v>255</v>
      </c>
      <c r="J48" s="17"/>
      <c r="K48" s="20"/>
      <c r="L48" s="17" t="s">
        <v>32</v>
      </c>
      <c r="M48" s="17" t="s">
        <v>49</v>
      </c>
      <c r="N48" s="21">
        <v>43272</v>
      </c>
      <c r="O48" s="21"/>
      <c r="P48" s="21">
        <v>43276</v>
      </c>
      <c r="Q48" s="21">
        <v>43294</v>
      </c>
      <c r="R48" s="21"/>
      <c r="S48" s="21">
        <v>43294</v>
      </c>
      <c r="T48" s="21">
        <v>43299</v>
      </c>
      <c r="U48" s="17" t="s">
        <v>256</v>
      </c>
      <c r="V48" s="17" t="s">
        <v>257</v>
      </c>
      <c r="W48" s="31" t="s">
        <v>36</v>
      </c>
      <c r="X48" s="17" t="s">
        <v>52</v>
      </c>
      <c r="Y48" s="20"/>
      <c r="Z48" s="29">
        <v>43452</v>
      </c>
      <c r="AA48" s="23" t="str">
        <f t="shared" ca="1" si="0"/>
        <v>Venceu</v>
      </c>
      <c r="AB48" s="58"/>
    </row>
    <row r="49" spans="1:28" ht="36" customHeight="1" x14ac:dyDescent="0.25">
      <c r="A49" s="16">
        <v>48</v>
      </c>
      <c r="B49" s="17" t="s">
        <v>258</v>
      </c>
      <c r="C49" s="18"/>
      <c r="D49" s="33"/>
      <c r="E49" s="23" t="s">
        <v>225</v>
      </c>
      <c r="F49" s="23" t="s">
        <v>41</v>
      </c>
      <c r="G49" s="23"/>
      <c r="H49" s="23"/>
      <c r="I49" s="28" t="s">
        <v>259</v>
      </c>
      <c r="J49" s="17"/>
      <c r="K49" s="20"/>
      <c r="L49" s="17" t="s">
        <v>41</v>
      </c>
      <c r="M49" s="17" t="s">
        <v>49</v>
      </c>
      <c r="N49" s="21">
        <v>43371</v>
      </c>
      <c r="O49" s="21"/>
      <c r="P49" s="21">
        <v>43371</v>
      </c>
      <c r="Q49" s="21">
        <v>43371</v>
      </c>
      <c r="R49" s="21"/>
      <c r="S49" s="21">
        <v>43371</v>
      </c>
      <c r="T49" s="21">
        <v>43405</v>
      </c>
      <c r="U49" s="17" t="s">
        <v>197</v>
      </c>
      <c r="V49" s="17" t="s">
        <v>260</v>
      </c>
      <c r="W49" s="23" t="s">
        <v>36</v>
      </c>
      <c r="X49" s="17" t="s">
        <v>52</v>
      </c>
      <c r="Y49" s="17"/>
      <c r="Z49" s="29">
        <v>43467</v>
      </c>
      <c r="AA49" s="23" t="str">
        <f t="shared" ca="1" si="0"/>
        <v>Venceu</v>
      </c>
      <c r="AB49" s="58"/>
    </row>
    <row r="50" spans="1:28" ht="36" customHeight="1" x14ac:dyDescent="0.25">
      <c r="A50" s="16">
        <v>49</v>
      </c>
      <c r="B50" s="17" t="s">
        <v>261</v>
      </c>
      <c r="C50" s="18"/>
      <c r="D50" s="33"/>
      <c r="E50" s="23" t="s">
        <v>130</v>
      </c>
      <c r="F50" s="23" t="s">
        <v>41</v>
      </c>
      <c r="G50" s="23"/>
      <c r="H50" s="23"/>
      <c r="I50" s="28" t="s">
        <v>262</v>
      </c>
      <c r="J50" s="17"/>
      <c r="K50" s="17" t="s">
        <v>30</v>
      </c>
      <c r="L50" s="17" t="s">
        <v>41</v>
      </c>
      <c r="M50" s="17" t="s">
        <v>49</v>
      </c>
      <c r="N50" s="21">
        <v>43399</v>
      </c>
      <c r="O50" s="21"/>
      <c r="P50" s="21">
        <v>43402</v>
      </c>
      <c r="Q50" s="21">
        <v>43403</v>
      </c>
      <c r="R50" s="21"/>
      <c r="S50" s="21" t="s">
        <v>263</v>
      </c>
      <c r="T50" s="21" t="s">
        <v>264</v>
      </c>
      <c r="U50" s="17" t="s">
        <v>265</v>
      </c>
      <c r="V50" s="17" t="s">
        <v>266</v>
      </c>
      <c r="W50" s="23" t="s">
        <v>36</v>
      </c>
      <c r="X50" s="17" t="s">
        <v>37</v>
      </c>
      <c r="Y50" s="17"/>
      <c r="Z50" s="29">
        <v>43485</v>
      </c>
      <c r="AA50" s="23" t="str">
        <f t="shared" ca="1" si="0"/>
        <v>Venceu</v>
      </c>
      <c r="AB50" s="58"/>
    </row>
    <row r="51" spans="1:28" ht="36" customHeight="1" x14ac:dyDescent="0.25">
      <c r="A51" s="16">
        <v>50</v>
      </c>
      <c r="B51" s="21" t="s">
        <v>267</v>
      </c>
      <c r="C51" s="18"/>
      <c r="D51" s="33"/>
      <c r="E51" s="29" t="s">
        <v>201</v>
      </c>
      <c r="F51" s="29" t="s">
        <v>30</v>
      </c>
      <c r="G51" s="23"/>
      <c r="H51" s="23"/>
      <c r="I51" s="24" t="s">
        <v>268</v>
      </c>
      <c r="J51" s="21"/>
      <c r="K51" s="20"/>
      <c r="L51" s="21" t="s">
        <v>30</v>
      </c>
      <c r="M51" s="21" t="s">
        <v>43</v>
      </c>
      <c r="N51" s="21">
        <v>43186</v>
      </c>
      <c r="O51" s="21"/>
      <c r="P51" s="21">
        <v>43187</v>
      </c>
      <c r="Q51" s="21">
        <v>43223</v>
      </c>
      <c r="R51" s="21"/>
      <c r="S51" s="21"/>
      <c r="T51" s="21">
        <v>43242</v>
      </c>
      <c r="U51" s="21" t="s">
        <v>269</v>
      </c>
      <c r="V51" s="21" t="s">
        <v>270</v>
      </c>
      <c r="W51" s="31" t="s">
        <v>36</v>
      </c>
      <c r="X51" s="17" t="s">
        <v>37</v>
      </c>
      <c r="Y51" s="20"/>
      <c r="Z51" s="29"/>
      <c r="AA51" s="23" t="str">
        <f t="shared" ca="1" si="0"/>
        <v>x</v>
      </c>
      <c r="AB51" s="58"/>
    </row>
    <row r="52" spans="1:28" ht="36" customHeight="1" x14ac:dyDescent="0.25">
      <c r="A52" s="16">
        <v>51</v>
      </c>
      <c r="B52" s="21" t="s">
        <v>169</v>
      </c>
      <c r="C52" s="18"/>
      <c r="D52" s="33"/>
      <c r="E52" s="29" t="s">
        <v>109</v>
      </c>
      <c r="F52" s="29" t="s">
        <v>271</v>
      </c>
      <c r="G52" s="23"/>
      <c r="H52" s="23"/>
      <c r="I52" s="24" t="s">
        <v>245</v>
      </c>
      <c r="J52" s="21"/>
      <c r="K52" s="17" t="s">
        <v>30</v>
      </c>
      <c r="L52" s="21" t="s">
        <v>41</v>
      </c>
      <c r="M52" s="21" t="s">
        <v>43</v>
      </c>
      <c r="N52" s="21">
        <v>43201</v>
      </c>
      <c r="O52" s="21"/>
      <c r="P52" s="21">
        <v>43222</v>
      </c>
      <c r="Q52" s="21">
        <v>43224</v>
      </c>
      <c r="R52" s="21"/>
      <c r="S52" s="21"/>
      <c r="T52" s="21"/>
      <c r="U52" s="17" t="s">
        <v>272</v>
      </c>
      <c r="V52" s="21"/>
      <c r="W52" s="29" t="s">
        <v>36</v>
      </c>
      <c r="X52" s="17" t="s">
        <v>37</v>
      </c>
      <c r="Y52" s="21"/>
      <c r="Z52" s="29"/>
      <c r="AA52" s="23" t="str">
        <f t="shared" ca="1" si="0"/>
        <v>x</v>
      </c>
      <c r="AB52" s="58" t="s">
        <v>247</v>
      </c>
    </row>
    <row r="53" spans="1:28" ht="36" customHeight="1" x14ac:dyDescent="0.25">
      <c r="A53" s="16">
        <v>52</v>
      </c>
      <c r="B53" s="17" t="s">
        <v>273</v>
      </c>
      <c r="C53" s="18"/>
      <c r="D53" s="33"/>
      <c r="E53" s="29" t="s">
        <v>274</v>
      </c>
      <c r="F53" s="23" t="s">
        <v>30</v>
      </c>
      <c r="G53" s="23"/>
      <c r="H53" s="23"/>
      <c r="I53" s="28" t="s">
        <v>275</v>
      </c>
      <c r="J53" s="17"/>
      <c r="K53" s="20"/>
      <c r="L53" s="17" t="s">
        <v>32</v>
      </c>
      <c r="M53" s="17" t="s">
        <v>49</v>
      </c>
      <c r="N53" s="21">
        <v>43224</v>
      </c>
      <c r="O53" s="21"/>
      <c r="P53" s="21">
        <v>43224</v>
      </c>
      <c r="Q53" s="21">
        <v>43230</v>
      </c>
      <c r="R53" s="21"/>
      <c r="S53" s="21">
        <v>43243</v>
      </c>
      <c r="T53" s="21">
        <v>43250</v>
      </c>
      <c r="U53" s="17" t="s">
        <v>276</v>
      </c>
      <c r="V53" s="17" t="s">
        <v>277</v>
      </c>
      <c r="W53" s="29" t="s">
        <v>36</v>
      </c>
      <c r="X53" s="17" t="s">
        <v>37</v>
      </c>
      <c r="Y53" s="21"/>
      <c r="Z53" s="29">
        <v>43434</v>
      </c>
      <c r="AA53" s="23" t="str">
        <f t="shared" ca="1" si="0"/>
        <v>Venceu</v>
      </c>
      <c r="AB53" s="58"/>
    </row>
    <row r="54" spans="1:28" ht="36" customHeight="1" x14ac:dyDescent="0.25">
      <c r="A54" s="16">
        <v>53</v>
      </c>
      <c r="B54" s="21" t="s">
        <v>278</v>
      </c>
      <c r="C54" s="18"/>
      <c r="D54" s="33"/>
      <c r="E54" s="53" t="s">
        <v>279</v>
      </c>
      <c r="F54" s="23" t="s">
        <v>30</v>
      </c>
      <c r="G54" s="23"/>
      <c r="H54" s="23"/>
      <c r="I54" s="28" t="s">
        <v>280</v>
      </c>
      <c r="J54" s="17"/>
      <c r="K54" s="20"/>
      <c r="L54" s="17" t="s">
        <v>32</v>
      </c>
      <c r="M54" s="36" t="s">
        <v>43</v>
      </c>
      <c r="N54" s="36">
        <v>43110</v>
      </c>
      <c r="O54" s="36"/>
      <c r="P54" s="36">
        <v>43110</v>
      </c>
      <c r="Q54" s="21">
        <v>42761</v>
      </c>
      <c r="R54" s="21"/>
      <c r="S54" s="17"/>
      <c r="T54" s="21">
        <v>43168</v>
      </c>
      <c r="U54" s="21" t="s">
        <v>281</v>
      </c>
      <c r="V54" s="21" t="s">
        <v>282</v>
      </c>
      <c r="W54" s="23" t="s">
        <v>36</v>
      </c>
      <c r="X54" s="17" t="s">
        <v>52</v>
      </c>
      <c r="Y54" s="17"/>
      <c r="Z54" s="29">
        <v>43498</v>
      </c>
      <c r="AA54" s="23" t="str">
        <f t="shared" ca="1" si="0"/>
        <v>Venceu</v>
      </c>
      <c r="AB54" s="58" t="s">
        <v>283</v>
      </c>
    </row>
    <row r="55" spans="1:28" ht="36" customHeight="1" x14ac:dyDescent="0.25">
      <c r="A55" s="16">
        <v>54</v>
      </c>
      <c r="B55" s="17" t="s">
        <v>284</v>
      </c>
      <c r="C55" s="18"/>
      <c r="D55" s="33"/>
      <c r="E55" s="23" t="s">
        <v>88</v>
      </c>
      <c r="F55" s="23"/>
      <c r="G55" s="23"/>
      <c r="H55" s="23"/>
      <c r="I55" s="28" t="s">
        <v>285</v>
      </c>
      <c r="J55" s="17"/>
      <c r="K55" s="17" t="s">
        <v>30</v>
      </c>
      <c r="L55" s="17"/>
      <c r="M55" s="17" t="s">
        <v>43</v>
      </c>
      <c r="N55" s="21">
        <v>43474</v>
      </c>
      <c r="O55" s="21"/>
      <c r="P55" s="21">
        <v>43474</v>
      </c>
      <c r="Q55" s="21">
        <v>43474</v>
      </c>
      <c r="R55" s="21"/>
      <c r="S55" s="21">
        <v>43474</v>
      </c>
      <c r="T55" s="21">
        <v>43480</v>
      </c>
      <c r="U55" s="17" t="s">
        <v>286</v>
      </c>
      <c r="V55" s="17" t="s">
        <v>287</v>
      </c>
      <c r="W55" s="23" t="s">
        <v>36</v>
      </c>
      <c r="X55" s="17" t="s">
        <v>52</v>
      </c>
      <c r="Y55" s="17"/>
      <c r="Z55" s="29">
        <v>43511</v>
      </c>
      <c r="AA55" s="23" t="str">
        <f t="shared" ca="1" si="0"/>
        <v>Venceu</v>
      </c>
      <c r="AB55" s="58"/>
    </row>
    <row r="56" spans="1:28" ht="36" customHeight="1" x14ac:dyDescent="0.25">
      <c r="A56" s="16">
        <v>55</v>
      </c>
      <c r="B56" s="17" t="s">
        <v>288</v>
      </c>
      <c r="C56" s="18"/>
      <c r="D56" s="33"/>
      <c r="E56" s="23" t="s">
        <v>201</v>
      </c>
      <c r="F56" s="29" t="s">
        <v>30</v>
      </c>
      <c r="G56" s="23"/>
      <c r="H56" s="23"/>
      <c r="I56" s="28" t="s">
        <v>289</v>
      </c>
      <c r="J56" s="17"/>
      <c r="K56" s="20"/>
      <c r="L56" s="17" t="s">
        <v>30</v>
      </c>
      <c r="M56" s="17" t="s">
        <v>43</v>
      </c>
      <c r="N56" s="21">
        <v>43047</v>
      </c>
      <c r="O56" s="21"/>
      <c r="P56" s="21">
        <v>43047</v>
      </c>
      <c r="Q56" s="21">
        <v>43066</v>
      </c>
      <c r="R56" s="21"/>
      <c r="S56" s="21">
        <v>43066</v>
      </c>
      <c r="T56" s="21">
        <v>43154</v>
      </c>
      <c r="U56" s="17" t="s">
        <v>290</v>
      </c>
      <c r="V56" s="17" t="s">
        <v>291</v>
      </c>
      <c r="W56" s="31" t="s">
        <v>36</v>
      </c>
      <c r="X56" s="17" t="s">
        <v>52</v>
      </c>
      <c r="Y56" s="20"/>
      <c r="Z56" s="29">
        <v>43534</v>
      </c>
      <c r="AA56" s="23" t="str">
        <f t="shared" ca="1" si="0"/>
        <v>Venceu</v>
      </c>
      <c r="AB56" s="58" t="s">
        <v>292</v>
      </c>
    </row>
    <row r="57" spans="1:28" ht="36" customHeight="1" x14ac:dyDescent="0.25">
      <c r="A57" s="16">
        <v>56</v>
      </c>
      <c r="B57" s="17" t="s">
        <v>228</v>
      </c>
      <c r="C57" s="18"/>
      <c r="D57" s="33"/>
      <c r="E57" s="23" t="s">
        <v>190</v>
      </c>
      <c r="F57" s="23" t="s">
        <v>30</v>
      </c>
      <c r="G57" s="23"/>
      <c r="H57" s="23"/>
      <c r="I57" s="28" t="s">
        <v>293</v>
      </c>
      <c r="J57" s="17"/>
      <c r="K57" s="17" t="s">
        <v>30</v>
      </c>
      <c r="L57" s="17" t="s">
        <v>32</v>
      </c>
      <c r="M57" s="17" t="s">
        <v>49</v>
      </c>
      <c r="N57" s="21">
        <v>43238</v>
      </c>
      <c r="O57" s="21"/>
      <c r="P57" s="21">
        <v>43244</v>
      </c>
      <c r="Q57" s="21">
        <v>43244</v>
      </c>
      <c r="R57" s="21"/>
      <c r="S57" s="21">
        <v>43280</v>
      </c>
      <c r="T57" s="21">
        <v>43286</v>
      </c>
      <c r="U57" s="17" t="s">
        <v>294</v>
      </c>
      <c r="V57" s="17"/>
      <c r="W57" s="23" t="s">
        <v>36</v>
      </c>
      <c r="X57" s="59" t="s">
        <v>37</v>
      </c>
      <c r="Y57" s="17"/>
      <c r="Z57" s="29"/>
      <c r="AA57" s="23" t="str">
        <f t="shared" ca="1" si="0"/>
        <v>x</v>
      </c>
      <c r="AB57" s="58"/>
    </row>
    <row r="58" spans="1:28" ht="36" customHeight="1" x14ac:dyDescent="0.25">
      <c r="A58" s="16">
        <v>57</v>
      </c>
      <c r="B58" s="17" t="s">
        <v>295</v>
      </c>
      <c r="C58" s="18"/>
      <c r="D58" s="33"/>
      <c r="E58" s="23" t="s">
        <v>47</v>
      </c>
      <c r="F58" s="23" t="s">
        <v>30</v>
      </c>
      <c r="G58" s="23"/>
      <c r="H58" s="23"/>
      <c r="I58" s="28" t="s">
        <v>296</v>
      </c>
      <c r="J58" s="17"/>
      <c r="K58" s="20"/>
      <c r="L58" s="59"/>
      <c r="M58" s="17" t="s">
        <v>43</v>
      </c>
      <c r="N58" s="21">
        <v>43245</v>
      </c>
      <c r="O58" s="21"/>
      <c r="P58" s="21">
        <v>43245</v>
      </c>
      <c r="Q58" s="21">
        <v>43249</v>
      </c>
      <c r="R58" s="21"/>
      <c r="S58" s="17"/>
      <c r="T58" s="21">
        <v>43252</v>
      </c>
      <c r="U58" s="17" t="s">
        <v>297</v>
      </c>
      <c r="V58" s="17" t="s">
        <v>298</v>
      </c>
      <c r="W58" s="23" t="s">
        <v>36</v>
      </c>
      <c r="X58" s="17" t="s">
        <v>37</v>
      </c>
      <c r="Y58" s="17"/>
      <c r="Z58" s="29">
        <v>43374</v>
      </c>
      <c r="AA58" s="23" t="str">
        <f t="shared" ca="1" si="0"/>
        <v>Venceu</v>
      </c>
      <c r="AB58" s="58" t="s">
        <v>299</v>
      </c>
    </row>
    <row r="59" spans="1:28" ht="36" customHeight="1" x14ac:dyDescent="0.25">
      <c r="A59" s="16">
        <v>58</v>
      </c>
      <c r="B59" s="17" t="s">
        <v>295</v>
      </c>
      <c r="C59" s="18"/>
      <c r="D59" s="33"/>
      <c r="E59" s="27" t="s">
        <v>47</v>
      </c>
      <c r="F59" s="27" t="s">
        <v>30</v>
      </c>
      <c r="G59" s="23"/>
      <c r="H59" s="23"/>
      <c r="I59" s="28" t="s">
        <v>300</v>
      </c>
      <c r="J59" s="17"/>
      <c r="K59" s="17" t="s">
        <v>30</v>
      </c>
      <c r="L59" s="18" t="s">
        <v>32</v>
      </c>
      <c r="M59" s="18" t="s">
        <v>43</v>
      </c>
      <c r="N59" s="21">
        <v>43469</v>
      </c>
      <c r="O59" s="21"/>
      <c r="P59" s="21">
        <v>43469</v>
      </c>
      <c r="Q59" s="21">
        <v>43111</v>
      </c>
      <c r="R59" s="21"/>
      <c r="S59" s="21">
        <v>43111</v>
      </c>
      <c r="T59" s="21">
        <v>43480</v>
      </c>
      <c r="U59" s="17" t="s">
        <v>301</v>
      </c>
      <c r="V59" s="17" t="s">
        <v>302</v>
      </c>
      <c r="W59" s="23" t="s">
        <v>36</v>
      </c>
      <c r="X59" s="17" t="s">
        <v>52</v>
      </c>
      <c r="Y59" s="17"/>
      <c r="Z59" s="53">
        <v>43539</v>
      </c>
      <c r="AA59" s="23" t="str">
        <f t="shared" ca="1" si="0"/>
        <v>Venceu</v>
      </c>
      <c r="AB59" s="58"/>
    </row>
    <row r="60" spans="1:28" ht="36" customHeight="1" x14ac:dyDescent="0.25">
      <c r="A60" s="16">
        <v>59</v>
      </c>
      <c r="B60" s="17" t="s">
        <v>303</v>
      </c>
      <c r="C60" s="18"/>
      <c r="D60" s="33"/>
      <c r="E60" s="23" t="s">
        <v>88</v>
      </c>
      <c r="F60" s="23" t="s">
        <v>30</v>
      </c>
      <c r="G60" s="23"/>
      <c r="H60" s="23"/>
      <c r="I60" s="28" t="s">
        <v>304</v>
      </c>
      <c r="J60" s="17"/>
      <c r="K60" s="20"/>
      <c r="L60" s="17" t="s">
        <v>32</v>
      </c>
      <c r="M60" s="17" t="s">
        <v>49</v>
      </c>
      <c r="N60" s="21">
        <v>43249</v>
      </c>
      <c r="O60" s="21"/>
      <c r="P60" s="21">
        <v>43252</v>
      </c>
      <c r="Q60" s="21">
        <v>43258</v>
      </c>
      <c r="R60" s="21"/>
      <c r="S60" s="21">
        <v>43263</v>
      </c>
      <c r="T60" s="21">
        <v>43264</v>
      </c>
      <c r="U60" s="17" t="s">
        <v>305</v>
      </c>
      <c r="V60" s="17" t="s">
        <v>306</v>
      </c>
      <c r="W60" s="23" t="s">
        <v>36</v>
      </c>
      <c r="X60" s="59" t="s">
        <v>37</v>
      </c>
      <c r="Y60" s="17"/>
      <c r="Z60" s="29"/>
      <c r="AA60" s="23" t="str">
        <f t="shared" ca="1" si="0"/>
        <v>x</v>
      </c>
      <c r="AB60" s="58"/>
    </row>
    <row r="61" spans="1:28" ht="36" customHeight="1" x14ac:dyDescent="0.25">
      <c r="A61" s="16">
        <v>60</v>
      </c>
      <c r="B61" s="21" t="s">
        <v>87</v>
      </c>
      <c r="C61" s="18"/>
      <c r="D61" s="33"/>
      <c r="E61" s="29" t="s">
        <v>88</v>
      </c>
      <c r="F61" s="23" t="s">
        <v>30</v>
      </c>
      <c r="G61" s="23"/>
      <c r="H61" s="23"/>
      <c r="I61" s="19" t="s">
        <v>89</v>
      </c>
      <c r="J61" s="20"/>
      <c r="K61" s="17" t="s">
        <v>30</v>
      </c>
      <c r="L61" s="21" t="s">
        <v>41</v>
      </c>
      <c r="M61" s="21" t="s">
        <v>43</v>
      </c>
      <c r="N61" s="21">
        <v>43259</v>
      </c>
      <c r="O61" s="21"/>
      <c r="P61" s="21">
        <v>43259</v>
      </c>
      <c r="Q61" s="21">
        <v>43262</v>
      </c>
      <c r="R61" s="21"/>
      <c r="S61" s="20"/>
      <c r="T61" s="21">
        <v>43264</v>
      </c>
      <c r="U61" s="17" t="s">
        <v>307</v>
      </c>
      <c r="V61" s="17" t="s">
        <v>308</v>
      </c>
      <c r="W61" s="31" t="s">
        <v>36</v>
      </c>
      <c r="X61" s="17" t="s">
        <v>37</v>
      </c>
      <c r="Y61" s="20"/>
      <c r="Z61" s="29">
        <v>43325</v>
      </c>
      <c r="AA61" s="23" t="str">
        <f t="shared" ca="1" si="0"/>
        <v>Venceu</v>
      </c>
      <c r="AB61" s="58" t="s">
        <v>309</v>
      </c>
    </row>
    <row r="62" spans="1:28" ht="36" customHeight="1" x14ac:dyDescent="0.25">
      <c r="A62" s="16">
        <v>61</v>
      </c>
      <c r="B62" s="17" t="s">
        <v>220</v>
      </c>
      <c r="C62" s="18"/>
      <c r="D62" s="33"/>
      <c r="E62" s="23" t="s">
        <v>103</v>
      </c>
      <c r="F62" s="23"/>
      <c r="G62" s="23"/>
      <c r="H62" s="23"/>
      <c r="I62" s="28" t="s">
        <v>221</v>
      </c>
      <c r="J62" s="17"/>
      <c r="K62" s="17" t="s">
        <v>30</v>
      </c>
      <c r="L62" s="17"/>
      <c r="M62" s="17" t="s">
        <v>43</v>
      </c>
      <c r="N62" s="21">
        <v>43474</v>
      </c>
      <c r="O62" s="21"/>
      <c r="P62" s="21">
        <v>43474</v>
      </c>
      <c r="Q62" s="21">
        <v>43474</v>
      </c>
      <c r="R62" s="21"/>
      <c r="S62" s="21">
        <v>43474</v>
      </c>
      <c r="T62" s="21">
        <v>43480</v>
      </c>
      <c r="U62" s="21" t="s">
        <v>310</v>
      </c>
      <c r="V62" s="17"/>
      <c r="W62" s="23" t="s">
        <v>36</v>
      </c>
      <c r="X62" s="17" t="s">
        <v>52</v>
      </c>
      <c r="Y62" s="17"/>
      <c r="Z62" s="29">
        <v>43539</v>
      </c>
      <c r="AA62" s="23" t="str">
        <f t="shared" ca="1" si="0"/>
        <v>Venceu</v>
      </c>
      <c r="AB62" s="58"/>
    </row>
    <row r="63" spans="1:28" ht="36" customHeight="1" x14ac:dyDescent="0.25">
      <c r="A63" s="16">
        <v>62</v>
      </c>
      <c r="B63" s="21" t="s">
        <v>311</v>
      </c>
      <c r="C63" s="18"/>
      <c r="D63" s="33"/>
      <c r="E63" s="29" t="s">
        <v>83</v>
      </c>
      <c r="F63" s="23" t="s">
        <v>159</v>
      </c>
      <c r="G63" s="23"/>
      <c r="H63" s="23"/>
      <c r="I63" s="24" t="s">
        <v>312</v>
      </c>
      <c r="J63" s="21"/>
      <c r="K63" s="20"/>
      <c r="L63" s="17" t="s">
        <v>32</v>
      </c>
      <c r="M63" s="21" t="s">
        <v>43</v>
      </c>
      <c r="N63" s="21">
        <v>43270</v>
      </c>
      <c r="O63" s="21"/>
      <c r="P63" s="21">
        <v>43270</v>
      </c>
      <c r="Q63" s="21">
        <v>43273</v>
      </c>
      <c r="R63" s="21"/>
      <c r="S63" s="17"/>
      <c r="T63" s="21">
        <v>43280</v>
      </c>
      <c r="U63" s="17" t="s">
        <v>313</v>
      </c>
      <c r="V63" s="17" t="s">
        <v>314</v>
      </c>
      <c r="W63" s="31" t="s">
        <v>36</v>
      </c>
      <c r="X63" s="17" t="s">
        <v>37</v>
      </c>
      <c r="Y63" s="20"/>
      <c r="Z63" s="29"/>
      <c r="AA63" s="23" t="str">
        <f t="shared" ca="1" si="0"/>
        <v>x</v>
      </c>
      <c r="AB63" s="58" t="s">
        <v>315</v>
      </c>
    </row>
    <row r="64" spans="1:28" ht="36" customHeight="1" x14ac:dyDescent="0.25">
      <c r="A64" s="16">
        <v>63</v>
      </c>
      <c r="B64" s="17" t="s">
        <v>316</v>
      </c>
      <c r="C64" s="18"/>
      <c r="D64" s="33"/>
      <c r="E64" s="23" t="s">
        <v>317</v>
      </c>
      <c r="F64" s="23" t="s">
        <v>41</v>
      </c>
      <c r="G64" s="23"/>
      <c r="H64" s="23"/>
      <c r="I64" s="28" t="s">
        <v>318</v>
      </c>
      <c r="J64" s="17"/>
      <c r="K64" s="17" t="s">
        <v>30</v>
      </c>
      <c r="L64" s="17" t="s">
        <v>41</v>
      </c>
      <c r="M64" s="21" t="s">
        <v>43</v>
      </c>
      <c r="N64" s="21">
        <v>42998</v>
      </c>
      <c r="O64" s="21"/>
      <c r="P64" s="21">
        <v>43018</v>
      </c>
      <c r="Q64" s="21">
        <v>43018</v>
      </c>
      <c r="R64" s="21"/>
      <c r="S64" s="21">
        <v>43018</v>
      </c>
      <c r="T64" s="21">
        <v>43021</v>
      </c>
      <c r="U64" s="17" t="s">
        <v>319</v>
      </c>
      <c r="V64" s="17" t="s">
        <v>320</v>
      </c>
      <c r="W64" s="23" t="s">
        <v>36</v>
      </c>
      <c r="X64" s="17" t="s">
        <v>52</v>
      </c>
      <c r="Y64" s="17"/>
      <c r="Z64" s="29">
        <v>43570</v>
      </c>
      <c r="AA64" s="23" t="str">
        <f t="shared" ca="1" si="0"/>
        <v>Venceu</v>
      </c>
      <c r="AB64" s="58" t="s">
        <v>321</v>
      </c>
    </row>
    <row r="65" spans="1:28" ht="36" customHeight="1" x14ac:dyDescent="0.25">
      <c r="A65" s="16">
        <v>64</v>
      </c>
      <c r="B65" s="17" t="s">
        <v>322</v>
      </c>
      <c r="C65" s="18"/>
      <c r="D65" s="33"/>
      <c r="E65" s="29" t="s">
        <v>190</v>
      </c>
      <c r="F65" s="23" t="s">
        <v>41</v>
      </c>
      <c r="G65" s="23"/>
      <c r="H65" s="23"/>
      <c r="I65" s="28" t="s">
        <v>323</v>
      </c>
      <c r="J65" s="17"/>
      <c r="K65" s="17" t="s">
        <v>30</v>
      </c>
      <c r="L65" s="17" t="s">
        <v>41</v>
      </c>
      <c r="M65" s="17" t="s">
        <v>49</v>
      </c>
      <c r="N65" s="21">
        <v>43559</v>
      </c>
      <c r="O65" s="21"/>
      <c r="P65" s="21">
        <v>43559</v>
      </c>
      <c r="Q65" s="21">
        <v>43567</v>
      </c>
      <c r="R65" s="21"/>
      <c r="S65" s="20">
        <v>43567</v>
      </c>
      <c r="T65" s="21">
        <v>43567</v>
      </c>
      <c r="U65" s="17" t="s">
        <v>324</v>
      </c>
      <c r="V65" s="17" t="s">
        <v>325</v>
      </c>
      <c r="W65" s="23" t="s">
        <v>36</v>
      </c>
      <c r="X65" s="17" t="s">
        <v>52</v>
      </c>
      <c r="Y65" s="17"/>
      <c r="Z65" s="29">
        <v>43599</v>
      </c>
      <c r="AA65" s="23" t="str">
        <f t="shared" ca="1" si="0"/>
        <v>Venceu</v>
      </c>
      <c r="AB65" s="58"/>
    </row>
    <row r="66" spans="1:28" ht="36" customHeight="1" x14ac:dyDescent="0.25">
      <c r="A66" s="16">
        <v>65</v>
      </c>
      <c r="B66" s="17" t="s">
        <v>326</v>
      </c>
      <c r="C66" s="18"/>
      <c r="D66" s="33"/>
      <c r="E66" s="29" t="s">
        <v>190</v>
      </c>
      <c r="F66" s="23" t="s">
        <v>32</v>
      </c>
      <c r="G66" s="23"/>
      <c r="H66" s="23"/>
      <c r="I66" s="28" t="s">
        <v>327</v>
      </c>
      <c r="J66" s="17"/>
      <c r="K66" s="20"/>
      <c r="L66" s="17" t="s">
        <v>32</v>
      </c>
      <c r="M66" s="17" t="s">
        <v>49</v>
      </c>
      <c r="N66" s="21">
        <v>43286</v>
      </c>
      <c r="O66" s="21"/>
      <c r="P66" s="21">
        <v>43292</v>
      </c>
      <c r="Q66" s="21">
        <v>43297</v>
      </c>
      <c r="R66" s="21"/>
      <c r="S66" s="21">
        <v>43314</v>
      </c>
      <c r="T66" s="21">
        <v>43314</v>
      </c>
      <c r="U66" s="17" t="s">
        <v>328</v>
      </c>
      <c r="V66" s="17" t="s">
        <v>329</v>
      </c>
      <c r="W66" s="31" t="s">
        <v>36</v>
      </c>
      <c r="X66" s="17" t="s">
        <v>37</v>
      </c>
      <c r="Y66" s="20"/>
      <c r="Z66" s="29"/>
      <c r="AA66" s="23" t="str">
        <f t="shared" ca="1" si="0"/>
        <v>x</v>
      </c>
      <c r="AB66" s="58"/>
    </row>
    <row r="67" spans="1:28" ht="36" customHeight="1" x14ac:dyDescent="0.25">
      <c r="A67" s="16">
        <v>66</v>
      </c>
      <c r="B67" s="17" t="s">
        <v>330</v>
      </c>
      <c r="C67" s="18"/>
      <c r="D67" s="33"/>
      <c r="E67" s="23" t="s">
        <v>47</v>
      </c>
      <c r="F67" s="29" t="s">
        <v>30</v>
      </c>
      <c r="G67" s="23"/>
      <c r="H67" s="23"/>
      <c r="I67" s="28" t="s">
        <v>331</v>
      </c>
      <c r="J67" s="17"/>
      <c r="K67" s="17"/>
      <c r="L67" s="17" t="s">
        <v>32</v>
      </c>
      <c r="M67" s="17" t="s">
        <v>43</v>
      </c>
      <c r="N67" s="21">
        <v>43011</v>
      </c>
      <c r="O67" s="21"/>
      <c r="P67" s="21">
        <v>43012</v>
      </c>
      <c r="Q67" s="21">
        <v>43026</v>
      </c>
      <c r="R67" s="21"/>
      <c r="S67" s="21">
        <v>43026</v>
      </c>
      <c r="T67" s="21">
        <v>43027</v>
      </c>
      <c r="U67" s="17" t="s">
        <v>332</v>
      </c>
      <c r="V67" s="17" t="s">
        <v>333</v>
      </c>
      <c r="W67" s="23" t="s">
        <v>36</v>
      </c>
      <c r="X67" s="17" t="s">
        <v>52</v>
      </c>
      <c r="Y67" s="17"/>
      <c r="Z67" s="29">
        <v>43600</v>
      </c>
      <c r="AA67" s="23" t="str">
        <f t="shared" ref="AA67:AA130" ca="1" si="1">IF(Z67=0,"x",IF(Z67-TODAY()&gt;30,"prazo longo",IF(Z67=TODAY(),"vence hoje",IF(Z67&lt;TODAY(),"Venceu",IF(Z67-TODAY()&lt;10,"menor que 10",IF(Z67-TODAY()&lt;15,"prazo longo",IF(Z67-TODAY()&lt;30,"prazo longo")))))))</f>
        <v>Venceu</v>
      </c>
      <c r="AB67" s="58" t="s">
        <v>334</v>
      </c>
    </row>
    <row r="68" spans="1:28" ht="36" customHeight="1" x14ac:dyDescent="0.25">
      <c r="A68" s="16">
        <v>67</v>
      </c>
      <c r="B68" s="17" t="s">
        <v>335</v>
      </c>
      <c r="C68" s="18"/>
      <c r="D68" s="33"/>
      <c r="E68" s="23" t="s">
        <v>109</v>
      </c>
      <c r="F68" s="29" t="s">
        <v>30</v>
      </c>
      <c r="G68" s="23"/>
      <c r="H68" s="23"/>
      <c r="I68" s="28" t="s">
        <v>336</v>
      </c>
      <c r="J68" s="17"/>
      <c r="K68" s="20"/>
      <c r="L68" s="17" t="s">
        <v>32</v>
      </c>
      <c r="M68" s="17" t="s">
        <v>49</v>
      </c>
      <c r="N68" s="21">
        <v>43438</v>
      </c>
      <c r="O68" s="21"/>
      <c r="P68" s="21">
        <v>43438</v>
      </c>
      <c r="Q68" s="21">
        <v>43441</v>
      </c>
      <c r="R68" s="21"/>
      <c r="S68" s="20">
        <v>43446</v>
      </c>
      <c r="T68" s="21">
        <v>43446</v>
      </c>
      <c r="U68" s="17" t="s">
        <v>337</v>
      </c>
      <c r="V68" s="17" t="s">
        <v>338</v>
      </c>
      <c r="W68" s="23" t="s">
        <v>36</v>
      </c>
      <c r="X68" s="17" t="s">
        <v>52</v>
      </c>
      <c r="Y68" s="17"/>
      <c r="Z68" s="29">
        <v>43628</v>
      </c>
      <c r="AA68" s="23" t="str">
        <f t="shared" ca="1" si="1"/>
        <v>Venceu</v>
      </c>
      <c r="AB68" s="58"/>
    </row>
    <row r="69" spans="1:28" ht="36" customHeight="1" x14ac:dyDescent="0.25">
      <c r="A69" s="16">
        <v>68</v>
      </c>
      <c r="B69" s="17" t="s">
        <v>322</v>
      </c>
      <c r="C69" s="18"/>
      <c r="D69" s="33"/>
      <c r="E69" s="23" t="s">
        <v>190</v>
      </c>
      <c r="F69" s="29" t="s">
        <v>30</v>
      </c>
      <c r="G69" s="23"/>
      <c r="H69" s="23"/>
      <c r="I69" s="28" t="s">
        <v>339</v>
      </c>
      <c r="J69" s="17"/>
      <c r="K69" s="20"/>
      <c r="L69" s="17" t="s">
        <v>32</v>
      </c>
      <c r="M69" s="17" t="s">
        <v>43</v>
      </c>
      <c r="N69" s="21">
        <v>43168</v>
      </c>
      <c r="O69" s="21"/>
      <c r="P69" s="21">
        <v>43172</v>
      </c>
      <c r="Q69" s="21">
        <v>43193</v>
      </c>
      <c r="R69" s="21"/>
      <c r="S69" s="17"/>
      <c r="T69" s="21">
        <v>43242</v>
      </c>
      <c r="U69" s="17" t="s">
        <v>340</v>
      </c>
      <c r="V69" s="17" t="s">
        <v>341</v>
      </c>
      <c r="W69" s="23" t="s">
        <v>36</v>
      </c>
      <c r="X69" s="17" t="s">
        <v>37</v>
      </c>
      <c r="Y69" s="17"/>
      <c r="Z69" s="29">
        <v>43303</v>
      </c>
      <c r="AA69" s="23" t="str">
        <f t="shared" ca="1" si="1"/>
        <v>Venceu</v>
      </c>
      <c r="AB69" s="58"/>
    </row>
    <row r="70" spans="1:28" ht="36" customHeight="1" x14ac:dyDescent="0.25">
      <c r="A70" s="16">
        <v>69</v>
      </c>
      <c r="B70" s="17" t="s">
        <v>284</v>
      </c>
      <c r="C70" s="18"/>
      <c r="D70" s="33"/>
      <c r="E70" s="23" t="s">
        <v>88</v>
      </c>
      <c r="F70" s="23" t="s">
        <v>30</v>
      </c>
      <c r="G70" s="23"/>
      <c r="H70" s="23"/>
      <c r="I70" s="28" t="s">
        <v>285</v>
      </c>
      <c r="J70" s="17"/>
      <c r="K70" s="20"/>
      <c r="L70" s="17" t="s">
        <v>32</v>
      </c>
      <c r="M70" s="17" t="s">
        <v>43</v>
      </c>
      <c r="N70" s="21">
        <v>43255</v>
      </c>
      <c r="O70" s="21"/>
      <c r="P70" s="21">
        <v>43255</v>
      </c>
      <c r="Q70" s="21">
        <v>43258</v>
      </c>
      <c r="R70" s="21"/>
      <c r="S70" s="17"/>
      <c r="T70" s="21">
        <v>43265</v>
      </c>
      <c r="U70" s="17" t="s">
        <v>342</v>
      </c>
      <c r="V70" s="17" t="s">
        <v>343</v>
      </c>
      <c r="W70" s="23" t="s">
        <v>36</v>
      </c>
      <c r="X70" s="17" t="s">
        <v>37</v>
      </c>
      <c r="Y70" s="17"/>
      <c r="Z70" s="29"/>
      <c r="AA70" s="23" t="str">
        <f t="shared" ca="1" si="1"/>
        <v>x</v>
      </c>
      <c r="AB70" s="58"/>
    </row>
    <row r="71" spans="1:28" ht="36" customHeight="1" x14ac:dyDescent="0.25">
      <c r="A71" s="16">
        <v>70</v>
      </c>
      <c r="B71" s="17" t="s">
        <v>28</v>
      </c>
      <c r="C71" s="18"/>
      <c r="D71" s="33"/>
      <c r="E71" s="23" t="s">
        <v>29</v>
      </c>
      <c r="F71" s="23"/>
      <c r="G71" s="23"/>
      <c r="H71" s="23"/>
      <c r="I71" s="28" t="s">
        <v>31</v>
      </c>
      <c r="J71" s="17"/>
      <c r="K71" s="17" t="s">
        <v>30</v>
      </c>
      <c r="L71" s="17"/>
      <c r="M71" s="17" t="s">
        <v>33</v>
      </c>
      <c r="N71" s="21">
        <v>43294</v>
      </c>
      <c r="O71" s="21"/>
      <c r="P71" s="21">
        <v>43294</v>
      </c>
      <c r="Q71" s="21">
        <v>43294</v>
      </c>
      <c r="R71" s="21"/>
      <c r="S71" s="21">
        <v>43299</v>
      </c>
      <c r="T71" s="21"/>
      <c r="U71" s="17" t="s">
        <v>344</v>
      </c>
      <c r="V71" s="17" t="s">
        <v>345</v>
      </c>
      <c r="W71" s="23" t="s">
        <v>36</v>
      </c>
      <c r="X71" s="17" t="s">
        <v>37</v>
      </c>
      <c r="Y71" s="17"/>
      <c r="Z71" s="29"/>
      <c r="AA71" s="23" t="str">
        <f t="shared" ca="1" si="1"/>
        <v>x</v>
      </c>
      <c r="AB71" s="58"/>
    </row>
    <row r="72" spans="1:28" ht="36" customHeight="1" x14ac:dyDescent="0.25">
      <c r="A72" s="16">
        <v>71</v>
      </c>
      <c r="B72" s="17" t="s">
        <v>322</v>
      </c>
      <c r="C72" s="18"/>
      <c r="D72" s="33"/>
      <c r="E72" s="23" t="s">
        <v>190</v>
      </c>
      <c r="F72" s="29" t="s">
        <v>30</v>
      </c>
      <c r="G72" s="23"/>
      <c r="H72" s="23"/>
      <c r="I72" s="28" t="s">
        <v>339</v>
      </c>
      <c r="J72" s="17"/>
      <c r="K72" s="20"/>
      <c r="L72" s="17" t="s">
        <v>32</v>
      </c>
      <c r="M72" s="17" t="s">
        <v>43</v>
      </c>
      <c r="N72" s="21">
        <v>43168</v>
      </c>
      <c r="O72" s="21"/>
      <c r="P72" s="21">
        <v>43172</v>
      </c>
      <c r="Q72" s="21">
        <v>43193</v>
      </c>
      <c r="R72" s="21"/>
      <c r="S72" s="17"/>
      <c r="T72" s="21">
        <v>43288</v>
      </c>
      <c r="U72" s="17" t="s">
        <v>346</v>
      </c>
      <c r="V72" s="17" t="s">
        <v>341</v>
      </c>
      <c r="W72" s="23" t="s">
        <v>36</v>
      </c>
      <c r="X72" s="17" t="s">
        <v>37</v>
      </c>
      <c r="Y72" s="17"/>
      <c r="Z72" s="29">
        <v>43303</v>
      </c>
      <c r="AA72" s="23" t="str">
        <f t="shared" ca="1" si="1"/>
        <v>Venceu</v>
      </c>
      <c r="AB72" s="58"/>
    </row>
    <row r="73" spans="1:28" ht="36" customHeight="1" x14ac:dyDescent="0.25">
      <c r="A73" s="16">
        <v>72</v>
      </c>
      <c r="B73" s="17" t="s">
        <v>347</v>
      </c>
      <c r="C73" s="18"/>
      <c r="D73" s="33"/>
      <c r="E73" s="23" t="s">
        <v>77</v>
      </c>
      <c r="F73" s="23" t="s">
        <v>41</v>
      </c>
      <c r="G73" s="23"/>
      <c r="H73" s="23"/>
      <c r="I73" s="28" t="s">
        <v>348</v>
      </c>
      <c r="J73" s="17"/>
      <c r="K73" s="17" t="s">
        <v>30</v>
      </c>
      <c r="L73" s="17" t="s">
        <v>41</v>
      </c>
      <c r="M73" s="17" t="s">
        <v>43</v>
      </c>
      <c r="N73" s="21">
        <v>43308</v>
      </c>
      <c r="O73" s="21"/>
      <c r="P73" s="21">
        <v>43308</v>
      </c>
      <c r="Q73" s="21">
        <v>43313</v>
      </c>
      <c r="R73" s="21"/>
      <c r="S73" s="17"/>
      <c r="T73" s="21">
        <v>43314</v>
      </c>
      <c r="U73" s="17" t="s">
        <v>349</v>
      </c>
      <c r="V73" s="17" t="s">
        <v>350</v>
      </c>
      <c r="W73" s="23" t="s">
        <v>36</v>
      </c>
      <c r="X73" s="17" t="s">
        <v>37</v>
      </c>
      <c r="Y73" s="17"/>
      <c r="Z73" s="29"/>
      <c r="AA73" s="23" t="str">
        <f t="shared" ca="1" si="1"/>
        <v>x</v>
      </c>
      <c r="AB73" s="58" t="s">
        <v>247</v>
      </c>
    </row>
    <row r="74" spans="1:28" ht="36" customHeight="1" x14ac:dyDescent="0.25">
      <c r="A74" s="16">
        <v>73</v>
      </c>
      <c r="B74" s="17" t="s">
        <v>351</v>
      </c>
      <c r="C74" s="18"/>
      <c r="D74" s="33"/>
      <c r="E74" s="23" t="s">
        <v>130</v>
      </c>
      <c r="F74" s="23" t="s">
        <v>30</v>
      </c>
      <c r="G74" s="23"/>
      <c r="H74" s="23"/>
      <c r="I74" s="28" t="s">
        <v>352</v>
      </c>
      <c r="J74" s="17"/>
      <c r="K74" s="20"/>
      <c r="L74" s="17" t="s">
        <v>30</v>
      </c>
      <c r="M74" s="17" t="s">
        <v>43</v>
      </c>
      <c r="N74" s="21">
        <v>43300</v>
      </c>
      <c r="O74" s="21"/>
      <c r="P74" s="21">
        <v>43300</v>
      </c>
      <c r="Q74" s="21">
        <v>43328</v>
      </c>
      <c r="R74" s="21"/>
      <c r="S74" s="21">
        <v>43334</v>
      </c>
      <c r="T74" s="21">
        <v>43335</v>
      </c>
      <c r="U74" s="17" t="s">
        <v>353</v>
      </c>
      <c r="V74" s="17" t="s">
        <v>354</v>
      </c>
      <c r="W74" s="23" t="s">
        <v>36</v>
      </c>
      <c r="X74" s="17" t="s">
        <v>37</v>
      </c>
      <c r="Y74" s="17"/>
      <c r="Z74" s="29"/>
      <c r="AA74" s="23" t="str">
        <f t="shared" ca="1" si="1"/>
        <v>x</v>
      </c>
      <c r="AB74" s="58" t="s">
        <v>355</v>
      </c>
    </row>
    <row r="75" spans="1:28" ht="36" customHeight="1" x14ac:dyDescent="0.25">
      <c r="A75" s="16">
        <v>74</v>
      </c>
      <c r="B75" s="17" t="s">
        <v>356</v>
      </c>
      <c r="C75" s="18"/>
      <c r="D75" s="33"/>
      <c r="E75" s="23" t="s">
        <v>279</v>
      </c>
      <c r="F75" s="23" t="s">
        <v>30</v>
      </c>
      <c r="G75" s="23"/>
      <c r="H75" s="23"/>
      <c r="I75" s="28" t="s">
        <v>357</v>
      </c>
      <c r="J75" s="17"/>
      <c r="K75" s="20"/>
      <c r="L75" s="17" t="s">
        <v>30</v>
      </c>
      <c r="M75" s="17" t="s">
        <v>49</v>
      </c>
      <c r="N75" s="21">
        <v>43320</v>
      </c>
      <c r="O75" s="21"/>
      <c r="P75" s="21">
        <v>43333</v>
      </c>
      <c r="Q75" s="21">
        <v>43353</v>
      </c>
      <c r="R75" s="21"/>
      <c r="S75" s="17" t="s">
        <v>32</v>
      </c>
      <c r="T75" s="21">
        <v>43462</v>
      </c>
      <c r="U75" s="17" t="s">
        <v>358</v>
      </c>
      <c r="V75" s="17"/>
      <c r="W75" s="23" t="s">
        <v>36</v>
      </c>
      <c r="X75" s="17" t="s">
        <v>37</v>
      </c>
      <c r="Y75" s="17"/>
      <c r="Z75" s="29"/>
      <c r="AA75" s="23" t="str">
        <f t="shared" ca="1" si="1"/>
        <v>x</v>
      </c>
      <c r="AB75" s="58"/>
    </row>
    <row r="76" spans="1:28" ht="36" customHeight="1" x14ac:dyDescent="0.25">
      <c r="A76" s="16">
        <v>75</v>
      </c>
      <c r="B76" s="17" t="s">
        <v>316</v>
      </c>
      <c r="C76" s="18"/>
      <c r="D76" s="33"/>
      <c r="E76" s="23" t="s">
        <v>317</v>
      </c>
      <c r="F76" s="23" t="s">
        <v>41</v>
      </c>
      <c r="G76" s="23"/>
      <c r="H76" s="23"/>
      <c r="I76" s="28" t="s">
        <v>359</v>
      </c>
      <c r="J76" s="17"/>
      <c r="K76" s="17" t="s">
        <v>30</v>
      </c>
      <c r="L76" s="17" t="s">
        <v>41</v>
      </c>
      <c r="M76" s="17" t="s">
        <v>43</v>
      </c>
      <c r="N76" s="21">
        <v>43327</v>
      </c>
      <c r="O76" s="21"/>
      <c r="P76" s="21">
        <v>43327</v>
      </c>
      <c r="Q76" s="21">
        <v>43339</v>
      </c>
      <c r="R76" s="21"/>
      <c r="S76" s="21">
        <v>43347</v>
      </c>
      <c r="T76" s="21">
        <v>43354</v>
      </c>
      <c r="U76" s="17" t="s">
        <v>360</v>
      </c>
      <c r="V76" s="17" t="s">
        <v>361</v>
      </c>
      <c r="W76" s="23" t="s">
        <v>36</v>
      </c>
      <c r="X76" s="17" t="s">
        <v>37</v>
      </c>
      <c r="Y76" s="17"/>
      <c r="Z76" s="29"/>
      <c r="AA76" s="23" t="str">
        <f t="shared" ca="1" si="1"/>
        <v>x</v>
      </c>
      <c r="AB76" s="58"/>
    </row>
    <row r="77" spans="1:28" ht="36" customHeight="1" x14ac:dyDescent="0.25">
      <c r="A77" s="16">
        <v>76</v>
      </c>
      <c r="B77" s="17" t="s">
        <v>356</v>
      </c>
      <c r="C77" s="18"/>
      <c r="D77" s="33"/>
      <c r="E77" s="23" t="s">
        <v>279</v>
      </c>
      <c r="F77" s="23" t="s">
        <v>30</v>
      </c>
      <c r="G77" s="23"/>
      <c r="H77" s="23"/>
      <c r="I77" s="28" t="s">
        <v>357</v>
      </c>
      <c r="J77" s="17"/>
      <c r="K77" s="20"/>
      <c r="L77" s="17" t="s">
        <v>30</v>
      </c>
      <c r="M77" s="17" t="s">
        <v>49</v>
      </c>
      <c r="N77" s="21">
        <v>43320</v>
      </c>
      <c r="O77" s="21"/>
      <c r="P77" s="21">
        <v>43367</v>
      </c>
      <c r="Q77" s="21">
        <v>43371</v>
      </c>
      <c r="R77" s="21"/>
      <c r="S77" s="21">
        <v>43423</v>
      </c>
      <c r="T77" s="21">
        <v>43462</v>
      </c>
      <c r="U77" s="17" t="s">
        <v>362</v>
      </c>
      <c r="V77" s="17" t="s">
        <v>363</v>
      </c>
      <c r="W77" s="23" t="s">
        <v>36</v>
      </c>
      <c r="X77" s="17" t="s">
        <v>52</v>
      </c>
      <c r="Y77" s="17"/>
      <c r="Z77" s="29">
        <v>43644</v>
      </c>
      <c r="AA77" s="23" t="str">
        <f t="shared" ca="1" si="1"/>
        <v>Venceu</v>
      </c>
      <c r="AB77" s="58"/>
    </row>
    <row r="78" spans="1:28" ht="36" customHeight="1" x14ac:dyDescent="0.25">
      <c r="A78" s="16">
        <v>77</v>
      </c>
      <c r="B78" s="17" t="s">
        <v>364</v>
      </c>
      <c r="C78" s="18"/>
      <c r="D78" s="33"/>
      <c r="E78" s="23" t="s">
        <v>109</v>
      </c>
      <c r="F78" s="29" t="s">
        <v>30</v>
      </c>
      <c r="G78" s="23"/>
      <c r="H78" s="23"/>
      <c r="I78" s="28" t="s">
        <v>365</v>
      </c>
      <c r="J78" s="17"/>
      <c r="K78" s="20"/>
      <c r="L78" s="17" t="s">
        <v>32</v>
      </c>
      <c r="M78" s="17" t="s">
        <v>49</v>
      </c>
      <c r="N78" s="21">
        <v>43444</v>
      </c>
      <c r="O78" s="21"/>
      <c r="P78" s="21">
        <v>43444</v>
      </c>
      <c r="Q78" s="21">
        <v>43447</v>
      </c>
      <c r="R78" s="21"/>
      <c r="S78" s="20">
        <v>43447</v>
      </c>
      <c r="T78" s="21">
        <v>43462</v>
      </c>
      <c r="U78" s="17" t="s">
        <v>366</v>
      </c>
      <c r="V78" s="17" t="s">
        <v>367</v>
      </c>
      <c r="W78" s="23" t="s">
        <v>36</v>
      </c>
      <c r="X78" s="17" t="s">
        <v>52</v>
      </c>
      <c r="Y78" s="17"/>
      <c r="Z78" s="29">
        <v>43644</v>
      </c>
      <c r="AA78" s="23" t="str">
        <f t="shared" ca="1" si="1"/>
        <v>Venceu</v>
      </c>
      <c r="AB78" s="58"/>
    </row>
    <row r="79" spans="1:28" ht="36" customHeight="1" x14ac:dyDescent="0.25">
      <c r="A79" s="16">
        <v>78</v>
      </c>
      <c r="B79" s="17" t="s">
        <v>368</v>
      </c>
      <c r="C79" s="18"/>
      <c r="D79" s="33"/>
      <c r="E79" s="23" t="s">
        <v>109</v>
      </c>
      <c r="F79" s="29" t="s">
        <v>30</v>
      </c>
      <c r="G79" s="23"/>
      <c r="H79" s="23"/>
      <c r="I79" s="28" t="s">
        <v>369</v>
      </c>
      <c r="J79" s="17"/>
      <c r="K79" s="20"/>
      <c r="L79" s="17" t="s">
        <v>32</v>
      </c>
      <c r="M79" s="17" t="s">
        <v>49</v>
      </c>
      <c r="N79" s="21">
        <v>43447</v>
      </c>
      <c r="O79" s="21"/>
      <c r="P79" s="21">
        <v>43447</v>
      </c>
      <c r="Q79" s="21">
        <v>43447</v>
      </c>
      <c r="R79" s="21"/>
      <c r="S79" s="20">
        <v>43448</v>
      </c>
      <c r="T79" s="21">
        <v>43462</v>
      </c>
      <c r="U79" s="17" t="s">
        <v>370</v>
      </c>
      <c r="V79" s="17" t="s">
        <v>371</v>
      </c>
      <c r="W79" s="23" t="s">
        <v>36</v>
      </c>
      <c r="X79" s="17" t="s">
        <v>52</v>
      </c>
      <c r="Y79" s="17"/>
      <c r="Z79" s="29">
        <v>43644</v>
      </c>
      <c r="AA79" s="23" t="str">
        <f t="shared" ca="1" si="1"/>
        <v>Venceu</v>
      </c>
      <c r="AB79" s="58"/>
    </row>
    <row r="80" spans="1:28" ht="36" customHeight="1" x14ac:dyDescent="0.25">
      <c r="A80" s="16">
        <v>79</v>
      </c>
      <c r="B80" s="17" t="s">
        <v>372</v>
      </c>
      <c r="C80" s="18"/>
      <c r="D80" s="33"/>
      <c r="E80" s="23" t="s">
        <v>130</v>
      </c>
      <c r="F80" s="23" t="s">
        <v>41</v>
      </c>
      <c r="G80" s="23"/>
      <c r="H80" s="23"/>
      <c r="I80" s="28" t="s">
        <v>373</v>
      </c>
      <c r="J80" s="17"/>
      <c r="K80" s="20"/>
      <c r="L80" s="17" t="s">
        <v>41</v>
      </c>
      <c r="M80" s="17" t="s">
        <v>49</v>
      </c>
      <c r="N80" s="21">
        <v>43378</v>
      </c>
      <c r="O80" s="21"/>
      <c r="P80" s="21">
        <v>43378</v>
      </c>
      <c r="Q80" s="21">
        <v>43378</v>
      </c>
      <c r="R80" s="21"/>
      <c r="S80" s="17"/>
      <c r="T80" s="21"/>
      <c r="U80" s="17" t="s">
        <v>197</v>
      </c>
      <c r="V80" s="17" t="s">
        <v>374</v>
      </c>
      <c r="W80" s="23" t="s">
        <v>36</v>
      </c>
      <c r="X80" s="17" t="s">
        <v>37</v>
      </c>
      <c r="Y80" s="17"/>
      <c r="Z80" s="29"/>
      <c r="AA80" s="23" t="str">
        <f t="shared" ca="1" si="1"/>
        <v>x</v>
      </c>
      <c r="AB80" s="58"/>
    </row>
    <row r="81" spans="1:28" ht="36" customHeight="1" x14ac:dyDescent="0.25">
      <c r="A81" s="16">
        <v>80</v>
      </c>
      <c r="B81" s="17" t="s">
        <v>375</v>
      </c>
      <c r="C81" s="18"/>
      <c r="D81" s="33"/>
      <c r="E81" s="23" t="s">
        <v>60</v>
      </c>
      <c r="F81" s="29" t="s">
        <v>30</v>
      </c>
      <c r="G81" s="23"/>
      <c r="H81" s="23"/>
      <c r="I81" s="28" t="s">
        <v>376</v>
      </c>
      <c r="J81" s="17"/>
      <c r="K81" s="20"/>
      <c r="L81" s="17" t="s">
        <v>32</v>
      </c>
      <c r="M81" s="17" t="s">
        <v>43</v>
      </c>
      <c r="N81" s="21">
        <v>43441</v>
      </c>
      <c r="O81" s="21"/>
      <c r="P81" s="21">
        <v>43445</v>
      </c>
      <c r="Q81" s="21">
        <v>43448</v>
      </c>
      <c r="R81" s="21"/>
      <c r="S81" s="17"/>
      <c r="T81" s="21">
        <v>43462</v>
      </c>
      <c r="U81" s="17" t="s">
        <v>377</v>
      </c>
      <c r="V81" s="17" t="s">
        <v>378</v>
      </c>
      <c r="W81" s="23" t="s">
        <v>36</v>
      </c>
      <c r="X81" s="17" t="s">
        <v>52</v>
      </c>
      <c r="Y81" s="17"/>
      <c r="Z81" s="29">
        <v>43705</v>
      </c>
      <c r="AA81" s="23" t="str">
        <f t="shared" ca="1" si="1"/>
        <v>Venceu</v>
      </c>
      <c r="AB81" s="58"/>
    </row>
    <row r="82" spans="1:28" ht="36" customHeight="1" x14ac:dyDescent="0.25">
      <c r="A82" s="16">
        <v>81</v>
      </c>
      <c r="B82" s="17" t="s">
        <v>123</v>
      </c>
      <c r="C82" s="18"/>
      <c r="D82" s="33"/>
      <c r="E82" s="23" t="s">
        <v>47</v>
      </c>
      <c r="F82" s="23" t="s">
        <v>30</v>
      </c>
      <c r="G82" s="23"/>
      <c r="H82" s="23"/>
      <c r="I82" s="28" t="s">
        <v>379</v>
      </c>
      <c r="J82" s="17"/>
      <c r="K82" s="17"/>
      <c r="L82" s="17" t="s">
        <v>30</v>
      </c>
      <c r="M82" s="17" t="s">
        <v>43</v>
      </c>
      <c r="N82" s="21">
        <v>43633</v>
      </c>
      <c r="O82" s="21">
        <v>43633</v>
      </c>
      <c r="P82" s="21">
        <v>43633</v>
      </c>
      <c r="Q82" s="21">
        <v>43637</v>
      </c>
      <c r="R82" s="21"/>
      <c r="S82" s="21">
        <v>43640</v>
      </c>
      <c r="T82" s="21">
        <v>43647</v>
      </c>
      <c r="U82" s="17" t="s">
        <v>380</v>
      </c>
      <c r="V82" s="17" t="s">
        <v>381</v>
      </c>
      <c r="W82" s="23" t="s">
        <v>36</v>
      </c>
      <c r="X82" s="17" t="s">
        <v>52</v>
      </c>
      <c r="Y82" s="17"/>
      <c r="Z82" s="29">
        <v>43739</v>
      </c>
      <c r="AA82" s="23" t="str">
        <f t="shared" ca="1" si="1"/>
        <v>Venceu</v>
      </c>
      <c r="AB82" s="58"/>
    </row>
    <row r="83" spans="1:28" ht="36" customHeight="1" x14ac:dyDescent="0.25">
      <c r="A83" s="16">
        <v>82</v>
      </c>
      <c r="B83" s="17" t="s">
        <v>382</v>
      </c>
      <c r="C83" s="18"/>
      <c r="D83" s="33"/>
      <c r="E83" s="23" t="s">
        <v>130</v>
      </c>
      <c r="F83" s="23" t="s">
        <v>32</v>
      </c>
      <c r="G83" s="23"/>
      <c r="H83" s="23"/>
      <c r="I83" s="28" t="s">
        <v>383</v>
      </c>
      <c r="J83" s="17"/>
      <c r="K83" s="17"/>
      <c r="L83" s="17" t="s">
        <v>32</v>
      </c>
      <c r="M83" s="17" t="s">
        <v>49</v>
      </c>
      <c r="N83" s="21">
        <v>43570</v>
      </c>
      <c r="O83" s="21"/>
      <c r="P83" s="21">
        <v>43570</v>
      </c>
      <c r="Q83" s="21">
        <v>43573</v>
      </c>
      <c r="R83" s="21"/>
      <c r="S83" s="20">
        <v>43573</v>
      </c>
      <c r="T83" s="21">
        <v>43578</v>
      </c>
      <c r="U83" s="17" t="s">
        <v>384</v>
      </c>
      <c r="V83" s="17" t="s">
        <v>385</v>
      </c>
      <c r="W83" s="23" t="s">
        <v>36</v>
      </c>
      <c r="X83" s="23" t="s">
        <v>386</v>
      </c>
      <c r="Y83" s="17"/>
      <c r="Z83" s="29">
        <v>43761</v>
      </c>
      <c r="AA83" s="23" t="s">
        <v>386</v>
      </c>
      <c r="AB83" s="58"/>
    </row>
    <row r="84" spans="1:28" ht="36" customHeight="1" x14ac:dyDescent="0.25">
      <c r="A84" s="16">
        <v>83</v>
      </c>
      <c r="B84" s="17" t="s">
        <v>261</v>
      </c>
      <c r="C84" s="18"/>
      <c r="D84" s="33"/>
      <c r="E84" s="23" t="s">
        <v>130</v>
      </c>
      <c r="F84" s="29" t="s">
        <v>30</v>
      </c>
      <c r="G84" s="23"/>
      <c r="H84" s="23"/>
      <c r="I84" s="28" t="s">
        <v>387</v>
      </c>
      <c r="J84" s="17"/>
      <c r="K84" s="20"/>
      <c r="L84" s="17" t="s">
        <v>32</v>
      </c>
      <c r="M84" s="17" t="s">
        <v>49</v>
      </c>
      <c r="N84" s="21"/>
      <c r="O84" s="21"/>
      <c r="P84" s="21">
        <v>43355</v>
      </c>
      <c r="Q84" s="21">
        <v>43357</v>
      </c>
      <c r="R84" s="21"/>
      <c r="S84" s="17"/>
      <c r="T84" s="21"/>
      <c r="U84" s="17" t="s">
        <v>388</v>
      </c>
      <c r="V84" s="17"/>
      <c r="W84" s="23" t="s">
        <v>36</v>
      </c>
      <c r="X84" s="59" t="s">
        <v>37</v>
      </c>
      <c r="Y84" s="17"/>
      <c r="Z84" s="29"/>
      <c r="AA84" s="23" t="str">
        <f t="shared" ca="1" si="1"/>
        <v>x</v>
      </c>
      <c r="AB84" s="58"/>
    </row>
    <row r="85" spans="1:28" ht="36" customHeight="1" x14ac:dyDescent="0.25">
      <c r="A85" s="16">
        <v>84</v>
      </c>
      <c r="B85" s="17" t="s">
        <v>372</v>
      </c>
      <c r="C85" s="18"/>
      <c r="D85" s="33"/>
      <c r="E85" s="23" t="s">
        <v>130</v>
      </c>
      <c r="F85" s="23" t="s">
        <v>41</v>
      </c>
      <c r="G85" s="23"/>
      <c r="H85" s="23"/>
      <c r="I85" s="28" t="s">
        <v>389</v>
      </c>
      <c r="J85" s="17"/>
      <c r="K85" s="17" t="s">
        <v>30</v>
      </c>
      <c r="L85" s="17" t="s">
        <v>41</v>
      </c>
      <c r="M85" s="17" t="s">
        <v>49</v>
      </c>
      <c r="N85" s="21">
        <v>43418</v>
      </c>
      <c r="O85" s="21"/>
      <c r="P85" s="21">
        <v>43418</v>
      </c>
      <c r="Q85" s="21">
        <v>43359</v>
      </c>
      <c r="R85" s="21"/>
      <c r="S85" s="17"/>
      <c r="T85" s="21"/>
      <c r="U85" s="17" t="s">
        <v>390</v>
      </c>
      <c r="V85" s="17" t="s">
        <v>391</v>
      </c>
      <c r="W85" s="23" t="s">
        <v>36</v>
      </c>
      <c r="X85" s="17" t="s">
        <v>37</v>
      </c>
      <c r="Y85" s="17"/>
      <c r="Z85" s="29">
        <v>43493</v>
      </c>
      <c r="AA85" s="23" t="str">
        <f t="shared" ca="1" si="1"/>
        <v>Venceu</v>
      </c>
      <c r="AB85" s="58"/>
    </row>
    <row r="86" spans="1:28" ht="36" customHeight="1" x14ac:dyDescent="0.25">
      <c r="A86" s="16">
        <v>85</v>
      </c>
      <c r="B86" s="17" t="s">
        <v>28</v>
      </c>
      <c r="C86" s="18"/>
      <c r="D86" s="33"/>
      <c r="E86" s="23" t="s">
        <v>29</v>
      </c>
      <c r="F86" s="23"/>
      <c r="G86" s="23"/>
      <c r="H86" s="23"/>
      <c r="I86" s="28" t="s">
        <v>31</v>
      </c>
      <c r="J86" s="17"/>
      <c r="K86" s="17" t="s">
        <v>30</v>
      </c>
      <c r="L86" s="17"/>
      <c r="M86" s="17" t="s">
        <v>33</v>
      </c>
      <c r="N86" s="21">
        <v>43325</v>
      </c>
      <c r="O86" s="21"/>
      <c r="P86" s="21">
        <v>43328</v>
      </c>
      <c r="Q86" s="21">
        <v>43328</v>
      </c>
      <c r="R86" s="21"/>
      <c r="S86" s="20">
        <v>43328</v>
      </c>
      <c r="T86" s="21">
        <v>43328</v>
      </c>
      <c r="U86" s="17" t="s">
        <v>392</v>
      </c>
      <c r="V86" s="17" t="s">
        <v>393</v>
      </c>
      <c r="W86" s="23" t="s">
        <v>36</v>
      </c>
      <c r="X86" s="17" t="s">
        <v>52</v>
      </c>
      <c r="Y86" s="17"/>
      <c r="Z86" s="29">
        <v>43360</v>
      </c>
      <c r="AA86" s="23" t="str">
        <f t="shared" ca="1" si="1"/>
        <v>Venceu</v>
      </c>
      <c r="AB86" s="58"/>
    </row>
    <row r="87" spans="1:28" ht="36" customHeight="1" x14ac:dyDescent="0.25">
      <c r="A87" s="16">
        <v>86</v>
      </c>
      <c r="B87" s="17" t="s">
        <v>28</v>
      </c>
      <c r="C87" s="18"/>
      <c r="D87" s="33"/>
      <c r="E87" s="23" t="s">
        <v>29</v>
      </c>
      <c r="F87" s="29"/>
      <c r="G87" s="23"/>
      <c r="H87" s="23"/>
      <c r="I87" s="28" t="s">
        <v>31</v>
      </c>
      <c r="J87" s="17"/>
      <c r="K87" s="17" t="s">
        <v>30</v>
      </c>
      <c r="L87" s="17"/>
      <c r="M87" s="17" t="s">
        <v>33</v>
      </c>
      <c r="N87" s="21">
        <v>43361</v>
      </c>
      <c r="O87" s="21"/>
      <c r="P87" s="21">
        <v>43361</v>
      </c>
      <c r="Q87" s="21">
        <v>43361</v>
      </c>
      <c r="R87" s="21"/>
      <c r="S87" s="20">
        <v>43361</v>
      </c>
      <c r="T87" s="21"/>
      <c r="U87" s="17" t="s">
        <v>394</v>
      </c>
      <c r="V87" s="17"/>
      <c r="W87" s="23" t="s">
        <v>36</v>
      </c>
      <c r="X87" s="17" t="s">
        <v>37</v>
      </c>
      <c r="Y87" s="17"/>
      <c r="Z87" s="29"/>
      <c r="AA87" s="23" t="str">
        <f t="shared" ca="1" si="1"/>
        <v>x</v>
      </c>
      <c r="AB87" s="58"/>
    </row>
    <row r="88" spans="1:28" ht="36" customHeight="1" x14ac:dyDescent="0.25">
      <c r="A88" s="16">
        <v>87</v>
      </c>
      <c r="B88" s="17" t="s">
        <v>395</v>
      </c>
      <c r="C88" s="18"/>
      <c r="D88" s="33"/>
      <c r="E88" s="23" t="s">
        <v>396</v>
      </c>
      <c r="F88" s="23" t="s">
        <v>30</v>
      </c>
      <c r="G88" s="23"/>
      <c r="H88" s="23"/>
      <c r="I88" s="28" t="s">
        <v>397</v>
      </c>
      <c r="J88" s="17"/>
      <c r="K88" s="17"/>
      <c r="L88" s="17" t="s">
        <v>30</v>
      </c>
      <c r="M88" s="17" t="s">
        <v>398</v>
      </c>
      <c r="N88" s="21">
        <v>43711</v>
      </c>
      <c r="O88" s="21">
        <v>43711</v>
      </c>
      <c r="P88" s="21">
        <v>43711</v>
      </c>
      <c r="Q88" s="21">
        <v>43739</v>
      </c>
      <c r="R88" s="21"/>
      <c r="S88" s="21">
        <v>43759</v>
      </c>
      <c r="T88" s="21">
        <v>43775</v>
      </c>
      <c r="U88" s="17" t="s">
        <v>399</v>
      </c>
      <c r="V88" s="17" t="s">
        <v>400</v>
      </c>
      <c r="W88" s="23"/>
      <c r="X88" s="17" t="s">
        <v>52</v>
      </c>
      <c r="Y88" s="17"/>
      <c r="Z88" s="29">
        <v>43867</v>
      </c>
      <c r="AA88" s="23" t="str">
        <f t="shared" ca="1" si="1"/>
        <v>Venceu</v>
      </c>
      <c r="AB88" s="58"/>
    </row>
    <row r="89" spans="1:28" ht="36" customHeight="1" x14ac:dyDescent="0.25">
      <c r="A89" s="16">
        <v>88</v>
      </c>
      <c r="B89" s="17" t="s">
        <v>401</v>
      </c>
      <c r="C89" s="18"/>
      <c r="D89" s="33"/>
      <c r="E89" s="23" t="s">
        <v>83</v>
      </c>
      <c r="F89" s="23" t="s">
        <v>41</v>
      </c>
      <c r="G89" s="23"/>
      <c r="H89" s="23"/>
      <c r="I89" s="28" t="s">
        <v>402</v>
      </c>
      <c r="J89" s="17"/>
      <c r="K89" s="17" t="s">
        <v>30</v>
      </c>
      <c r="L89" s="17" t="s">
        <v>41</v>
      </c>
      <c r="M89" s="17" t="s">
        <v>403</v>
      </c>
      <c r="N89" s="21">
        <v>43761</v>
      </c>
      <c r="O89" s="21">
        <v>43762</v>
      </c>
      <c r="P89" s="21">
        <v>43762</v>
      </c>
      <c r="Q89" s="21">
        <v>43809</v>
      </c>
      <c r="R89" s="21"/>
      <c r="S89" s="21">
        <v>43833</v>
      </c>
      <c r="T89" s="21">
        <v>43837</v>
      </c>
      <c r="U89" s="17" t="s">
        <v>404</v>
      </c>
      <c r="V89" s="17">
        <v>4</v>
      </c>
      <c r="W89" s="23" t="s">
        <v>36</v>
      </c>
      <c r="X89" s="17" t="s">
        <v>52</v>
      </c>
      <c r="Y89" s="17"/>
      <c r="Z89" s="29">
        <v>43928</v>
      </c>
      <c r="AA89" s="23" t="str">
        <f t="shared" ca="1" si="1"/>
        <v>Venceu</v>
      </c>
      <c r="AB89" s="58"/>
    </row>
    <row r="90" spans="1:28" ht="36" customHeight="1" x14ac:dyDescent="0.25">
      <c r="A90" s="16">
        <v>89</v>
      </c>
      <c r="B90" s="17" t="s">
        <v>405</v>
      </c>
      <c r="C90" s="18"/>
      <c r="D90" s="33"/>
      <c r="E90" s="23" t="s">
        <v>130</v>
      </c>
      <c r="F90" s="23" t="s">
        <v>30</v>
      </c>
      <c r="G90" s="23"/>
      <c r="H90" s="23"/>
      <c r="I90" s="28" t="s">
        <v>406</v>
      </c>
      <c r="J90" s="17"/>
      <c r="K90" s="17"/>
      <c r="L90" s="17" t="s">
        <v>32</v>
      </c>
      <c r="M90" s="17" t="s">
        <v>398</v>
      </c>
      <c r="N90" s="21">
        <v>43787</v>
      </c>
      <c r="O90" s="21">
        <v>43788</v>
      </c>
      <c r="P90" s="21">
        <v>43788</v>
      </c>
      <c r="Q90" s="21">
        <v>43804</v>
      </c>
      <c r="R90" s="21"/>
      <c r="S90" s="21">
        <v>43805</v>
      </c>
      <c r="T90" s="21">
        <v>43808</v>
      </c>
      <c r="U90" s="17" t="s">
        <v>407</v>
      </c>
      <c r="V90" s="17" t="s">
        <v>408</v>
      </c>
      <c r="W90" s="23" t="s">
        <v>36</v>
      </c>
      <c r="X90" s="17" t="s">
        <v>37</v>
      </c>
      <c r="Y90" s="17"/>
      <c r="Z90" s="29">
        <v>43930</v>
      </c>
      <c r="AA90" s="23" t="str">
        <f t="shared" ca="1" si="1"/>
        <v>Venceu</v>
      </c>
      <c r="AB90" s="58"/>
    </row>
    <row r="91" spans="1:28" ht="36" customHeight="1" x14ac:dyDescent="0.25">
      <c r="A91" s="16">
        <v>90</v>
      </c>
      <c r="B91" s="17" t="s">
        <v>28</v>
      </c>
      <c r="C91" s="18"/>
      <c r="D91" s="33"/>
      <c r="E91" s="23" t="s">
        <v>29</v>
      </c>
      <c r="F91" s="23"/>
      <c r="G91" s="23"/>
      <c r="H91" s="23"/>
      <c r="I91" s="28" t="s">
        <v>31</v>
      </c>
      <c r="J91" s="17"/>
      <c r="K91" s="17" t="s">
        <v>30</v>
      </c>
      <c r="L91" s="17"/>
      <c r="M91" s="17" t="s">
        <v>33</v>
      </c>
      <c r="N91" s="21">
        <v>43368</v>
      </c>
      <c r="O91" s="21"/>
      <c r="P91" s="21">
        <v>43378</v>
      </c>
      <c r="Q91" s="21">
        <v>43378</v>
      </c>
      <c r="R91" s="21"/>
      <c r="S91" s="20">
        <v>43378</v>
      </c>
      <c r="T91" s="21">
        <v>43389</v>
      </c>
      <c r="U91" s="17" t="s">
        <v>409</v>
      </c>
      <c r="V91" s="17" t="s">
        <v>410</v>
      </c>
      <c r="W91" s="23" t="s">
        <v>36</v>
      </c>
      <c r="X91" s="17" t="s">
        <v>37</v>
      </c>
      <c r="Y91" s="17"/>
      <c r="Z91" s="29"/>
      <c r="AA91" s="23" t="str">
        <f t="shared" ca="1" si="1"/>
        <v>x</v>
      </c>
      <c r="AB91" s="58"/>
    </row>
    <row r="92" spans="1:28" ht="36" customHeight="1" x14ac:dyDescent="0.25">
      <c r="A92" s="16">
        <v>91</v>
      </c>
      <c r="B92" s="17" t="s">
        <v>411</v>
      </c>
      <c r="C92" s="18"/>
      <c r="D92" s="33"/>
      <c r="E92" s="23" t="s">
        <v>412</v>
      </c>
      <c r="F92" s="23" t="s">
        <v>30</v>
      </c>
      <c r="G92" s="23"/>
      <c r="H92" s="23"/>
      <c r="I92" s="28" t="s">
        <v>413</v>
      </c>
      <c r="J92" s="17"/>
      <c r="K92" s="17"/>
      <c r="L92" s="17" t="s">
        <v>30</v>
      </c>
      <c r="M92" s="17" t="s">
        <v>414</v>
      </c>
      <c r="N92" s="21">
        <v>43819</v>
      </c>
      <c r="O92" s="21">
        <v>43819</v>
      </c>
      <c r="P92" s="21">
        <v>43837</v>
      </c>
      <c r="Q92" s="21">
        <v>43853</v>
      </c>
      <c r="R92" s="21"/>
      <c r="S92" s="21">
        <v>43854</v>
      </c>
      <c r="T92" s="21"/>
      <c r="U92" s="17" t="s">
        <v>415</v>
      </c>
      <c r="V92" s="17" t="s">
        <v>416</v>
      </c>
      <c r="W92" s="23" t="s">
        <v>36</v>
      </c>
      <c r="X92" s="17"/>
      <c r="Y92" s="17"/>
      <c r="Z92" s="29">
        <v>44220</v>
      </c>
      <c r="AA92" s="23" t="str">
        <f t="shared" ca="1" si="1"/>
        <v>Venceu</v>
      </c>
      <c r="AB92" s="58" t="s">
        <v>417</v>
      </c>
    </row>
    <row r="93" spans="1:28" ht="36" customHeight="1" x14ac:dyDescent="0.25">
      <c r="A93" s="16">
        <v>92</v>
      </c>
      <c r="B93" s="17" t="s">
        <v>418</v>
      </c>
      <c r="C93" s="18"/>
      <c r="D93" s="33"/>
      <c r="E93" s="23" t="s">
        <v>412</v>
      </c>
      <c r="F93" s="23" t="s">
        <v>30</v>
      </c>
      <c r="G93" s="23"/>
      <c r="H93" s="23"/>
      <c r="I93" s="28" t="s">
        <v>419</v>
      </c>
      <c r="J93" s="17"/>
      <c r="K93" s="17"/>
      <c r="L93" s="17"/>
      <c r="M93" s="17" t="s">
        <v>420</v>
      </c>
      <c r="N93" s="21">
        <v>43762</v>
      </c>
      <c r="O93" s="21">
        <v>43763</v>
      </c>
      <c r="P93" s="21">
        <v>43773</v>
      </c>
      <c r="Q93" s="21">
        <v>43838</v>
      </c>
      <c r="R93" s="21"/>
      <c r="S93" s="21">
        <v>43854</v>
      </c>
      <c r="T93" s="21">
        <v>43854</v>
      </c>
      <c r="U93" s="17" t="s">
        <v>421</v>
      </c>
      <c r="V93" s="17" t="s">
        <v>422</v>
      </c>
      <c r="W93" s="23" t="s">
        <v>36</v>
      </c>
      <c r="X93" s="17" t="s">
        <v>423</v>
      </c>
      <c r="Y93" s="17"/>
      <c r="Z93" s="29">
        <v>44220</v>
      </c>
      <c r="AA93" s="23" t="str">
        <f t="shared" ca="1" si="1"/>
        <v>Venceu</v>
      </c>
      <c r="AB93" s="58" t="s">
        <v>424</v>
      </c>
    </row>
    <row r="94" spans="1:28" ht="36" customHeight="1" x14ac:dyDescent="0.25">
      <c r="A94" s="16">
        <v>93</v>
      </c>
      <c r="B94" s="17" t="s">
        <v>425</v>
      </c>
      <c r="C94" s="18"/>
      <c r="D94" s="33"/>
      <c r="E94" s="23" t="s">
        <v>130</v>
      </c>
      <c r="F94" s="23" t="s">
        <v>30</v>
      </c>
      <c r="G94" s="23"/>
      <c r="H94" s="23"/>
      <c r="I94" s="28" t="s">
        <v>426</v>
      </c>
      <c r="J94" s="17"/>
      <c r="K94" s="20"/>
      <c r="L94" s="17" t="s">
        <v>30</v>
      </c>
      <c r="M94" s="17" t="s">
        <v>43</v>
      </c>
      <c r="N94" s="21">
        <v>43430</v>
      </c>
      <c r="O94" s="21"/>
      <c r="P94" s="21">
        <v>43430</v>
      </c>
      <c r="Q94" s="21">
        <v>43445</v>
      </c>
      <c r="R94" s="21"/>
      <c r="S94" s="20">
        <v>43445</v>
      </c>
      <c r="T94" s="21">
        <v>43446</v>
      </c>
      <c r="U94" s="17" t="s">
        <v>427</v>
      </c>
      <c r="V94" s="17" t="s">
        <v>428</v>
      </c>
      <c r="W94" s="23" t="s">
        <v>36</v>
      </c>
      <c r="X94" s="17" t="s">
        <v>37</v>
      </c>
      <c r="Y94" s="17"/>
      <c r="Z94" s="29"/>
      <c r="AA94" s="23" t="str">
        <f t="shared" ca="1" si="1"/>
        <v>x</v>
      </c>
      <c r="AB94" s="58"/>
    </row>
    <row r="95" spans="1:28" ht="36" customHeight="1" x14ac:dyDescent="0.25">
      <c r="A95" s="16">
        <v>94</v>
      </c>
      <c r="B95" s="17" t="s">
        <v>429</v>
      </c>
      <c r="C95" s="18"/>
      <c r="D95" s="33"/>
      <c r="E95" s="23" t="s">
        <v>47</v>
      </c>
      <c r="F95" s="29" t="s">
        <v>30</v>
      </c>
      <c r="G95" s="23"/>
      <c r="H95" s="23"/>
      <c r="I95" s="28" t="s">
        <v>430</v>
      </c>
      <c r="J95" s="17"/>
      <c r="K95" s="17"/>
      <c r="L95" s="17" t="s">
        <v>32</v>
      </c>
      <c r="M95" s="21" t="s">
        <v>49</v>
      </c>
      <c r="N95" s="21">
        <v>43014</v>
      </c>
      <c r="O95" s="21"/>
      <c r="P95" s="21">
        <v>43017</v>
      </c>
      <c r="Q95" s="21">
        <v>43017</v>
      </c>
      <c r="R95" s="21"/>
      <c r="S95" s="21">
        <v>43019</v>
      </c>
      <c r="T95" s="21">
        <v>43024</v>
      </c>
      <c r="U95" s="17" t="s">
        <v>431</v>
      </c>
      <c r="V95" s="17" t="s">
        <v>432</v>
      </c>
      <c r="W95" s="23" t="s">
        <v>36</v>
      </c>
      <c r="X95" s="17"/>
      <c r="Y95" s="17"/>
      <c r="Z95" s="29"/>
      <c r="AA95" s="23" t="str">
        <f t="shared" ca="1" si="1"/>
        <v>x</v>
      </c>
      <c r="AB95" s="58" t="s">
        <v>433</v>
      </c>
    </row>
    <row r="96" spans="1:28" ht="36" customHeight="1" x14ac:dyDescent="0.25">
      <c r="A96" s="16">
        <v>95</v>
      </c>
      <c r="B96" s="17" t="s">
        <v>434</v>
      </c>
      <c r="C96" s="18"/>
      <c r="D96" s="33"/>
      <c r="E96" s="23" t="s">
        <v>47</v>
      </c>
      <c r="F96" s="29" t="s">
        <v>30</v>
      </c>
      <c r="G96" s="23"/>
      <c r="H96" s="23"/>
      <c r="I96" s="28" t="s">
        <v>435</v>
      </c>
      <c r="J96" s="17"/>
      <c r="K96" s="17"/>
      <c r="L96" s="17" t="s">
        <v>32</v>
      </c>
      <c r="M96" s="21" t="s">
        <v>49</v>
      </c>
      <c r="N96" s="21">
        <v>43030</v>
      </c>
      <c r="O96" s="21"/>
      <c r="P96" s="21">
        <v>43031</v>
      </c>
      <c r="Q96" s="21">
        <v>43038</v>
      </c>
      <c r="R96" s="21"/>
      <c r="S96" s="21">
        <v>43074</v>
      </c>
      <c r="T96" s="21">
        <v>43080</v>
      </c>
      <c r="U96" s="17" t="s">
        <v>436</v>
      </c>
      <c r="V96" s="17"/>
      <c r="W96" s="23" t="s">
        <v>36</v>
      </c>
      <c r="X96" s="17" t="s">
        <v>386</v>
      </c>
      <c r="Y96" s="17"/>
      <c r="Z96" s="29"/>
      <c r="AA96" s="23" t="str">
        <f t="shared" ca="1" si="1"/>
        <v>x</v>
      </c>
      <c r="AB96" s="58"/>
    </row>
    <row r="97" spans="1:28" ht="36" customHeight="1" x14ac:dyDescent="0.25">
      <c r="A97" s="16">
        <v>96</v>
      </c>
      <c r="B97" s="17" t="s">
        <v>205</v>
      </c>
      <c r="C97" s="18"/>
      <c r="D97" s="33"/>
      <c r="E97" s="23" t="s">
        <v>60</v>
      </c>
      <c r="F97" s="23" t="s">
        <v>41</v>
      </c>
      <c r="G97" s="23"/>
      <c r="H97" s="23"/>
      <c r="I97" s="28" t="s">
        <v>437</v>
      </c>
      <c r="J97" s="17"/>
      <c r="K97" s="17" t="s">
        <v>30</v>
      </c>
      <c r="L97" s="17" t="s">
        <v>41</v>
      </c>
      <c r="M97" s="17" t="s">
        <v>49</v>
      </c>
      <c r="N97" s="21">
        <v>43439</v>
      </c>
      <c r="O97" s="21"/>
      <c r="P97" s="21">
        <v>43451</v>
      </c>
      <c r="Q97" s="21">
        <v>43455</v>
      </c>
      <c r="R97" s="21"/>
      <c r="S97" s="20">
        <v>43455</v>
      </c>
      <c r="T97" s="21">
        <v>43462</v>
      </c>
      <c r="U97" s="17" t="s">
        <v>438</v>
      </c>
      <c r="V97" s="21" t="s">
        <v>439</v>
      </c>
      <c r="W97" s="23" t="s">
        <v>36</v>
      </c>
      <c r="X97" s="20" t="s">
        <v>37</v>
      </c>
      <c r="Y97" s="17"/>
      <c r="Z97" s="29"/>
      <c r="AA97" s="23" t="str">
        <f t="shared" ca="1" si="1"/>
        <v>x</v>
      </c>
      <c r="AB97" s="58"/>
    </row>
    <row r="98" spans="1:28" ht="36" customHeight="1" x14ac:dyDescent="0.25">
      <c r="A98" s="16">
        <v>97</v>
      </c>
      <c r="B98" s="17" t="s">
        <v>235</v>
      </c>
      <c r="C98" s="18"/>
      <c r="D98" s="33"/>
      <c r="E98" s="23" t="s">
        <v>130</v>
      </c>
      <c r="F98" s="23" t="s">
        <v>30</v>
      </c>
      <c r="G98" s="23"/>
      <c r="H98" s="23"/>
      <c r="I98" s="28" t="s">
        <v>236</v>
      </c>
      <c r="J98" s="17"/>
      <c r="K98" s="20"/>
      <c r="L98" s="17" t="s">
        <v>30</v>
      </c>
      <c r="M98" s="17" t="s">
        <v>43</v>
      </c>
      <c r="N98" s="21">
        <v>43439</v>
      </c>
      <c r="O98" s="21"/>
      <c r="P98" s="21">
        <v>43444</v>
      </c>
      <c r="Q98" s="21">
        <v>43447</v>
      </c>
      <c r="R98" s="21"/>
      <c r="S98" s="17"/>
      <c r="T98" s="21"/>
      <c r="U98" s="17" t="s">
        <v>440</v>
      </c>
      <c r="V98" s="17"/>
      <c r="W98" s="23" t="s">
        <v>36</v>
      </c>
      <c r="X98" s="17" t="s">
        <v>37</v>
      </c>
      <c r="Y98" s="17"/>
      <c r="Z98" s="29"/>
      <c r="AA98" s="23" t="str">
        <f t="shared" ca="1" si="1"/>
        <v>x</v>
      </c>
      <c r="AB98" s="58" t="s">
        <v>441</v>
      </c>
    </row>
    <row r="99" spans="1:28" ht="36" customHeight="1" x14ac:dyDescent="0.25">
      <c r="A99" s="16">
        <v>98</v>
      </c>
      <c r="B99" s="17" t="s">
        <v>442</v>
      </c>
      <c r="C99" s="18"/>
      <c r="D99" s="33"/>
      <c r="E99" s="23" t="s">
        <v>130</v>
      </c>
      <c r="F99" s="23" t="s">
        <v>153</v>
      </c>
      <c r="G99" s="23"/>
      <c r="H99" s="23"/>
      <c r="I99" s="28" t="s">
        <v>443</v>
      </c>
      <c r="J99" s="17"/>
      <c r="K99" s="20"/>
      <c r="L99" s="17" t="s">
        <v>32</v>
      </c>
      <c r="M99" s="17" t="s">
        <v>43</v>
      </c>
      <c r="N99" s="21">
        <v>43018</v>
      </c>
      <c r="O99" s="21"/>
      <c r="P99" s="21">
        <v>43065</v>
      </c>
      <c r="Q99" s="21"/>
      <c r="R99" s="21"/>
      <c r="S99" s="17"/>
      <c r="T99" s="21">
        <v>43151</v>
      </c>
      <c r="U99" s="21" t="s">
        <v>444</v>
      </c>
      <c r="V99" s="21" t="s">
        <v>445</v>
      </c>
      <c r="W99" s="31" t="s">
        <v>36</v>
      </c>
      <c r="X99" s="17" t="s">
        <v>386</v>
      </c>
      <c r="Y99" s="20"/>
      <c r="Z99" s="29"/>
      <c r="AA99" s="23" t="str">
        <f t="shared" ca="1" si="1"/>
        <v>x</v>
      </c>
      <c r="AB99" s="58" t="s">
        <v>446</v>
      </c>
    </row>
    <row r="100" spans="1:28" ht="36" customHeight="1" x14ac:dyDescent="0.25">
      <c r="A100" s="16">
        <v>99</v>
      </c>
      <c r="B100" s="17" t="s">
        <v>447</v>
      </c>
      <c r="C100" s="18"/>
      <c r="D100" s="33"/>
      <c r="E100" s="23" t="s">
        <v>29</v>
      </c>
      <c r="F100" s="23" t="s">
        <v>30</v>
      </c>
      <c r="G100" s="23"/>
      <c r="H100" s="23"/>
      <c r="I100" s="28" t="s">
        <v>448</v>
      </c>
      <c r="J100" s="17"/>
      <c r="K100" s="20"/>
      <c r="L100" s="17" t="s">
        <v>30</v>
      </c>
      <c r="M100" s="17" t="s">
        <v>49</v>
      </c>
      <c r="N100" s="21">
        <v>43469</v>
      </c>
      <c r="O100" s="21"/>
      <c r="P100" s="21">
        <v>43469</v>
      </c>
      <c r="Q100" s="21">
        <v>43475</v>
      </c>
      <c r="R100" s="21"/>
      <c r="S100" s="17"/>
      <c r="T100" s="21"/>
      <c r="U100" s="17" t="s">
        <v>449</v>
      </c>
      <c r="V100" s="17" t="s">
        <v>450</v>
      </c>
      <c r="W100" s="23" t="s">
        <v>36</v>
      </c>
      <c r="X100" s="17" t="s">
        <v>37</v>
      </c>
      <c r="Y100" s="17"/>
      <c r="Z100" s="29">
        <v>43697</v>
      </c>
      <c r="AA100" s="23" t="str">
        <f t="shared" ca="1" si="1"/>
        <v>Venceu</v>
      </c>
      <c r="AB100" s="58"/>
    </row>
    <row r="101" spans="1:28" ht="36" customHeight="1" x14ac:dyDescent="0.25">
      <c r="A101" s="16">
        <v>100</v>
      </c>
      <c r="B101" s="17" t="s">
        <v>451</v>
      </c>
      <c r="C101" s="18"/>
      <c r="D101" s="33"/>
      <c r="E101" s="23" t="s">
        <v>130</v>
      </c>
      <c r="F101" s="23" t="s">
        <v>41</v>
      </c>
      <c r="G101" s="23"/>
      <c r="H101" s="23"/>
      <c r="I101" s="28" t="s">
        <v>452</v>
      </c>
      <c r="J101" s="17"/>
      <c r="K101" s="17" t="s">
        <v>30</v>
      </c>
      <c r="L101" s="17" t="s">
        <v>41</v>
      </c>
      <c r="M101" s="17" t="s">
        <v>49</v>
      </c>
      <c r="N101" s="21">
        <v>43014</v>
      </c>
      <c r="O101" s="21"/>
      <c r="P101" s="21">
        <v>43017</v>
      </c>
      <c r="Q101" s="21">
        <v>43019</v>
      </c>
      <c r="R101" s="21"/>
      <c r="S101" s="21">
        <v>43024</v>
      </c>
      <c r="T101" s="21">
        <v>43078</v>
      </c>
      <c r="U101" s="21" t="s">
        <v>453</v>
      </c>
      <c r="V101" s="21" t="s">
        <v>454</v>
      </c>
      <c r="W101" s="23" t="s">
        <v>36</v>
      </c>
      <c r="X101" s="17" t="s">
        <v>455</v>
      </c>
      <c r="Y101" s="17"/>
      <c r="Z101" s="29"/>
      <c r="AA101" s="23" t="str">
        <f t="shared" ca="1" si="1"/>
        <v>x</v>
      </c>
      <c r="AB101" s="58"/>
    </row>
    <row r="102" spans="1:28" ht="36" customHeight="1" x14ac:dyDescent="0.25">
      <c r="A102" s="16">
        <v>101</v>
      </c>
      <c r="B102" s="17" t="s">
        <v>456</v>
      </c>
      <c r="C102" s="18"/>
      <c r="D102" s="33"/>
      <c r="E102" s="23" t="s">
        <v>279</v>
      </c>
      <c r="F102" s="23" t="s">
        <v>153</v>
      </c>
      <c r="G102" s="23"/>
      <c r="H102" s="23"/>
      <c r="I102" s="28" t="s">
        <v>457</v>
      </c>
      <c r="J102" s="17"/>
      <c r="K102" s="20"/>
      <c r="L102" s="17" t="s">
        <v>32</v>
      </c>
      <c r="M102" s="21" t="s">
        <v>49</v>
      </c>
      <c r="N102" s="36">
        <v>43108</v>
      </c>
      <c r="O102" s="36"/>
      <c r="P102" s="36">
        <v>43108</v>
      </c>
      <c r="Q102" s="21">
        <v>43126</v>
      </c>
      <c r="R102" s="21"/>
      <c r="S102" s="21">
        <v>43126</v>
      </c>
      <c r="T102" s="21">
        <v>43168</v>
      </c>
      <c r="U102" s="21" t="s">
        <v>458</v>
      </c>
      <c r="V102" s="21" t="s">
        <v>459</v>
      </c>
      <c r="W102" s="31" t="s">
        <v>36</v>
      </c>
      <c r="X102" s="17" t="s">
        <v>455</v>
      </c>
      <c r="Y102" s="20"/>
      <c r="Z102" s="29"/>
      <c r="AA102" s="23" t="str">
        <f t="shared" ca="1" si="1"/>
        <v>x</v>
      </c>
      <c r="AB102" s="58" t="s">
        <v>460</v>
      </c>
    </row>
    <row r="103" spans="1:28" ht="36" customHeight="1" x14ac:dyDescent="0.25">
      <c r="A103" s="16">
        <v>102</v>
      </c>
      <c r="B103" s="21" t="s">
        <v>267</v>
      </c>
      <c r="C103" s="18"/>
      <c r="D103" s="33"/>
      <c r="E103" s="29" t="s">
        <v>201</v>
      </c>
      <c r="F103" s="23"/>
      <c r="G103" s="23"/>
      <c r="H103" s="23"/>
      <c r="I103" s="24" t="s">
        <v>268</v>
      </c>
      <c r="J103" s="21"/>
      <c r="K103" s="17" t="s">
        <v>30</v>
      </c>
      <c r="L103" s="17"/>
      <c r="M103" s="17" t="s">
        <v>43</v>
      </c>
      <c r="N103" s="21">
        <v>43474</v>
      </c>
      <c r="O103" s="21"/>
      <c r="P103" s="21">
        <v>43474</v>
      </c>
      <c r="Q103" s="21">
        <v>43474</v>
      </c>
      <c r="R103" s="21"/>
      <c r="S103" s="21">
        <v>43474</v>
      </c>
      <c r="T103" s="21">
        <v>43480</v>
      </c>
      <c r="U103" s="21" t="s">
        <v>461</v>
      </c>
      <c r="V103" s="17"/>
      <c r="W103" s="31" t="s">
        <v>36</v>
      </c>
      <c r="X103" s="17" t="s">
        <v>52</v>
      </c>
      <c r="Y103" s="20"/>
      <c r="Z103" s="29">
        <v>43631</v>
      </c>
      <c r="AA103" s="23" t="str">
        <f t="shared" ca="1" si="1"/>
        <v>Venceu</v>
      </c>
      <c r="AB103" s="58"/>
    </row>
    <row r="104" spans="1:28" ht="36" customHeight="1" x14ac:dyDescent="0.25">
      <c r="A104" s="16">
        <v>103</v>
      </c>
      <c r="B104" s="17" t="s">
        <v>462</v>
      </c>
      <c r="C104" s="18"/>
      <c r="D104" s="33"/>
      <c r="E104" s="23" t="s">
        <v>83</v>
      </c>
      <c r="F104" s="29" t="s">
        <v>30</v>
      </c>
      <c r="G104" s="23"/>
      <c r="H104" s="23"/>
      <c r="I104" s="28" t="s">
        <v>463</v>
      </c>
      <c r="J104" s="17"/>
      <c r="K104" s="20"/>
      <c r="L104" s="17" t="s">
        <v>32</v>
      </c>
      <c r="M104" s="21" t="s">
        <v>49</v>
      </c>
      <c r="N104" s="21">
        <v>43124</v>
      </c>
      <c r="O104" s="21"/>
      <c r="P104" s="21">
        <v>43124</v>
      </c>
      <c r="Q104" s="21">
        <v>42765</v>
      </c>
      <c r="R104" s="21"/>
      <c r="S104" s="21">
        <v>43137</v>
      </c>
      <c r="T104" s="21">
        <v>43168</v>
      </c>
      <c r="U104" s="21" t="s">
        <v>464</v>
      </c>
      <c r="V104" s="21" t="s">
        <v>465</v>
      </c>
      <c r="W104" s="31" t="s">
        <v>36</v>
      </c>
      <c r="X104" s="17" t="s">
        <v>455</v>
      </c>
      <c r="Y104" s="20"/>
      <c r="Z104" s="29"/>
      <c r="AA104" s="23" t="str">
        <f t="shared" ca="1" si="1"/>
        <v>x</v>
      </c>
      <c r="AB104" s="58"/>
    </row>
    <row r="105" spans="1:28" ht="36" customHeight="1" x14ac:dyDescent="0.25">
      <c r="A105" s="16">
        <v>104</v>
      </c>
      <c r="B105" s="17" t="s">
        <v>466</v>
      </c>
      <c r="C105" s="18"/>
      <c r="D105" s="33"/>
      <c r="E105" s="23" t="s">
        <v>274</v>
      </c>
      <c r="F105" s="23" t="s">
        <v>30</v>
      </c>
      <c r="G105" s="23"/>
      <c r="H105" s="23"/>
      <c r="I105" s="28" t="s">
        <v>467</v>
      </c>
      <c r="J105" s="17"/>
      <c r="K105" s="17"/>
      <c r="L105" s="17" t="s">
        <v>32</v>
      </c>
      <c r="M105" s="17" t="s">
        <v>43</v>
      </c>
      <c r="N105" s="21">
        <v>43483</v>
      </c>
      <c r="O105" s="21"/>
      <c r="P105" s="21">
        <v>43121</v>
      </c>
      <c r="Q105" s="21">
        <v>43488</v>
      </c>
      <c r="R105" s="21"/>
      <c r="S105" s="21">
        <v>43490</v>
      </c>
      <c r="T105" s="21">
        <v>43496</v>
      </c>
      <c r="U105" s="17" t="s">
        <v>468</v>
      </c>
      <c r="V105" s="17" t="s">
        <v>469</v>
      </c>
      <c r="W105" s="23" t="s">
        <v>36</v>
      </c>
      <c r="X105" s="17" t="s">
        <v>52</v>
      </c>
      <c r="Y105" s="17"/>
      <c r="Z105" s="29">
        <v>43616</v>
      </c>
      <c r="AA105" s="23" t="str">
        <f t="shared" ca="1" si="1"/>
        <v>Venceu</v>
      </c>
      <c r="AB105" s="58"/>
    </row>
    <row r="106" spans="1:28" ht="36" customHeight="1" x14ac:dyDescent="0.25">
      <c r="A106" s="16">
        <v>105</v>
      </c>
      <c r="B106" s="17" t="s">
        <v>470</v>
      </c>
      <c r="C106" s="18"/>
      <c r="D106" s="33"/>
      <c r="E106" s="23" t="s">
        <v>254</v>
      </c>
      <c r="F106" s="23" t="s">
        <v>30</v>
      </c>
      <c r="G106" s="23"/>
      <c r="H106" s="23"/>
      <c r="I106" s="28" t="s">
        <v>471</v>
      </c>
      <c r="J106" s="17"/>
      <c r="K106" s="17"/>
      <c r="L106" s="17" t="s">
        <v>32</v>
      </c>
      <c r="M106" s="17" t="s">
        <v>49</v>
      </c>
      <c r="N106" s="21">
        <v>43488</v>
      </c>
      <c r="O106" s="21"/>
      <c r="P106" s="21">
        <v>43488</v>
      </c>
      <c r="Q106" s="21">
        <v>43490</v>
      </c>
      <c r="R106" s="21"/>
      <c r="S106" s="21">
        <v>43496</v>
      </c>
      <c r="T106" s="21">
        <v>43502</v>
      </c>
      <c r="U106" s="17" t="s">
        <v>472</v>
      </c>
      <c r="V106" s="17"/>
      <c r="W106" s="23" t="s">
        <v>36</v>
      </c>
      <c r="X106" s="17" t="s">
        <v>52</v>
      </c>
      <c r="Y106" s="17"/>
      <c r="Z106" s="29">
        <v>43683</v>
      </c>
      <c r="AA106" s="23" t="str">
        <f t="shared" ca="1" si="1"/>
        <v>Venceu</v>
      </c>
      <c r="AB106" s="58"/>
    </row>
    <row r="107" spans="1:28" ht="36" customHeight="1" x14ac:dyDescent="0.25">
      <c r="A107" s="16">
        <v>106</v>
      </c>
      <c r="B107" s="17" t="s">
        <v>273</v>
      </c>
      <c r="C107" s="18"/>
      <c r="D107" s="33"/>
      <c r="E107" s="23" t="s">
        <v>274</v>
      </c>
      <c r="F107" s="27" t="s">
        <v>41</v>
      </c>
      <c r="G107" s="23"/>
      <c r="H107" s="23"/>
      <c r="I107" s="28" t="s">
        <v>473</v>
      </c>
      <c r="J107" s="17"/>
      <c r="K107" s="17" t="s">
        <v>30</v>
      </c>
      <c r="L107" s="18" t="s">
        <v>41</v>
      </c>
      <c r="M107" s="17" t="s">
        <v>49</v>
      </c>
      <c r="N107" s="21">
        <v>43494</v>
      </c>
      <c r="O107" s="21"/>
      <c r="P107" s="21">
        <v>43494</v>
      </c>
      <c r="Q107" s="21">
        <v>43494</v>
      </c>
      <c r="R107" s="21"/>
      <c r="S107" s="21">
        <v>43495</v>
      </c>
      <c r="T107" s="21">
        <v>43496</v>
      </c>
      <c r="U107" s="17" t="s">
        <v>474</v>
      </c>
      <c r="V107" s="17"/>
      <c r="W107" s="23" t="s">
        <v>36</v>
      </c>
      <c r="X107" s="17" t="s">
        <v>52</v>
      </c>
      <c r="Y107" s="17"/>
      <c r="Z107" s="29">
        <v>43527</v>
      </c>
      <c r="AA107" s="23" t="str">
        <f t="shared" ca="1" si="1"/>
        <v>Venceu</v>
      </c>
      <c r="AB107" s="58"/>
    </row>
    <row r="108" spans="1:28" ht="36" customHeight="1" x14ac:dyDescent="0.25">
      <c r="A108" s="16">
        <v>107</v>
      </c>
      <c r="B108" s="17" t="s">
        <v>205</v>
      </c>
      <c r="C108" s="18"/>
      <c r="D108" s="33"/>
      <c r="E108" s="23" t="s">
        <v>60</v>
      </c>
      <c r="F108" s="23" t="s">
        <v>41</v>
      </c>
      <c r="G108" s="23"/>
      <c r="H108" s="23"/>
      <c r="I108" s="28" t="s">
        <v>475</v>
      </c>
      <c r="J108" s="17"/>
      <c r="K108" s="17" t="s">
        <v>30</v>
      </c>
      <c r="L108" s="17" t="s">
        <v>41</v>
      </c>
      <c r="M108" s="17" t="s">
        <v>49</v>
      </c>
      <c r="N108" s="21">
        <v>43488</v>
      </c>
      <c r="O108" s="21"/>
      <c r="P108" s="21">
        <v>43488</v>
      </c>
      <c r="Q108" s="21">
        <v>43488</v>
      </c>
      <c r="R108" s="21"/>
      <c r="S108" s="20">
        <v>43497</v>
      </c>
      <c r="T108" s="21">
        <v>43502</v>
      </c>
      <c r="U108" s="17" t="s">
        <v>476</v>
      </c>
      <c r="V108" s="17" t="s">
        <v>477</v>
      </c>
      <c r="W108" s="23" t="s">
        <v>36</v>
      </c>
      <c r="X108" s="20" t="s">
        <v>37</v>
      </c>
      <c r="Y108" s="17"/>
      <c r="Z108" s="29"/>
      <c r="AA108" s="23" t="str">
        <f t="shared" ca="1" si="1"/>
        <v>x</v>
      </c>
      <c r="AB108" s="58"/>
    </row>
    <row r="109" spans="1:28" ht="36" customHeight="1" x14ac:dyDescent="0.25">
      <c r="A109" s="16">
        <v>108</v>
      </c>
      <c r="B109" s="17" t="s">
        <v>267</v>
      </c>
      <c r="C109" s="18"/>
      <c r="D109" s="33"/>
      <c r="E109" s="29" t="s">
        <v>201</v>
      </c>
      <c r="F109" s="23" t="s">
        <v>41</v>
      </c>
      <c r="G109" s="23"/>
      <c r="H109" s="23"/>
      <c r="I109" s="24" t="s">
        <v>478</v>
      </c>
      <c r="J109" s="21"/>
      <c r="K109" s="17" t="s">
        <v>30</v>
      </c>
      <c r="L109" s="17" t="s">
        <v>41</v>
      </c>
      <c r="M109" s="17" t="s">
        <v>43</v>
      </c>
      <c r="N109" s="21">
        <v>43508</v>
      </c>
      <c r="O109" s="21"/>
      <c r="P109" s="21">
        <v>43508</v>
      </c>
      <c r="Q109" s="21">
        <v>43508</v>
      </c>
      <c r="R109" s="21"/>
      <c r="S109" s="20">
        <v>43514</v>
      </c>
      <c r="T109" s="21">
        <v>43525</v>
      </c>
      <c r="U109" s="17" t="s">
        <v>479</v>
      </c>
      <c r="V109" s="17" t="s">
        <v>480</v>
      </c>
      <c r="W109" s="23" t="s">
        <v>36</v>
      </c>
      <c r="X109" s="17" t="s">
        <v>37</v>
      </c>
      <c r="Y109" s="17"/>
      <c r="Z109" s="29"/>
      <c r="AA109" s="23" t="str">
        <f t="shared" ca="1" si="1"/>
        <v>x</v>
      </c>
      <c r="AB109" s="58"/>
    </row>
    <row r="110" spans="1:28" ht="36" customHeight="1" x14ac:dyDescent="0.25">
      <c r="A110" s="16">
        <v>109</v>
      </c>
      <c r="B110" s="17" t="s">
        <v>481</v>
      </c>
      <c r="C110" s="18"/>
      <c r="D110" s="33"/>
      <c r="E110" s="23" t="s">
        <v>274</v>
      </c>
      <c r="F110" s="23" t="s">
        <v>30</v>
      </c>
      <c r="G110" s="23"/>
      <c r="H110" s="23"/>
      <c r="I110" s="28" t="s">
        <v>482</v>
      </c>
      <c r="J110" s="17"/>
      <c r="K110" s="17"/>
      <c r="L110" s="17" t="s">
        <v>30</v>
      </c>
      <c r="M110" s="17" t="s">
        <v>49</v>
      </c>
      <c r="N110" s="21">
        <v>43515</v>
      </c>
      <c r="O110" s="21"/>
      <c r="P110" s="21">
        <v>43515</v>
      </c>
      <c r="Q110" s="21">
        <v>43517</v>
      </c>
      <c r="R110" s="21"/>
      <c r="S110" s="20">
        <v>43549</v>
      </c>
      <c r="T110" s="21">
        <v>43559</v>
      </c>
      <c r="U110" s="17" t="s">
        <v>483</v>
      </c>
      <c r="V110" s="17" t="s">
        <v>484</v>
      </c>
      <c r="W110" s="23" t="s">
        <v>36</v>
      </c>
      <c r="X110" s="17" t="s">
        <v>37</v>
      </c>
      <c r="Y110" s="17"/>
      <c r="Z110" s="29"/>
      <c r="AA110" s="23" t="str">
        <f t="shared" ca="1" si="1"/>
        <v>x</v>
      </c>
      <c r="AB110" s="58"/>
    </row>
    <row r="111" spans="1:28" ht="36" customHeight="1" x14ac:dyDescent="0.25">
      <c r="A111" s="16">
        <v>110</v>
      </c>
      <c r="B111" s="17" t="s">
        <v>485</v>
      </c>
      <c r="C111" s="18"/>
      <c r="D111" s="33"/>
      <c r="E111" s="23" t="s">
        <v>274</v>
      </c>
      <c r="F111" s="23" t="s">
        <v>30</v>
      </c>
      <c r="G111" s="23"/>
      <c r="H111" s="23"/>
      <c r="I111" s="28" t="s">
        <v>486</v>
      </c>
      <c r="J111" s="17"/>
      <c r="K111" s="17"/>
      <c r="L111" s="17" t="s">
        <v>30</v>
      </c>
      <c r="M111" s="17" t="s">
        <v>49</v>
      </c>
      <c r="N111" s="21">
        <v>43515</v>
      </c>
      <c r="O111" s="21"/>
      <c r="P111" s="21">
        <v>43515</v>
      </c>
      <c r="Q111" s="21">
        <v>43518</v>
      </c>
      <c r="R111" s="21"/>
      <c r="S111" s="20">
        <v>43542</v>
      </c>
      <c r="T111" s="21">
        <v>43544</v>
      </c>
      <c r="U111" s="17" t="s">
        <v>487</v>
      </c>
      <c r="V111" s="17"/>
      <c r="W111" s="23" t="s">
        <v>36</v>
      </c>
      <c r="X111" s="17" t="s">
        <v>37</v>
      </c>
      <c r="Y111" s="17"/>
      <c r="Z111" s="29"/>
      <c r="AA111" s="23" t="str">
        <f t="shared" ca="1" si="1"/>
        <v>x</v>
      </c>
      <c r="AB111" s="58"/>
    </row>
    <row r="112" spans="1:28" ht="36" customHeight="1" x14ac:dyDescent="0.25">
      <c r="A112" s="16">
        <v>111</v>
      </c>
      <c r="B112" s="17" t="s">
        <v>372</v>
      </c>
      <c r="C112" s="18"/>
      <c r="D112" s="33"/>
      <c r="E112" s="23" t="s">
        <v>130</v>
      </c>
      <c r="F112" s="23" t="s">
        <v>41</v>
      </c>
      <c r="G112" s="23"/>
      <c r="H112" s="23"/>
      <c r="I112" s="28" t="s">
        <v>488</v>
      </c>
      <c r="J112" s="17"/>
      <c r="K112" s="17" t="s">
        <v>30</v>
      </c>
      <c r="L112" s="17" t="s">
        <v>41</v>
      </c>
      <c r="M112" s="17" t="s">
        <v>33</v>
      </c>
      <c r="N112" s="21">
        <v>43475</v>
      </c>
      <c r="O112" s="21"/>
      <c r="P112" s="21">
        <v>43475</v>
      </c>
      <c r="Q112" s="21">
        <v>43501</v>
      </c>
      <c r="R112" s="21"/>
      <c r="S112" s="21">
        <v>43501</v>
      </c>
      <c r="T112" s="21">
        <v>43517</v>
      </c>
      <c r="U112" s="17" t="s">
        <v>489</v>
      </c>
      <c r="V112" s="17" t="s">
        <v>490</v>
      </c>
      <c r="W112" s="23" t="s">
        <v>36</v>
      </c>
      <c r="X112" s="17" t="s">
        <v>52</v>
      </c>
      <c r="Y112" s="17"/>
      <c r="Z112" s="29">
        <v>43549</v>
      </c>
      <c r="AA112" s="23" t="str">
        <f t="shared" ca="1" si="1"/>
        <v>Venceu</v>
      </c>
      <c r="AB112" s="58"/>
    </row>
    <row r="113" spans="1:28" ht="36" customHeight="1" x14ac:dyDescent="0.25">
      <c r="A113" s="16">
        <v>112</v>
      </c>
      <c r="B113" s="21" t="s">
        <v>491</v>
      </c>
      <c r="C113" s="18"/>
      <c r="D113" s="33"/>
      <c r="E113" s="53" t="s">
        <v>77</v>
      </c>
      <c r="F113" s="23" t="s">
        <v>41</v>
      </c>
      <c r="G113" s="23"/>
      <c r="H113" s="23"/>
      <c r="I113" s="24" t="s">
        <v>492</v>
      </c>
      <c r="J113" s="21"/>
      <c r="K113" s="17" t="s">
        <v>30</v>
      </c>
      <c r="L113" s="17" t="s">
        <v>41</v>
      </c>
      <c r="M113" s="36" t="s">
        <v>49</v>
      </c>
      <c r="N113" s="36">
        <v>42891</v>
      </c>
      <c r="O113" s="36"/>
      <c r="P113" s="36">
        <v>42898</v>
      </c>
      <c r="Q113" s="21">
        <v>42898</v>
      </c>
      <c r="R113" s="21"/>
      <c r="S113" s="20">
        <v>42898</v>
      </c>
      <c r="T113" s="21">
        <v>43154</v>
      </c>
      <c r="U113" s="21" t="s">
        <v>493</v>
      </c>
      <c r="V113" s="21" t="s">
        <v>494</v>
      </c>
      <c r="W113" s="31" t="s">
        <v>36</v>
      </c>
      <c r="X113" s="17" t="s">
        <v>455</v>
      </c>
      <c r="Y113" s="20"/>
      <c r="Z113" s="29"/>
      <c r="AA113" s="23" t="str">
        <f t="shared" ca="1" si="1"/>
        <v>x</v>
      </c>
      <c r="AB113" s="58" t="s">
        <v>495</v>
      </c>
    </row>
    <row r="114" spans="1:28" ht="36" customHeight="1" x14ac:dyDescent="0.25">
      <c r="A114" s="16">
        <v>113</v>
      </c>
      <c r="B114" s="17" t="s">
        <v>496</v>
      </c>
      <c r="C114" s="18"/>
      <c r="D114" s="33"/>
      <c r="E114" s="23" t="s">
        <v>77</v>
      </c>
      <c r="F114" s="53" t="s">
        <v>41</v>
      </c>
      <c r="G114" s="23"/>
      <c r="H114" s="23"/>
      <c r="I114" s="24" t="s">
        <v>497</v>
      </c>
      <c r="J114" s="21"/>
      <c r="K114" s="17" t="s">
        <v>30</v>
      </c>
      <c r="L114" s="36" t="s">
        <v>41</v>
      </c>
      <c r="M114" s="17" t="s">
        <v>49</v>
      </c>
      <c r="N114" s="36">
        <v>43188</v>
      </c>
      <c r="O114" s="36"/>
      <c r="P114" s="36">
        <v>43214</v>
      </c>
      <c r="Q114" s="21">
        <v>43215</v>
      </c>
      <c r="R114" s="21"/>
      <c r="S114" s="21">
        <v>43223</v>
      </c>
      <c r="T114" s="21">
        <v>43242</v>
      </c>
      <c r="U114" s="21" t="s">
        <v>498</v>
      </c>
      <c r="V114" s="21" t="s">
        <v>499</v>
      </c>
      <c r="W114" s="31" t="s">
        <v>36</v>
      </c>
      <c r="X114" s="17"/>
      <c r="Y114" s="20"/>
      <c r="Z114" s="29"/>
      <c r="AA114" s="23" t="str">
        <f t="shared" ca="1" si="1"/>
        <v>x</v>
      </c>
      <c r="AB114" s="58"/>
    </row>
    <row r="115" spans="1:28" ht="36" customHeight="1" x14ac:dyDescent="0.25">
      <c r="A115" s="16">
        <v>114</v>
      </c>
      <c r="B115" s="17" t="s">
        <v>500</v>
      </c>
      <c r="C115" s="18"/>
      <c r="D115" s="33"/>
      <c r="E115" s="23" t="s">
        <v>47</v>
      </c>
      <c r="F115" s="23" t="s">
        <v>30</v>
      </c>
      <c r="G115" s="23"/>
      <c r="H115" s="23"/>
      <c r="I115" s="28" t="s">
        <v>501</v>
      </c>
      <c r="J115" s="17"/>
      <c r="K115" s="20"/>
      <c r="L115" s="17" t="s">
        <v>32</v>
      </c>
      <c r="M115" s="17" t="s">
        <v>49</v>
      </c>
      <c r="N115" s="21">
        <v>43242</v>
      </c>
      <c r="O115" s="21"/>
      <c r="P115" s="21">
        <v>43242</v>
      </c>
      <c r="Q115" s="21">
        <v>43249</v>
      </c>
      <c r="R115" s="21"/>
      <c r="S115" s="21">
        <v>43263</v>
      </c>
      <c r="T115" s="21">
        <v>43264</v>
      </c>
      <c r="U115" s="17" t="s">
        <v>502</v>
      </c>
      <c r="V115" s="17" t="s">
        <v>503</v>
      </c>
      <c r="W115" s="29" t="s">
        <v>36</v>
      </c>
      <c r="X115" s="17" t="s">
        <v>455</v>
      </c>
      <c r="Y115" s="21"/>
      <c r="Z115" s="29"/>
      <c r="AA115" s="23" t="str">
        <f t="shared" ca="1" si="1"/>
        <v>x</v>
      </c>
      <c r="AB115" s="58"/>
    </row>
    <row r="116" spans="1:28" ht="36" customHeight="1" x14ac:dyDescent="0.25">
      <c r="A116" s="16">
        <v>115</v>
      </c>
      <c r="B116" s="17" t="s">
        <v>504</v>
      </c>
      <c r="C116" s="18"/>
      <c r="D116" s="33"/>
      <c r="E116" s="23" t="s">
        <v>130</v>
      </c>
      <c r="F116" s="23" t="s">
        <v>30</v>
      </c>
      <c r="G116" s="23"/>
      <c r="H116" s="23"/>
      <c r="I116" s="28" t="s">
        <v>505</v>
      </c>
      <c r="J116" s="17"/>
      <c r="K116" s="17"/>
      <c r="L116" s="17" t="s">
        <v>30</v>
      </c>
      <c r="M116" s="17" t="s">
        <v>49</v>
      </c>
      <c r="N116" s="21">
        <v>43518</v>
      </c>
      <c r="O116" s="21"/>
      <c r="P116" s="21">
        <v>43531</v>
      </c>
      <c r="Q116" s="21">
        <v>43539</v>
      </c>
      <c r="R116" s="21"/>
      <c r="S116" s="20">
        <v>43539</v>
      </c>
      <c r="T116" s="21">
        <v>43539</v>
      </c>
      <c r="U116" s="17" t="s">
        <v>506</v>
      </c>
      <c r="V116" s="17" t="s">
        <v>507</v>
      </c>
      <c r="W116" s="23" t="s">
        <v>36</v>
      </c>
      <c r="X116" s="17" t="s">
        <v>37</v>
      </c>
      <c r="Y116" s="17"/>
      <c r="Z116" s="29"/>
      <c r="AA116" s="23" t="str">
        <f t="shared" ca="1" si="1"/>
        <v>x</v>
      </c>
      <c r="AB116" s="58"/>
    </row>
    <row r="117" spans="1:28" ht="36" customHeight="1" x14ac:dyDescent="0.25">
      <c r="A117" s="16">
        <v>116</v>
      </c>
      <c r="B117" s="17" t="s">
        <v>205</v>
      </c>
      <c r="C117" s="18"/>
      <c r="D117" s="33"/>
      <c r="E117" s="23" t="s">
        <v>60</v>
      </c>
      <c r="F117" s="23" t="s">
        <v>41</v>
      </c>
      <c r="G117" s="23"/>
      <c r="H117" s="23"/>
      <c r="I117" s="28" t="s">
        <v>508</v>
      </c>
      <c r="J117" s="17"/>
      <c r="K117" s="17" t="s">
        <v>30</v>
      </c>
      <c r="L117" s="17" t="s">
        <v>41</v>
      </c>
      <c r="M117" s="17" t="s">
        <v>33</v>
      </c>
      <c r="N117" s="21">
        <v>43535</v>
      </c>
      <c r="O117" s="21"/>
      <c r="P117" s="21">
        <v>43538</v>
      </c>
      <c r="Q117" s="21">
        <v>43538</v>
      </c>
      <c r="R117" s="21"/>
      <c r="S117" s="20">
        <v>43538</v>
      </c>
      <c r="T117" s="21"/>
      <c r="U117" s="17" t="s">
        <v>509</v>
      </c>
      <c r="V117" s="17"/>
      <c r="W117" s="23" t="s">
        <v>36</v>
      </c>
      <c r="X117" s="20" t="s">
        <v>37</v>
      </c>
      <c r="Y117" s="17"/>
      <c r="Z117" s="29"/>
      <c r="AA117" s="23" t="str">
        <f t="shared" ca="1" si="1"/>
        <v>x</v>
      </c>
      <c r="AB117" s="58" t="s">
        <v>510</v>
      </c>
    </row>
    <row r="118" spans="1:28" ht="36" customHeight="1" x14ac:dyDescent="0.25">
      <c r="A118" s="16">
        <v>117</v>
      </c>
      <c r="B118" s="17" t="s">
        <v>235</v>
      </c>
      <c r="C118" s="18"/>
      <c r="D118" s="33"/>
      <c r="E118" s="23" t="s">
        <v>130</v>
      </c>
      <c r="F118" s="23" t="s">
        <v>30</v>
      </c>
      <c r="G118" s="23"/>
      <c r="H118" s="23"/>
      <c r="I118" s="28" t="s">
        <v>236</v>
      </c>
      <c r="J118" s="17"/>
      <c r="K118" s="20"/>
      <c r="L118" s="17" t="s">
        <v>41</v>
      </c>
      <c r="M118" s="17" t="s">
        <v>33</v>
      </c>
      <c r="N118" s="21">
        <v>43509</v>
      </c>
      <c r="O118" s="21"/>
      <c r="P118" s="21">
        <v>43509</v>
      </c>
      <c r="Q118" s="21">
        <v>43539</v>
      </c>
      <c r="R118" s="21"/>
      <c r="S118" s="17"/>
      <c r="T118" s="21"/>
      <c r="U118" s="17"/>
      <c r="V118" s="17" t="s">
        <v>509</v>
      </c>
      <c r="W118" s="23" t="s">
        <v>36</v>
      </c>
      <c r="X118" s="17" t="s">
        <v>37</v>
      </c>
      <c r="Y118" s="17"/>
      <c r="Z118" s="29"/>
      <c r="AA118" s="23" t="str">
        <f t="shared" ca="1" si="1"/>
        <v>x</v>
      </c>
      <c r="AB118" s="58" t="s">
        <v>511</v>
      </c>
    </row>
    <row r="119" spans="1:28" ht="36" customHeight="1" x14ac:dyDescent="0.25">
      <c r="A119" s="16">
        <v>118</v>
      </c>
      <c r="B119" s="17" t="s">
        <v>295</v>
      </c>
      <c r="C119" s="18"/>
      <c r="D119" s="33"/>
      <c r="E119" s="23" t="s">
        <v>47</v>
      </c>
      <c r="F119" s="23" t="s">
        <v>41</v>
      </c>
      <c r="G119" s="23"/>
      <c r="H119" s="23"/>
      <c r="I119" s="28" t="s">
        <v>512</v>
      </c>
      <c r="J119" s="17"/>
      <c r="K119" s="17" t="s">
        <v>30</v>
      </c>
      <c r="L119" s="17" t="s">
        <v>41</v>
      </c>
      <c r="M119" s="17" t="s">
        <v>49</v>
      </c>
      <c r="N119" s="21">
        <v>43539</v>
      </c>
      <c r="O119" s="21"/>
      <c r="P119" s="21">
        <v>43539</v>
      </c>
      <c r="Q119" s="21">
        <v>43542</v>
      </c>
      <c r="R119" s="21"/>
      <c r="S119" s="20">
        <v>43542</v>
      </c>
      <c r="T119" s="21">
        <v>43546</v>
      </c>
      <c r="U119" s="17" t="s">
        <v>513</v>
      </c>
      <c r="V119" s="17" t="s">
        <v>514</v>
      </c>
      <c r="W119" s="23" t="s">
        <v>36</v>
      </c>
      <c r="X119" s="17" t="s">
        <v>37</v>
      </c>
      <c r="Y119" s="17"/>
      <c r="Z119" s="29"/>
      <c r="AA119" s="23" t="str">
        <f t="shared" ca="1" si="1"/>
        <v>x</v>
      </c>
      <c r="AB119" s="58"/>
    </row>
    <row r="120" spans="1:28" ht="36" customHeight="1" x14ac:dyDescent="0.25">
      <c r="A120" s="16">
        <v>119</v>
      </c>
      <c r="B120" s="17" t="s">
        <v>515</v>
      </c>
      <c r="C120" s="18"/>
      <c r="D120" s="33"/>
      <c r="E120" s="23" t="s">
        <v>83</v>
      </c>
      <c r="F120" s="23" t="s">
        <v>32</v>
      </c>
      <c r="G120" s="23"/>
      <c r="H120" s="23"/>
      <c r="I120" s="28" t="s">
        <v>516</v>
      </c>
      <c r="J120" s="17"/>
      <c r="K120" s="20"/>
      <c r="L120" s="17" t="s">
        <v>41</v>
      </c>
      <c r="M120" s="17" t="s">
        <v>43</v>
      </c>
      <c r="N120" s="21">
        <v>43238</v>
      </c>
      <c r="O120" s="21"/>
      <c r="P120" s="21">
        <v>43242</v>
      </c>
      <c r="Q120" s="21">
        <v>43243</v>
      </c>
      <c r="R120" s="21"/>
      <c r="S120" s="17"/>
      <c r="T120" s="21">
        <v>43250</v>
      </c>
      <c r="U120" s="17" t="s">
        <v>517</v>
      </c>
      <c r="V120" s="17" t="s">
        <v>518</v>
      </c>
      <c r="W120" s="29" t="s">
        <v>36</v>
      </c>
      <c r="X120" s="17" t="s">
        <v>386</v>
      </c>
      <c r="Y120" s="21"/>
      <c r="Z120" s="29"/>
      <c r="AA120" s="23" t="str">
        <f t="shared" ca="1" si="1"/>
        <v>x</v>
      </c>
      <c r="AB120" s="58" t="s">
        <v>519</v>
      </c>
    </row>
    <row r="121" spans="1:28" ht="36" customHeight="1" x14ac:dyDescent="0.25">
      <c r="A121" s="16">
        <v>120</v>
      </c>
      <c r="B121" s="17" t="s">
        <v>123</v>
      </c>
      <c r="C121" s="18"/>
      <c r="D121" s="33"/>
      <c r="E121" s="23" t="s">
        <v>47</v>
      </c>
      <c r="F121" s="23" t="s">
        <v>30</v>
      </c>
      <c r="G121" s="23"/>
      <c r="H121" s="23"/>
      <c r="I121" s="28" t="s">
        <v>124</v>
      </c>
      <c r="J121" s="17"/>
      <c r="K121" s="20"/>
      <c r="L121" s="17" t="s">
        <v>30</v>
      </c>
      <c r="M121" s="17" t="s">
        <v>43</v>
      </c>
      <c r="N121" s="21">
        <v>43242</v>
      </c>
      <c r="O121" s="21"/>
      <c r="P121" s="21">
        <v>43242</v>
      </c>
      <c r="Q121" s="21">
        <v>43245</v>
      </c>
      <c r="R121" s="21"/>
      <c r="S121" s="17"/>
      <c r="T121" s="21">
        <v>43252</v>
      </c>
      <c r="U121" s="17" t="s">
        <v>520</v>
      </c>
      <c r="V121" s="17" t="s">
        <v>521</v>
      </c>
      <c r="W121" s="23" t="s">
        <v>36</v>
      </c>
      <c r="X121" s="17" t="s">
        <v>386</v>
      </c>
      <c r="Y121" s="17"/>
      <c r="Z121" s="29"/>
      <c r="AA121" s="23" t="str">
        <f t="shared" ca="1" si="1"/>
        <v>x</v>
      </c>
      <c r="AB121" s="58" t="s">
        <v>522</v>
      </c>
    </row>
    <row r="122" spans="1:28" ht="36" customHeight="1" x14ac:dyDescent="0.25">
      <c r="A122" s="16">
        <v>121</v>
      </c>
      <c r="B122" s="17" t="s">
        <v>523</v>
      </c>
      <c r="C122" s="18"/>
      <c r="D122" s="33"/>
      <c r="E122" s="23" t="s">
        <v>130</v>
      </c>
      <c r="F122" s="23" t="s">
        <v>30</v>
      </c>
      <c r="G122" s="23"/>
      <c r="H122" s="23"/>
      <c r="I122" s="28" t="s">
        <v>524</v>
      </c>
      <c r="J122" s="17"/>
      <c r="K122" s="17"/>
      <c r="L122" s="17" t="s">
        <v>32</v>
      </c>
      <c r="M122" s="17" t="s">
        <v>49</v>
      </c>
      <c r="N122" s="21">
        <v>43550</v>
      </c>
      <c r="O122" s="21"/>
      <c r="P122" s="21">
        <v>43550</v>
      </c>
      <c r="Q122" s="21">
        <v>43553</v>
      </c>
      <c r="R122" s="21"/>
      <c r="S122" s="17"/>
      <c r="T122" s="21"/>
      <c r="U122" s="17" t="s">
        <v>525</v>
      </c>
      <c r="V122" s="17" t="s">
        <v>526</v>
      </c>
      <c r="W122" s="23" t="s">
        <v>36</v>
      </c>
      <c r="X122" s="17" t="s">
        <v>52</v>
      </c>
      <c r="Y122" s="17"/>
      <c r="Z122" s="29">
        <v>43755</v>
      </c>
      <c r="AA122" s="23" t="str">
        <f t="shared" ca="1" si="1"/>
        <v>Venceu</v>
      </c>
      <c r="AB122" s="58"/>
    </row>
    <row r="123" spans="1:28" ht="36" customHeight="1" x14ac:dyDescent="0.25">
      <c r="A123" s="16">
        <v>122</v>
      </c>
      <c r="B123" s="17" t="s">
        <v>405</v>
      </c>
      <c r="C123" s="18"/>
      <c r="D123" s="33"/>
      <c r="E123" s="23" t="s">
        <v>130</v>
      </c>
      <c r="F123" s="23" t="s">
        <v>30</v>
      </c>
      <c r="G123" s="23"/>
      <c r="H123" s="23"/>
      <c r="I123" s="28" t="s">
        <v>527</v>
      </c>
      <c r="J123" s="17"/>
      <c r="K123" s="17"/>
      <c r="L123" s="17" t="s">
        <v>32</v>
      </c>
      <c r="M123" s="17" t="s">
        <v>49</v>
      </c>
      <c r="N123" s="21">
        <v>43553</v>
      </c>
      <c r="O123" s="21"/>
      <c r="P123" s="21">
        <v>43553</v>
      </c>
      <c r="Q123" s="21">
        <v>43557</v>
      </c>
      <c r="R123" s="21"/>
      <c r="S123" s="20">
        <v>43567</v>
      </c>
      <c r="T123" s="21">
        <v>43567</v>
      </c>
      <c r="U123" s="17" t="s">
        <v>528</v>
      </c>
      <c r="V123" s="17" t="s">
        <v>529</v>
      </c>
      <c r="W123" s="23" t="s">
        <v>36</v>
      </c>
      <c r="X123" s="17" t="s">
        <v>37</v>
      </c>
      <c r="Y123" s="17"/>
      <c r="Z123" s="29">
        <v>43752</v>
      </c>
      <c r="AA123" s="23" t="str">
        <f t="shared" ca="1" si="1"/>
        <v>Venceu</v>
      </c>
      <c r="AB123" s="58"/>
    </row>
    <row r="124" spans="1:28" ht="36" customHeight="1" x14ac:dyDescent="0.25">
      <c r="A124" s="16">
        <v>123</v>
      </c>
      <c r="B124" s="17" t="s">
        <v>530</v>
      </c>
      <c r="C124" s="18"/>
      <c r="D124" s="33"/>
      <c r="E124" s="23" t="s">
        <v>60</v>
      </c>
      <c r="F124" s="23" t="s">
        <v>30</v>
      </c>
      <c r="G124" s="23"/>
      <c r="H124" s="23"/>
      <c r="I124" s="28" t="s">
        <v>531</v>
      </c>
      <c r="J124" s="17"/>
      <c r="K124" s="17"/>
      <c r="L124" s="17" t="s">
        <v>30</v>
      </c>
      <c r="M124" s="17" t="s">
        <v>49</v>
      </c>
      <c r="N124" s="21">
        <v>43550</v>
      </c>
      <c r="O124" s="21"/>
      <c r="P124" s="21">
        <v>43550</v>
      </c>
      <c r="Q124" s="21">
        <v>43559</v>
      </c>
      <c r="R124" s="21"/>
      <c r="S124" s="20">
        <v>43567</v>
      </c>
      <c r="T124" s="21">
        <v>43567</v>
      </c>
      <c r="U124" s="17" t="s">
        <v>532</v>
      </c>
      <c r="V124" s="17" t="s">
        <v>533</v>
      </c>
      <c r="W124" s="23" t="s">
        <v>36</v>
      </c>
      <c r="X124" s="17" t="s">
        <v>37</v>
      </c>
      <c r="Y124" s="17"/>
      <c r="Z124" s="29"/>
      <c r="AA124" s="23" t="str">
        <f t="shared" ca="1" si="1"/>
        <v>x</v>
      </c>
      <c r="AB124" s="58"/>
    </row>
    <row r="125" spans="1:28" ht="36" customHeight="1" x14ac:dyDescent="0.25">
      <c r="A125" s="16">
        <v>124</v>
      </c>
      <c r="B125" s="17" t="s">
        <v>213</v>
      </c>
      <c r="C125" s="18"/>
      <c r="D125" s="33"/>
      <c r="E125" s="23" t="s">
        <v>130</v>
      </c>
      <c r="F125" s="23" t="s">
        <v>41</v>
      </c>
      <c r="G125" s="23"/>
      <c r="H125" s="23"/>
      <c r="I125" s="28" t="s">
        <v>534</v>
      </c>
      <c r="J125" s="17"/>
      <c r="K125" s="17" t="s">
        <v>30</v>
      </c>
      <c r="L125" s="17" t="s">
        <v>41</v>
      </c>
      <c r="M125" s="17" t="s">
        <v>49</v>
      </c>
      <c r="N125" s="21">
        <v>43552</v>
      </c>
      <c r="O125" s="21"/>
      <c r="P125" s="21">
        <v>43559</v>
      </c>
      <c r="Q125" s="21">
        <v>43560</v>
      </c>
      <c r="R125" s="21"/>
      <c r="S125" s="20">
        <v>43567</v>
      </c>
      <c r="T125" s="21">
        <v>43567</v>
      </c>
      <c r="U125" s="17" t="s">
        <v>535</v>
      </c>
      <c r="V125" s="17" t="s">
        <v>536</v>
      </c>
      <c r="W125" s="23" t="s">
        <v>36</v>
      </c>
      <c r="X125" s="17" t="s">
        <v>37</v>
      </c>
      <c r="Y125" s="17"/>
      <c r="Z125" s="29"/>
      <c r="AA125" s="23" t="str">
        <f t="shared" ca="1" si="1"/>
        <v>x</v>
      </c>
      <c r="AB125" s="58"/>
    </row>
    <row r="126" spans="1:28" ht="36" customHeight="1" x14ac:dyDescent="0.25">
      <c r="A126" s="16">
        <v>125</v>
      </c>
      <c r="B126" s="17" t="s">
        <v>401</v>
      </c>
      <c r="C126" s="18"/>
      <c r="D126" s="33"/>
      <c r="E126" s="23" t="s">
        <v>83</v>
      </c>
      <c r="F126" s="23" t="s">
        <v>30</v>
      </c>
      <c r="G126" s="23"/>
      <c r="H126" s="23"/>
      <c r="I126" s="28" t="s">
        <v>537</v>
      </c>
      <c r="J126" s="17"/>
      <c r="K126" s="17"/>
      <c r="L126" s="17" t="s">
        <v>32</v>
      </c>
      <c r="M126" s="17" t="s">
        <v>49</v>
      </c>
      <c r="N126" s="21">
        <v>43552</v>
      </c>
      <c r="O126" s="21"/>
      <c r="P126" s="21">
        <v>43553</v>
      </c>
      <c r="Q126" s="21">
        <v>43565</v>
      </c>
      <c r="R126" s="21"/>
      <c r="S126" s="20">
        <v>43567</v>
      </c>
      <c r="T126" s="21">
        <v>43567</v>
      </c>
      <c r="U126" s="17" t="s">
        <v>538</v>
      </c>
      <c r="V126" s="17" t="s">
        <v>539</v>
      </c>
      <c r="W126" s="23" t="s">
        <v>36</v>
      </c>
      <c r="X126" s="17" t="s">
        <v>37</v>
      </c>
      <c r="Y126" s="17"/>
      <c r="Z126" s="29"/>
      <c r="AA126" s="23" t="str">
        <f t="shared" ca="1" si="1"/>
        <v>x</v>
      </c>
      <c r="AB126" s="58"/>
    </row>
    <row r="127" spans="1:28" ht="36" customHeight="1" x14ac:dyDescent="0.25">
      <c r="A127" s="16">
        <v>126</v>
      </c>
      <c r="B127" s="17" t="s">
        <v>540</v>
      </c>
      <c r="C127" s="18"/>
      <c r="D127" s="33"/>
      <c r="E127" s="23" t="s">
        <v>47</v>
      </c>
      <c r="F127" s="31" t="s">
        <v>30</v>
      </c>
      <c r="G127" s="23"/>
      <c r="H127" s="23"/>
      <c r="I127" s="28" t="s">
        <v>541</v>
      </c>
      <c r="J127" s="17"/>
      <c r="K127" s="20"/>
      <c r="L127" s="20" t="s">
        <v>32</v>
      </c>
      <c r="M127" s="17" t="s">
        <v>43</v>
      </c>
      <c r="N127" s="21"/>
      <c r="O127" s="21"/>
      <c r="P127" s="21">
        <v>43256</v>
      </c>
      <c r="Q127" s="21"/>
      <c r="R127" s="21"/>
      <c r="S127" s="20"/>
      <c r="T127" s="21">
        <v>43290</v>
      </c>
      <c r="U127" s="20" t="s">
        <v>542</v>
      </c>
      <c r="V127" s="20" t="s">
        <v>543</v>
      </c>
      <c r="W127" s="31" t="s">
        <v>36</v>
      </c>
      <c r="X127" s="17" t="s">
        <v>386</v>
      </c>
      <c r="Y127" s="20"/>
      <c r="Z127" s="29"/>
      <c r="AA127" s="23" t="str">
        <f t="shared" ca="1" si="1"/>
        <v>x</v>
      </c>
      <c r="AB127" s="58" t="s">
        <v>544</v>
      </c>
    </row>
    <row r="128" spans="1:28" ht="36" customHeight="1" x14ac:dyDescent="0.25">
      <c r="A128" s="16">
        <v>127</v>
      </c>
      <c r="B128" s="17" t="s">
        <v>545</v>
      </c>
      <c r="C128" s="18"/>
      <c r="D128" s="33"/>
      <c r="E128" s="23" t="s">
        <v>29</v>
      </c>
      <c r="F128" s="23" t="s">
        <v>30</v>
      </c>
      <c r="G128" s="23"/>
      <c r="H128" s="23"/>
      <c r="I128" s="28" t="s">
        <v>546</v>
      </c>
      <c r="J128" s="17"/>
      <c r="K128" s="17"/>
      <c r="L128" s="17" t="s">
        <v>32</v>
      </c>
      <c r="M128" s="17" t="s">
        <v>49</v>
      </c>
      <c r="N128" s="21">
        <v>43565</v>
      </c>
      <c r="O128" s="21"/>
      <c r="P128" s="21">
        <v>43566</v>
      </c>
      <c r="Q128" s="21">
        <v>43570</v>
      </c>
      <c r="R128" s="21"/>
      <c r="S128" s="20">
        <v>43570</v>
      </c>
      <c r="T128" s="21">
        <v>43571</v>
      </c>
      <c r="U128" s="17" t="s">
        <v>547</v>
      </c>
      <c r="V128" s="17" t="s">
        <v>548</v>
      </c>
      <c r="W128" s="23" t="s">
        <v>36</v>
      </c>
      <c r="X128" s="17" t="s">
        <v>37</v>
      </c>
      <c r="Y128" s="17"/>
      <c r="Z128" s="29">
        <v>43758</v>
      </c>
      <c r="AA128" s="23" t="str">
        <f t="shared" ca="1" si="1"/>
        <v>Venceu</v>
      </c>
      <c r="AB128" s="58"/>
    </row>
    <row r="129" spans="1:28" ht="36" customHeight="1" x14ac:dyDescent="0.25">
      <c r="A129" s="16">
        <v>128</v>
      </c>
      <c r="B129" s="17" t="s">
        <v>496</v>
      </c>
      <c r="C129" s="18"/>
      <c r="D129" s="33"/>
      <c r="E129" s="23" t="s">
        <v>77</v>
      </c>
      <c r="F129" s="29" t="s">
        <v>41</v>
      </c>
      <c r="G129" s="23"/>
      <c r="H129" s="23"/>
      <c r="I129" s="28" t="s">
        <v>549</v>
      </c>
      <c r="J129" s="17"/>
      <c r="K129" s="17" t="s">
        <v>30</v>
      </c>
      <c r="L129" s="21" t="s">
        <v>41</v>
      </c>
      <c r="M129" s="17" t="s">
        <v>49</v>
      </c>
      <c r="N129" s="21">
        <v>43286</v>
      </c>
      <c r="O129" s="21"/>
      <c r="P129" s="21">
        <v>43297</v>
      </c>
      <c r="Q129" s="21">
        <v>43298</v>
      </c>
      <c r="R129" s="21"/>
      <c r="S129" s="21">
        <v>43314</v>
      </c>
      <c r="T129" s="21">
        <v>43314</v>
      </c>
      <c r="U129" s="17" t="s">
        <v>550</v>
      </c>
      <c r="V129" s="17" t="s">
        <v>551</v>
      </c>
      <c r="W129" s="31" t="s">
        <v>36</v>
      </c>
      <c r="X129" s="17" t="s">
        <v>552</v>
      </c>
      <c r="Y129" s="20"/>
      <c r="Z129" s="29"/>
      <c r="AA129" s="23" t="str">
        <f t="shared" ca="1" si="1"/>
        <v>x</v>
      </c>
      <c r="AB129" s="58"/>
    </row>
    <row r="130" spans="1:28" ht="36" customHeight="1" x14ac:dyDescent="0.25">
      <c r="A130" s="16">
        <v>129</v>
      </c>
      <c r="B130" s="17" t="s">
        <v>553</v>
      </c>
      <c r="C130" s="18"/>
      <c r="D130" s="33"/>
      <c r="E130" s="23" t="s">
        <v>40</v>
      </c>
      <c r="F130" s="23" t="s">
        <v>30</v>
      </c>
      <c r="G130" s="23"/>
      <c r="H130" s="23"/>
      <c r="I130" s="28" t="s">
        <v>554</v>
      </c>
      <c r="J130" s="17"/>
      <c r="K130" s="17"/>
      <c r="L130" s="17" t="s">
        <v>41</v>
      </c>
      <c r="M130" s="17" t="s">
        <v>49</v>
      </c>
      <c r="N130" s="21">
        <v>43560</v>
      </c>
      <c r="O130" s="21"/>
      <c r="P130" s="21">
        <v>43573</v>
      </c>
      <c r="Q130" s="21">
        <v>43581</v>
      </c>
      <c r="R130" s="21"/>
      <c r="S130" s="20">
        <v>43634</v>
      </c>
      <c r="T130" s="21">
        <v>43635</v>
      </c>
      <c r="U130" s="17" t="s">
        <v>555</v>
      </c>
      <c r="V130" s="17" t="s">
        <v>556</v>
      </c>
      <c r="W130" s="23" t="s">
        <v>36</v>
      </c>
      <c r="X130" s="17" t="s">
        <v>37</v>
      </c>
      <c r="Y130" s="17"/>
      <c r="Z130" s="29"/>
      <c r="AA130" s="23" t="str">
        <f t="shared" ca="1" si="1"/>
        <v>x</v>
      </c>
      <c r="AB130" s="58"/>
    </row>
    <row r="131" spans="1:28" ht="36" customHeight="1" x14ac:dyDescent="0.25">
      <c r="A131" s="16">
        <v>130</v>
      </c>
      <c r="B131" s="17" t="s">
        <v>557</v>
      </c>
      <c r="C131" s="18"/>
      <c r="D131" s="33"/>
      <c r="E131" s="23" t="s">
        <v>83</v>
      </c>
      <c r="F131" s="23" t="s">
        <v>32</v>
      </c>
      <c r="G131" s="23"/>
      <c r="H131" s="23"/>
      <c r="I131" s="28" t="s">
        <v>558</v>
      </c>
      <c r="J131" s="17"/>
      <c r="K131" s="17"/>
      <c r="L131" s="17" t="s">
        <v>32</v>
      </c>
      <c r="M131" s="17" t="s">
        <v>49</v>
      </c>
      <c r="N131" s="21">
        <v>43553</v>
      </c>
      <c r="O131" s="21"/>
      <c r="P131" s="21">
        <v>43559</v>
      </c>
      <c r="Q131" s="21">
        <v>43594</v>
      </c>
      <c r="R131" s="21"/>
      <c r="S131" s="20">
        <v>43671</v>
      </c>
      <c r="T131" s="21">
        <v>43679</v>
      </c>
      <c r="U131" s="17" t="s">
        <v>559</v>
      </c>
      <c r="V131" s="17" t="s">
        <v>560</v>
      </c>
      <c r="W131" s="23" t="s">
        <v>36</v>
      </c>
      <c r="X131" s="17" t="s">
        <v>37</v>
      </c>
      <c r="Y131" s="17"/>
      <c r="Z131" s="29"/>
      <c r="AA131" s="23" t="str">
        <f t="shared" ref="AA131:AA176" ca="1" si="2">IF(Z131=0,"x",IF(Z131-TODAY()&gt;30,"prazo longo",IF(Z131=TODAY(),"vence hoje",IF(Z131&lt;TODAY(),"Venceu",IF(Z131-TODAY()&lt;10,"menor que 10",IF(Z131-TODAY()&lt;15,"prazo longo",IF(Z131-TODAY()&lt;30,"prazo longo")))))))</f>
        <v>x</v>
      </c>
      <c r="AB131" s="58"/>
    </row>
    <row r="132" spans="1:28" ht="36" customHeight="1" x14ac:dyDescent="0.25">
      <c r="A132" s="16">
        <v>131</v>
      </c>
      <c r="B132" s="17" t="s">
        <v>322</v>
      </c>
      <c r="C132" s="18"/>
      <c r="D132" s="33"/>
      <c r="E132" s="29" t="s">
        <v>190</v>
      </c>
      <c r="F132" s="23" t="s">
        <v>41</v>
      </c>
      <c r="G132" s="23"/>
      <c r="H132" s="23"/>
      <c r="I132" s="28" t="s">
        <v>561</v>
      </c>
      <c r="J132" s="17"/>
      <c r="K132" s="17"/>
      <c r="L132" s="17" t="s">
        <v>41</v>
      </c>
      <c r="M132" s="17" t="s">
        <v>49</v>
      </c>
      <c r="N132" s="21">
        <v>43593</v>
      </c>
      <c r="O132" s="21"/>
      <c r="P132" s="21">
        <v>43593</v>
      </c>
      <c r="Q132" s="21">
        <v>43594</v>
      </c>
      <c r="R132" s="21"/>
      <c r="S132" s="20">
        <v>43594</v>
      </c>
      <c r="T132" s="21">
        <v>43594</v>
      </c>
      <c r="U132" s="17" t="s">
        <v>562</v>
      </c>
      <c r="V132" s="17" t="s">
        <v>563</v>
      </c>
      <c r="W132" s="23" t="s">
        <v>36</v>
      </c>
      <c r="X132" s="17" t="s">
        <v>37</v>
      </c>
      <c r="Y132" s="17"/>
      <c r="Z132" s="29"/>
      <c r="AA132" s="23" t="str">
        <f t="shared" ca="1" si="2"/>
        <v>x</v>
      </c>
      <c r="AB132" s="58"/>
    </row>
    <row r="133" spans="1:28" ht="36" customHeight="1" x14ac:dyDescent="0.25">
      <c r="A133" s="16">
        <v>132</v>
      </c>
      <c r="B133" s="17" t="s">
        <v>564</v>
      </c>
      <c r="C133" s="18"/>
      <c r="D133" s="33"/>
      <c r="E133" s="29" t="s">
        <v>190</v>
      </c>
      <c r="F133" s="23" t="s">
        <v>30</v>
      </c>
      <c r="G133" s="23"/>
      <c r="H133" s="23"/>
      <c r="I133" s="28" t="s">
        <v>565</v>
      </c>
      <c r="J133" s="17"/>
      <c r="K133" s="17"/>
      <c r="L133" s="17" t="s">
        <v>32</v>
      </c>
      <c r="M133" s="17" t="s">
        <v>49</v>
      </c>
      <c r="N133" s="21">
        <v>43609</v>
      </c>
      <c r="O133" s="21"/>
      <c r="P133" s="21">
        <v>43609</v>
      </c>
      <c r="Q133" s="21">
        <v>43621</v>
      </c>
      <c r="R133" s="21"/>
      <c r="S133" s="17"/>
      <c r="T133" s="21"/>
      <c r="U133" s="17" t="s">
        <v>566</v>
      </c>
      <c r="V133" s="17"/>
      <c r="W133" s="23" t="s">
        <v>36</v>
      </c>
      <c r="X133" s="17" t="s">
        <v>37</v>
      </c>
      <c r="Y133" s="17"/>
      <c r="Z133" s="29"/>
      <c r="AA133" s="23" t="str">
        <f t="shared" ca="1" si="2"/>
        <v>x</v>
      </c>
      <c r="AB133" s="58" t="s">
        <v>567</v>
      </c>
    </row>
    <row r="134" spans="1:28" ht="36" customHeight="1" x14ac:dyDescent="0.25">
      <c r="A134" s="16">
        <v>133</v>
      </c>
      <c r="B134" s="17" t="s">
        <v>568</v>
      </c>
      <c r="C134" s="18"/>
      <c r="D134" s="33"/>
      <c r="E134" s="23" t="s">
        <v>83</v>
      </c>
      <c r="F134" s="23" t="s">
        <v>30</v>
      </c>
      <c r="G134" s="23"/>
      <c r="H134" s="23"/>
      <c r="I134" s="28" t="s">
        <v>569</v>
      </c>
      <c r="J134" s="17"/>
      <c r="K134" s="17"/>
      <c r="L134" s="17" t="s">
        <v>32</v>
      </c>
      <c r="M134" s="17" t="s">
        <v>49</v>
      </c>
      <c r="N134" s="21">
        <v>43612</v>
      </c>
      <c r="O134" s="21"/>
      <c r="P134" s="21">
        <v>43612</v>
      </c>
      <c r="Q134" s="21">
        <v>43628</v>
      </c>
      <c r="R134" s="21"/>
      <c r="S134" s="20">
        <v>43633</v>
      </c>
      <c r="T134" s="21">
        <v>43641</v>
      </c>
      <c r="U134" s="17" t="s">
        <v>570</v>
      </c>
      <c r="V134" s="17" t="s">
        <v>571</v>
      </c>
      <c r="W134" s="23" t="s">
        <v>36</v>
      </c>
      <c r="X134" s="17" t="s">
        <v>52</v>
      </c>
      <c r="Y134" s="17"/>
      <c r="Z134" s="29">
        <v>43824</v>
      </c>
      <c r="AA134" s="23" t="str">
        <f t="shared" ca="1" si="2"/>
        <v>Venceu</v>
      </c>
      <c r="AB134" s="58"/>
    </row>
    <row r="135" spans="1:28" ht="36" customHeight="1" x14ac:dyDescent="0.25">
      <c r="A135" s="16">
        <v>134</v>
      </c>
      <c r="B135" s="17" t="s">
        <v>572</v>
      </c>
      <c r="C135" s="18"/>
      <c r="D135" s="33"/>
      <c r="E135" s="23" t="s">
        <v>83</v>
      </c>
      <c r="F135" s="23" t="s">
        <v>30</v>
      </c>
      <c r="G135" s="23"/>
      <c r="H135" s="23"/>
      <c r="I135" s="28" t="s">
        <v>573</v>
      </c>
      <c r="J135" s="17"/>
      <c r="K135" s="17"/>
      <c r="L135" s="17" t="s">
        <v>32</v>
      </c>
      <c r="M135" s="17" t="s">
        <v>49</v>
      </c>
      <c r="N135" s="21">
        <v>43609</v>
      </c>
      <c r="O135" s="21"/>
      <c r="P135" s="21">
        <v>43609</v>
      </c>
      <c r="Q135" s="21">
        <v>43633</v>
      </c>
      <c r="R135" s="21"/>
      <c r="S135" s="17"/>
      <c r="T135" s="21">
        <v>43639</v>
      </c>
      <c r="U135" s="17" t="s">
        <v>574</v>
      </c>
      <c r="V135" s="17"/>
      <c r="W135" s="23" t="s">
        <v>36</v>
      </c>
      <c r="X135" s="17" t="s">
        <v>52</v>
      </c>
      <c r="Y135" s="17"/>
      <c r="Z135" s="29">
        <v>43822</v>
      </c>
      <c r="AA135" s="23" t="str">
        <f t="shared" ca="1" si="2"/>
        <v>Venceu</v>
      </c>
      <c r="AB135" s="58"/>
    </row>
    <row r="136" spans="1:28" ht="36" customHeight="1" x14ac:dyDescent="0.25">
      <c r="A136" s="16">
        <v>135</v>
      </c>
      <c r="B136" s="17" t="s">
        <v>322</v>
      </c>
      <c r="C136" s="18"/>
      <c r="D136" s="33"/>
      <c r="E136" s="23" t="s">
        <v>190</v>
      </c>
      <c r="F136" s="29" t="s">
        <v>30</v>
      </c>
      <c r="G136" s="23"/>
      <c r="H136" s="23"/>
      <c r="I136" s="28" t="s">
        <v>575</v>
      </c>
      <c r="J136" s="17"/>
      <c r="K136" s="17" t="s">
        <v>30</v>
      </c>
      <c r="L136" s="17" t="s">
        <v>41</v>
      </c>
      <c r="M136" s="17" t="s">
        <v>43</v>
      </c>
      <c r="N136" s="21">
        <v>43430</v>
      </c>
      <c r="O136" s="21"/>
      <c r="P136" s="21">
        <v>43430</v>
      </c>
      <c r="Q136" s="21">
        <v>43430</v>
      </c>
      <c r="R136" s="21"/>
      <c r="S136" s="21">
        <v>43430</v>
      </c>
      <c r="T136" s="21">
        <v>43462</v>
      </c>
      <c r="U136" s="17" t="s">
        <v>346</v>
      </c>
      <c r="V136" s="17" t="s">
        <v>576</v>
      </c>
      <c r="W136" s="23" t="s">
        <v>37</v>
      </c>
      <c r="X136" s="17" t="s">
        <v>577</v>
      </c>
      <c r="Y136" s="17"/>
      <c r="Z136" s="29">
        <v>43524</v>
      </c>
      <c r="AA136" s="23" t="str">
        <f t="shared" ca="1" si="2"/>
        <v>Venceu</v>
      </c>
      <c r="AB136" s="58"/>
    </row>
    <row r="137" spans="1:28" ht="36" customHeight="1" x14ac:dyDescent="0.25">
      <c r="A137" s="16">
        <v>136</v>
      </c>
      <c r="B137" s="17" t="s">
        <v>578</v>
      </c>
      <c r="C137" s="18"/>
      <c r="D137" s="33"/>
      <c r="E137" s="23" t="s">
        <v>274</v>
      </c>
      <c r="F137" s="23" t="s">
        <v>32</v>
      </c>
      <c r="G137" s="23"/>
      <c r="H137" s="23"/>
      <c r="I137" s="28" t="s">
        <v>579</v>
      </c>
      <c r="J137" s="17"/>
      <c r="K137" s="17"/>
      <c r="L137" s="17" t="s">
        <v>32</v>
      </c>
      <c r="M137" s="17" t="s">
        <v>49</v>
      </c>
      <c r="N137" s="21">
        <v>43515</v>
      </c>
      <c r="O137" s="21"/>
      <c r="P137" s="21">
        <v>43515</v>
      </c>
      <c r="Q137" s="21">
        <v>43521</v>
      </c>
      <c r="R137" s="21"/>
      <c r="S137" s="21">
        <v>43531</v>
      </c>
      <c r="T137" s="21">
        <v>43544</v>
      </c>
      <c r="U137" s="17" t="s">
        <v>580</v>
      </c>
      <c r="V137" s="17" t="s">
        <v>581</v>
      </c>
      <c r="W137" s="23" t="s">
        <v>36</v>
      </c>
      <c r="X137" s="17"/>
      <c r="Y137" s="17"/>
      <c r="Z137" s="29"/>
      <c r="AA137" s="23" t="str">
        <f t="shared" ca="1" si="2"/>
        <v>x</v>
      </c>
      <c r="AB137" s="58"/>
    </row>
    <row r="138" spans="1:28" ht="36" customHeight="1" x14ac:dyDescent="0.25">
      <c r="A138" s="16">
        <v>137</v>
      </c>
      <c r="B138" s="17" t="s">
        <v>224</v>
      </c>
      <c r="C138" s="18"/>
      <c r="D138" s="33"/>
      <c r="E138" s="23" t="s">
        <v>225</v>
      </c>
      <c r="F138" s="23" t="s">
        <v>41</v>
      </c>
      <c r="G138" s="23"/>
      <c r="H138" s="23"/>
      <c r="I138" s="28" t="s">
        <v>582</v>
      </c>
      <c r="J138" s="17"/>
      <c r="K138" s="17" t="s">
        <v>30</v>
      </c>
      <c r="L138" s="17" t="s">
        <v>41</v>
      </c>
      <c r="M138" s="17" t="s">
        <v>33</v>
      </c>
      <c r="N138" s="21">
        <v>43635</v>
      </c>
      <c r="O138" s="21"/>
      <c r="P138" s="21">
        <v>43635</v>
      </c>
      <c r="Q138" s="21">
        <v>43635</v>
      </c>
      <c r="R138" s="21"/>
      <c r="S138" s="21">
        <v>43635</v>
      </c>
      <c r="T138" s="21"/>
      <c r="U138" s="17" t="s">
        <v>509</v>
      </c>
      <c r="V138" s="17"/>
      <c r="W138" s="23" t="s">
        <v>36</v>
      </c>
      <c r="X138" s="17" t="s">
        <v>37</v>
      </c>
      <c r="Y138" s="17"/>
      <c r="Z138" s="29"/>
      <c r="AA138" s="23" t="str">
        <f t="shared" ca="1" si="2"/>
        <v>x</v>
      </c>
      <c r="AB138" s="58"/>
    </row>
    <row r="139" spans="1:28" ht="36" customHeight="1" x14ac:dyDescent="0.25">
      <c r="A139" s="16">
        <v>138</v>
      </c>
      <c r="B139" s="17" t="s">
        <v>583</v>
      </c>
      <c r="C139" s="18"/>
      <c r="D139" s="33"/>
      <c r="E139" s="23" t="s">
        <v>130</v>
      </c>
      <c r="F139" s="23" t="s">
        <v>41</v>
      </c>
      <c r="G139" s="23"/>
      <c r="H139" s="23"/>
      <c r="I139" s="28" t="s">
        <v>584</v>
      </c>
      <c r="J139" s="17"/>
      <c r="K139" s="17" t="s">
        <v>30</v>
      </c>
      <c r="L139" s="17" t="s">
        <v>41</v>
      </c>
      <c r="M139" s="17" t="s">
        <v>49</v>
      </c>
      <c r="N139" s="21">
        <v>43633</v>
      </c>
      <c r="O139" s="21"/>
      <c r="P139" s="21">
        <v>43640</v>
      </c>
      <c r="Q139" s="21">
        <v>43641</v>
      </c>
      <c r="R139" s="21"/>
      <c r="S139" s="21">
        <v>43643</v>
      </c>
      <c r="T139" s="21">
        <v>43644</v>
      </c>
      <c r="U139" s="17" t="s">
        <v>585</v>
      </c>
      <c r="V139" s="17" t="s">
        <v>586</v>
      </c>
      <c r="W139" s="23" t="s">
        <v>36</v>
      </c>
      <c r="X139" s="17" t="s">
        <v>37</v>
      </c>
      <c r="Y139" s="17"/>
      <c r="Z139" s="29"/>
      <c r="AA139" s="23" t="str">
        <f t="shared" ca="1" si="2"/>
        <v>x</v>
      </c>
      <c r="AB139" s="58" t="s">
        <v>587</v>
      </c>
    </row>
    <row r="140" spans="1:28" ht="36" customHeight="1" x14ac:dyDescent="0.25">
      <c r="A140" s="16">
        <v>139</v>
      </c>
      <c r="B140" s="17" t="s">
        <v>588</v>
      </c>
      <c r="C140" s="18"/>
      <c r="D140" s="33"/>
      <c r="E140" s="23" t="s">
        <v>201</v>
      </c>
      <c r="F140" s="23" t="s">
        <v>32</v>
      </c>
      <c r="G140" s="23"/>
      <c r="H140" s="23"/>
      <c r="I140" s="28" t="s">
        <v>589</v>
      </c>
      <c r="J140" s="17"/>
      <c r="K140" s="17"/>
      <c r="L140" s="17" t="s">
        <v>32</v>
      </c>
      <c r="M140" s="17" t="s">
        <v>43</v>
      </c>
      <c r="N140" s="21">
        <v>43644</v>
      </c>
      <c r="O140" s="21">
        <v>43644</v>
      </c>
      <c r="P140" s="21">
        <v>43644</v>
      </c>
      <c r="Q140" s="21">
        <v>43654</v>
      </c>
      <c r="R140" s="21"/>
      <c r="S140" s="21">
        <v>43654</v>
      </c>
      <c r="T140" s="21">
        <v>43654</v>
      </c>
      <c r="U140" s="17" t="s">
        <v>590</v>
      </c>
      <c r="V140" s="17"/>
      <c r="W140" s="23" t="s">
        <v>36</v>
      </c>
      <c r="X140" s="17" t="s">
        <v>37</v>
      </c>
      <c r="Y140" s="17"/>
      <c r="Z140" s="29"/>
      <c r="AA140" s="23" t="str">
        <f t="shared" ca="1" si="2"/>
        <v>x</v>
      </c>
      <c r="AB140" s="58"/>
    </row>
    <row r="141" spans="1:28" ht="36" customHeight="1" x14ac:dyDescent="0.25">
      <c r="A141" s="16">
        <v>140</v>
      </c>
      <c r="B141" s="17" t="s">
        <v>591</v>
      </c>
      <c r="C141" s="18"/>
      <c r="D141" s="33"/>
      <c r="E141" s="23" t="s">
        <v>217</v>
      </c>
      <c r="F141" s="23" t="s">
        <v>30</v>
      </c>
      <c r="G141" s="23"/>
      <c r="H141" s="23"/>
      <c r="I141" s="28" t="s">
        <v>592</v>
      </c>
      <c r="J141" s="17"/>
      <c r="K141" s="17"/>
      <c r="L141" s="17" t="s">
        <v>32</v>
      </c>
      <c r="M141" s="17" t="s">
        <v>33</v>
      </c>
      <c r="N141" s="21">
        <v>43656</v>
      </c>
      <c r="O141" s="21"/>
      <c r="P141" s="21">
        <v>43662</v>
      </c>
      <c r="Q141" s="21">
        <v>43662</v>
      </c>
      <c r="R141" s="21"/>
      <c r="S141" s="20">
        <v>43662</v>
      </c>
      <c r="T141" s="21">
        <v>43665</v>
      </c>
      <c r="U141" s="17" t="s">
        <v>197</v>
      </c>
      <c r="V141" s="17"/>
      <c r="W141" s="23" t="s">
        <v>36</v>
      </c>
      <c r="X141" s="17" t="s">
        <v>37</v>
      </c>
      <c r="Y141" s="17"/>
      <c r="Z141" s="29"/>
      <c r="AA141" s="23" t="str">
        <f t="shared" ca="1" si="2"/>
        <v>x</v>
      </c>
      <c r="AB141" s="58" t="s">
        <v>593</v>
      </c>
    </row>
    <row r="142" spans="1:28" ht="36" customHeight="1" x14ac:dyDescent="0.25">
      <c r="A142" s="16">
        <v>141</v>
      </c>
      <c r="B142" s="17" t="s">
        <v>594</v>
      </c>
      <c r="C142" s="18"/>
      <c r="D142" s="33"/>
      <c r="E142" s="23" t="s">
        <v>217</v>
      </c>
      <c r="F142" s="23" t="s">
        <v>30</v>
      </c>
      <c r="G142" s="23"/>
      <c r="H142" s="23"/>
      <c r="I142" s="28" t="s">
        <v>595</v>
      </c>
      <c r="J142" s="17"/>
      <c r="K142" s="17"/>
      <c r="L142" s="17" t="s">
        <v>32</v>
      </c>
      <c r="M142" s="17" t="s">
        <v>33</v>
      </c>
      <c r="N142" s="21">
        <v>43662</v>
      </c>
      <c r="O142" s="21"/>
      <c r="P142" s="21">
        <v>43662</v>
      </c>
      <c r="Q142" s="21">
        <v>43662</v>
      </c>
      <c r="R142" s="21"/>
      <c r="S142" s="20">
        <v>43662</v>
      </c>
      <c r="T142" s="21"/>
      <c r="U142" s="17" t="s">
        <v>197</v>
      </c>
      <c r="V142" s="17"/>
      <c r="W142" s="23" t="s">
        <v>36</v>
      </c>
      <c r="X142" s="17" t="s">
        <v>37</v>
      </c>
      <c r="Y142" s="17"/>
      <c r="Z142" s="29"/>
      <c r="AA142" s="23" t="str">
        <f t="shared" ca="1" si="2"/>
        <v>x</v>
      </c>
      <c r="AB142" s="58" t="s">
        <v>593</v>
      </c>
    </row>
    <row r="143" spans="1:28" ht="36" customHeight="1" x14ac:dyDescent="0.25">
      <c r="A143" s="16">
        <v>142</v>
      </c>
      <c r="B143" s="17" t="s">
        <v>267</v>
      </c>
      <c r="C143" s="18"/>
      <c r="D143" s="33"/>
      <c r="E143" s="29" t="s">
        <v>201</v>
      </c>
      <c r="F143" s="23" t="s">
        <v>30</v>
      </c>
      <c r="G143" s="23"/>
      <c r="H143" s="23"/>
      <c r="I143" s="24" t="s">
        <v>478</v>
      </c>
      <c r="J143" s="21"/>
      <c r="K143" s="17" t="s">
        <v>30</v>
      </c>
      <c r="L143" s="17" t="s">
        <v>30</v>
      </c>
      <c r="M143" s="17" t="s">
        <v>33</v>
      </c>
      <c r="N143" s="21">
        <v>43634</v>
      </c>
      <c r="O143" s="21"/>
      <c r="P143" s="21">
        <v>43644</v>
      </c>
      <c r="Q143" s="21">
        <v>43644</v>
      </c>
      <c r="R143" s="21"/>
      <c r="S143" s="20">
        <v>43644</v>
      </c>
      <c r="T143" s="21">
        <v>43647</v>
      </c>
      <c r="U143" s="17" t="s">
        <v>596</v>
      </c>
      <c r="V143" s="17" t="s">
        <v>597</v>
      </c>
      <c r="W143" s="23" t="s">
        <v>36</v>
      </c>
      <c r="X143" s="17" t="s">
        <v>37</v>
      </c>
      <c r="Y143" s="17"/>
      <c r="Z143" s="29"/>
      <c r="AA143" s="23" t="str">
        <f t="shared" ca="1" si="2"/>
        <v>x</v>
      </c>
      <c r="AB143" s="58"/>
    </row>
    <row r="144" spans="1:28" ht="36" customHeight="1" x14ac:dyDescent="0.25">
      <c r="A144" s="16">
        <v>143</v>
      </c>
      <c r="B144" s="17" t="s">
        <v>598</v>
      </c>
      <c r="C144" s="18"/>
      <c r="D144" s="33"/>
      <c r="E144" s="29" t="s">
        <v>109</v>
      </c>
      <c r="F144" s="23"/>
      <c r="G144" s="23"/>
      <c r="H144" s="23"/>
      <c r="I144" s="28" t="s">
        <v>599</v>
      </c>
      <c r="J144" s="17"/>
      <c r="K144" s="17" t="s">
        <v>30</v>
      </c>
      <c r="L144" s="17"/>
      <c r="M144" s="17" t="s">
        <v>33</v>
      </c>
      <c r="N144" s="21">
        <v>43669</v>
      </c>
      <c r="O144" s="21"/>
      <c r="P144" s="21">
        <v>43671</v>
      </c>
      <c r="Q144" s="21">
        <v>43671</v>
      </c>
      <c r="R144" s="21"/>
      <c r="S144" s="20">
        <v>43671</v>
      </c>
      <c r="T144" s="21"/>
      <c r="U144" s="17" t="s">
        <v>509</v>
      </c>
      <c r="V144" s="17"/>
      <c r="W144" s="23" t="s">
        <v>36</v>
      </c>
      <c r="X144" s="17" t="s">
        <v>37</v>
      </c>
      <c r="Y144" s="17"/>
      <c r="Z144" s="29"/>
      <c r="AA144" s="23" t="str">
        <f t="shared" ca="1" si="2"/>
        <v>x</v>
      </c>
      <c r="AB144" s="58"/>
    </row>
    <row r="145" spans="1:28" ht="36" customHeight="1" x14ac:dyDescent="0.25">
      <c r="A145" s="16">
        <v>144</v>
      </c>
      <c r="B145" s="17" t="s">
        <v>600</v>
      </c>
      <c r="C145" s="18"/>
      <c r="D145" s="33"/>
      <c r="E145" s="23" t="s">
        <v>279</v>
      </c>
      <c r="F145" s="23" t="s">
        <v>32</v>
      </c>
      <c r="G145" s="23"/>
      <c r="H145" s="23"/>
      <c r="I145" s="28" t="s">
        <v>601</v>
      </c>
      <c r="J145" s="17"/>
      <c r="K145" s="17"/>
      <c r="L145" s="17" t="s">
        <v>32</v>
      </c>
      <c r="M145" s="17" t="s">
        <v>49</v>
      </c>
      <c r="N145" s="21">
        <v>43516</v>
      </c>
      <c r="O145" s="21"/>
      <c r="P145" s="21">
        <v>43523</v>
      </c>
      <c r="Q145" s="21">
        <v>43531</v>
      </c>
      <c r="R145" s="21"/>
      <c r="S145" s="17"/>
      <c r="T145" s="21"/>
      <c r="U145" s="17" t="s">
        <v>602</v>
      </c>
      <c r="V145" s="17"/>
      <c r="W145" s="23" t="s">
        <v>36</v>
      </c>
      <c r="X145" s="17"/>
      <c r="Y145" s="17"/>
      <c r="Z145" s="29"/>
      <c r="AA145" s="23" t="str">
        <f t="shared" ca="1" si="2"/>
        <v>x</v>
      </c>
      <c r="AB145" s="58"/>
    </row>
    <row r="146" spans="1:28" ht="36" customHeight="1" x14ac:dyDescent="0.25">
      <c r="A146" s="16">
        <v>145</v>
      </c>
      <c r="B146" s="17" t="s">
        <v>603</v>
      </c>
      <c r="C146" s="18"/>
      <c r="D146" s="33"/>
      <c r="E146" s="23" t="s">
        <v>83</v>
      </c>
      <c r="F146" s="23" t="s">
        <v>30</v>
      </c>
      <c r="G146" s="23"/>
      <c r="H146" s="23"/>
      <c r="I146" s="28" t="s">
        <v>604</v>
      </c>
      <c r="J146" s="17"/>
      <c r="K146" s="17"/>
      <c r="L146" s="17" t="s">
        <v>30</v>
      </c>
      <c r="M146" s="17" t="s">
        <v>43</v>
      </c>
      <c r="N146" s="21">
        <v>43651</v>
      </c>
      <c r="O146" s="21">
        <v>43698</v>
      </c>
      <c r="P146" s="21">
        <v>43698</v>
      </c>
      <c r="Q146" s="21">
        <v>43711</v>
      </c>
      <c r="R146" s="21"/>
      <c r="S146" s="21">
        <v>43711</v>
      </c>
      <c r="T146" s="21">
        <v>43712</v>
      </c>
      <c r="U146" s="17" t="s">
        <v>605</v>
      </c>
      <c r="V146" s="17" t="s">
        <v>606</v>
      </c>
      <c r="W146" s="23" t="s">
        <v>36</v>
      </c>
      <c r="X146" s="17" t="s">
        <v>37</v>
      </c>
      <c r="Y146" s="17"/>
      <c r="Z146" s="29"/>
      <c r="AA146" s="23" t="str">
        <f t="shared" ca="1" si="2"/>
        <v>x</v>
      </c>
      <c r="AB146" s="58"/>
    </row>
    <row r="147" spans="1:28" ht="36" customHeight="1" x14ac:dyDescent="0.25">
      <c r="A147" s="16">
        <v>146</v>
      </c>
      <c r="B147" s="17" t="s">
        <v>174</v>
      </c>
      <c r="C147" s="18"/>
      <c r="D147" s="33"/>
      <c r="E147" s="23" t="s">
        <v>88</v>
      </c>
      <c r="F147" s="23" t="s">
        <v>41</v>
      </c>
      <c r="G147" s="23"/>
      <c r="H147" s="23"/>
      <c r="I147" s="28" t="s">
        <v>607</v>
      </c>
      <c r="J147" s="17"/>
      <c r="K147" s="17" t="s">
        <v>30</v>
      </c>
      <c r="L147" s="17" t="s">
        <v>41</v>
      </c>
      <c r="M147" s="17" t="s">
        <v>49</v>
      </c>
      <c r="N147" s="21">
        <v>43537</v>
      </c>
      <c r="O147" s="21"/>
      <c r="P147" s="21">
        <v>43537</v>
      </c>
      <c r="Q147" s="21">
        <v>43537</v>
      </c>
      <c r="R147" s="21"/>
      <c r="S147" s="20">
        <v>43538</v>
      </c>
      <c r="T147" s="21">
        <v>43546</v>
      </c>
      <c r="U147" s="17" t="s">
        <v>608</v>
      </c>
      <c r="V147" s="17" t="s">
        <v>609</v>
      </c>
      <c r="W147" s="23" t="s">
        <v>36</v>
      </c>
      <c r="X147" s="20" t="s">
        <v>423</v>
      </c>
      <c r="Y147" s="17"/>
      <c r="Z147" s="29"/>
      <c r="AA147" s="23" t="str">
        <f t="shared" ca="1" si="2"/>
        <v>x</v>
      </c>
      <c r="AB147" s="58"/>
    </row>
    <row r="148" spans="1:28" ht="36" customHeight="1" x14ac:dyDescent="0.25">
      <c r="A148" s="16">
        <v>147</v>
      </c>
      <c r="B148" s="17" t="s">
        <v>405</v>
      </c>
      <c r="C148" s="18"/>
      <c r="D148" s="33"/>
      <c r="E148" s="23" t="s">
        <v>130</v>
      </c>
      <c r="F148" s="23" t="s">
        <v>30</v>
      </c>
      <c r="G148" s="23"/>
      <c r="H148" s="23"/>
      <c r="I148" s="28" t="s">
        <v>610</v>
      </c>
      <c r="J148" s="17"/>
      <c r="K148" s="17"/>
      <c r="L148" s="17" t="s">
        <v>32</v>
      </c>
      <c r="M148" s="17" t="s">
        <v>398</v>
      </c>
      <c r="N148" s="21">
        <v>43711</v>
      </c>
      <c r="O148" s="21">
        <v>43711</v>
      </c>
      <c r="P148" s="21">
        <v>43711</v>
      </c>
      <c r="Q148" s="21">
        <v>43712</v>
      </c>
      <c r="R148" s="21"/>
      <c r="S148" s="21">
        <v>43735</v>
      </c>
      <c r="T148" s="21">
        <v>43737</v>
      </c>
      <c r="U148" s="17" t="s">
        <v>611</v>
      </c>
      <c r="V148" s="17" t="s">
        <v>612</v>
      </c>
      <c r="W148" s="23" t="s">
        <v>36</v>
      </c>
      <c r="X148" s="17" t="s">
        <v>37</v>
      </c>
      <c r="Y148" s="17"/>
      <c r="Z148" s="29"/>
      <c r="AA148" s="23" t="str">
        <f t="shared" ca="1" si="2"/>
        <v>x</v>
      </c>
      <c r="AB148" s="58"/>
    </row>
    <row r="149" spans="1:28" ht="36" customHeight="1" x14ac:dyDescent="0.25">
      <c r="A149" s="16">
        <v>148</v>
      </c>
      <c r="B149" s="17" t="s">
        <v>326</v>
      </c>
      <c r="C149" s="18"/>
      <c r="D149" s="33"/>
      <c r="E149" s="29" t="s">
        <v>190</v>
      </c>
      <c r="F149" s="23"/>
      <c r="G149" s="23"/>
      <c r="H149" s="23"/>
      <c r="I149" s="28" t="s">
        <v>613</v>
      </c>
      <c r="J149" s="17"/>
      <c r="K149" s="17" t="s">
        <v>30</v>
      </c>
      <c r="L149" s="17"/>
      <c r="M149" s="17" t="s">
        <v>33</v>
      </c>
      <c r="N149" s="21">
        <v>43521</v>
      </c>
      <c r="O149" s="21"/>
      <c r="P149" s="21">
        <v>43542</v>
      </c>
      <c r="Q149" s="21"/>
      <c r="R149" s="21"/>
      <c r="S149" s="17"/>
      <c r="T149" s="21"/>
      <c r="U149" s="17" t="s">
        <v>509</v>
      </c>
      <c r="V149" s="17"/>
      <c r="W149" s="31" t="s">
        <v>36</v>
      </c>
      <c r="X149" s="17" t="s">
        <v>614</v>
      </c>
      <c r="Y149" s="20"/>
      <c r="Z149" s="29"/>
      <c r="AA149" s="23" t="str">
        <f t="shared" ca="1" si="2"/>
        <v>x</v>
      </c>
      <c r="AB149" s="58"/>
    </row>
    <row r="150" spans="1:28" ht="36" customHeight="1" x14ac:dyDescent="0.25">
      <c r="A150" s="16">
        <v>149</v>
      </c>
      <c r="B150" s="17" t="s">
        <v>615</v>
      </c>
      <c r="C150" s="18"/>
      <c r="D150" s="33"/>
      <c r="E150" s="23" t="s">
        <v>396</v>
      </c>
      <c r="F150" s="23" t="s">
        <v>30</v>
      </c>
      <c r="G150" s="23"/>
      <c r="H150" s="23"/>
      <c r="I150" s="28" t="s">
        <v>616</v>
      </c>
      <c r="J150" s="17"/>
      <c r="K150" s="17"/>
      <c r="L150" s="17" t="s">
        <v>30</v>
      </c>
      <c r="M150" s="17" t="s">
        <v>398</v>
      </c>
      <c r="N150" s="21">
        <v>43711</v>
      </c>
      <c r="O150" s="21">
        <v>43711</v>
      </c>
      <c r="P150" s="21">
        <v>43711</v>
      </c>
      <c r="Q150" s="21">
        <v>43739</v>
      </c>
      <c r="R150" s="21"/>
      <c r="S150" s="21">
        <v>43759</v>
      </c>
      <c r="T150" s="21">
        <v>43775</v>
      </c>
      <c r="U150" s="17" t="s">
        <v>617</v>
      </c>
      <c r="V150" s="17" t="s">
        <v>618</v>
      </c>
      <c r="W150" s="23" t="s">
        <v>36</v>
      </c>
      <c r="X150" s="17" t="s">
        <v>52</v>
      </c>
      <c r="Y150" s="17"/>
      <c r="Z150" s="29">
        <v>43867</v>
      </c>
      <c r="AA150" s="23" t="str">
        <f t="shared" ca="1" si="2"/>
        <v>Venceu</v>
      </c>
      <c r="AB150" s="58"/>
    </row>
    <row r="151" spans="1:28" ht="36" customHeight="1" x14ac:dyDescent="0.25">
      <c r="A151" s="16">
        <v>150</v>
      </c>
      <c r="B151" s="17" t="s">
        <v>619</v>
      </c>
      <c r="C151" s="18"/>
      <c r="D151" s="33"/>
      <c r="E151" s="23" t="s">
        <v>396</v>
      </c>
      <c r="F151" s="23" t="s">
        <v>30</v>
      </c>
      <c r="G151" s="23"/>
      <c r="H151" s="23"/>
      <c r="I151" s="28" t="s">
        <v>620</v>
      </c>
      <c r="J151" s="17"/>
      <c r="K151" s="17"/>
      <c r="L151" s="17" t="s">
        <v>30</v>
      </c>
      <c r="M151" s="17" t="s">
        <v>398</v>
      </c>
      <c r="N151" s="21">
        <v>43711</v>
      </c>
      <c r="O151" s="21">
        <v>43711</v>
      </c>
      <c r="P151" s="21">
        <v>43711</v>
      </c>
      <c r="Q151" s="21">
        <v>43739</v>
      </c>
      <c r="R151" s="21"/>
      <c r="S151" s="21">
        <v>43763</v>
      </c>
      <c r="T151" s="21">
        <v>43775</v>
      </c>
      <c r="U151" s="17" t="s">
        <v>621</v>
      </c>
      <c r="V151" s="17" t="s">
        <v>622</v>
      </c>
      <c r="W151" s="23" t="s">
        <v>36</v>
      </c>
      <c r="X151" s="17" t="s">
        <v>52</v>
      </c>
      <c r="Y151" s="17"/>
      <c r="Z151" s="29">
        <v>43896</v>
      </c>
      <c r="AA151" s="23" t="str">
        <f t="shared" ca="1" si="2"/>
        <v>Venceu</v>
      </c>
      <c r="AB151" s="58"/>
    </row>
    <row r="152" spans="1:28" ht="36" customHeight="1" x14ac:dyDescent="0.25">
      <c r="A152" s="16">
        <v>151</v>
      </c>
      <c r="B152" s="17" t="s">
        <v>447</v>
      </c>
      <c r="C152" s="18"/>
      <c r="D152" s="33"/>
      <c r="E152" s="23" t="s">
        <v>29</v>
      </c>
      <c r="F152" s="23"/>
      <c r="G152" s="23"/>
      <c r="H152" s="23"/>
      <c r="I152" s="28" t="s">
        <v>623</v>
      </c>
      <c r="J152" s="17"/>
      <c r="K152" s="17"/>
      <c r="L152" s="17"/>
      <c r="M152" s="17" t="s">
        <v>624</v>
      </c>
      <c r="N152" s="21">
        <v>43713</v>
      </c>
      <c r="O152" s="21">
        <v>43713</v>
      </c>
      <c r="P152" s="21">
        <v>43731</v>
      </c>
      <c r="Q152" s="21">
        <v>43745</v>
      </c>
      <c r="R152" s="21"/>
      <c r="S152" s="21">
        <v>43797</v>
      </c>
      <c r="T152" s="21">
        <v>43819</v>
      </c>
      <c r="U152" s="17" t="s">
        <v>625</v>
      </c>
      <c r="V152" s="17">
        <v>2683</v>
      </c>
      <c r="W152" s="23" t="s">
        <v>36</v>
      </c>
      <c r="X152" s="17" t="s">
        <v>52</v>
      </c>
      <c r="Y152" s="17"/>
      <c r="Z152" s="29">
        <v>43941</v>
      </c>
      <c r="AA152" s="23" t="str">
        <f t="shared" ca="1" si="2"/>
        <v>Venceu</v>
      </c>
      <c r="AB152" s="58"/>
    </row>
    <row r="153" spans="1:28" ht="36" customHeight="1" x14ac:dyDescent="0.25">
      <c r="A153" s="16">
        <v>152</v>
      </c>
      <c r="B153" s="17" t="s">
        <v>626</v>
      </c>
      <c r="C153" s="18"/>
      <c r="D153" s="33"/>
      <c r="E153" s="23" t="s">
        <v>109</v>
      </c>
      <c r="F153" s="23" t="s">
        <v>627</v>
      </c>
      <c r="G153" s="23"/>
      <c r="H153" s="23"/>
      <c r="I153" s="28" t="s">
        <v>628</v>
      </c>
      <c r="J153" s="17"/>
      <c r="K153" s="17"/>
      <c r="L153" s="17"/>
      <c r="M153" s="17" t="s">
        <v>33</v>
      </c>
      <c r="N153" s="21">
        <v>43700</v>
      </c>
      <c r="O153" s="21"/>
      <c r="P153" s="21">
        <v>43712</v>
      </c>
      <c r="Q153" s="21">
        <v>43712</v>
      </c>
      <c r="R153" s="21"/>
      <c r="S153" s="21">
        <v>43712</v>
      </c>
      <c r="T153" s="21">
        <v>43713</v>
      </c>
      <c r="U153" s="17" t="s">
        <v>629</v>
      </c>
      <c r="V153" s="17"/>
      <c r="W153" s="23" t="s">
        <v>36</v>
      </c>
      <c r="X153" s="17" t="s">
        <v>37</v>
      </c>
      <c r="Y153" s="17"/>
      <c r="Z153" s="29"/>
      <c r="AA153" s="23" t="str">
        <f t="shared" ca="1" si="2"/>
        <v>x</v>
      </c>
      <c r="AB153" s="58"/>
    </row>
    <row r="154" spans="1:28" ht="36" customHeight="1" x14ac:dyDescent="0.25">
      <c r="A154" s="16">
        <v>153</v>
      </c>
      <c r="B154" s="17" t="s">
        <v>630</v>
      </c>
      <c r="C154" s="18"/>
      <c r="D154" s="33"/>
      <c r="E154" s="23" t="s">
        <v>29</v>
      </c>
      <c r="F154" s="23" t="s">
        <v>30</v>
      </c>
      <c r="G154" s="23"/>
      <c r="H154" s="23"/>
      <c r="I154" s="28" t="s">
        <v>631</v>
      </c>
      <c r="J154" s="17"/>
      <c r="K154" s="17"/>
      <c r="L154" s="17" t="s">
        <v>30</v>
      </c>
      <c r="M154" s="17" t="s">
        <v>624</v>
      </c>
      <c r="N154" s="21">
        <v>43731</v>
      </c>
      <c r="O154" s="21">
        <v>43731</v>
      </c>
      <c r="P154" s="21">
        <v>43731</v>
      </c>
      <c r="Q154" s="21">
        <v>43843</v>
      </c>
      <c r="R154" s="21"/>
      <c r="S154" s="21">
        <v>43843</v>
      </c>
      <c r="T154" s="21">
        <v>43849</v>
      </c>
      <c r="U154" s="17" t="s">
        <v>632</v>
      </c>
      <c r="V154" s="17">
        <v>92</v>
      </c>
      <c r="W154" s="23" t="s">
        <v>36</v>
      </c>
      <c r="X154" s="17" t="s">
        <v>52</v>
      </c>
      <c r="Y154" s="17"/>
      <c r="Z154" s="29">
        <v>44031</v>
      </c>
      <c r="AA154" s="23" t="str">
        <f t="shared" ca="1" si="2"/>
        <v>Venceu</v>
      </c>
      <c r="AB154" s="58"/>
    </row>
    <row r="155" spans="1:28" ht="36" customHeight="1" x14ac:dyDescent="0.25">
      <c r="A155" s="16">
        <v>154</v>
      </c>
      <c r="B155" s="17" t="s">
        <v>224</v>
      </c>
      <c r="C155" s="18"/>
      <c r="D155" s="33"/>
      <c r="E155" s="23" t="s">
        <v>225</v>
      </c>
      <c r="F155" s="23" t="s">
        <v>41</v>
      </c>
      <c r="G155" s="23"/>
      <c r="H155" s="23"/>
      <c r="I155" s="28" t="s">
        <v>633</v>
      </c>
      <c r="J155" s="17"/>
      <c r="K155" s="17" t="s">
        <v>30</v>
      </c>
      <c r="L155" s="17" t="s">
        <v>41</v>
      </c>
      <c r="M155" s="17" t="s">
        <v>49</v>
      </c>
      <c r="N155" s="21">
        <v>43538</v>
      </c>
      <c r="O155" s="21"/>
      <c r="P155" s="21">
        <v>43539</v>
      </c>
      <c r="Q155" s="21">
        <v>43544</v>
      </c>
      <c r="R155" s="21"/>
      <c r="S155" s="20">
        <v>43545</v>
      </c>
      <c r="T155" s="21">
        <v>43546</v>
      </c>
      <c r="U155" s="17" t="s">
        <v>634</v>
      </c>
      <c r="V155" s="17"/>
      <c r="W155" s="31" t="s">
        <v>36</v>
      </c>
      <c r="X155" s="17"/>
      <c r="Y155" s="20"/>
      <c r="Z155" s="29"/>
      <c r="AA155" s="23" t="str">
        <f t="shared" ca="1" si="2"/>
        <v>x</v>
      </c>
      <c r="AB155" s="58"/>
    </row>
    <row r="156" spans="1:28" ht="36" customHeight="1" x14ac:dyDescent="0.25">
      <c r="A156" s="16">
        <v>155</v>
      </c>
      <c r="B156" s="17" t="s">
        <v>635</v>
      </c>
      <c r="C156" s="18"/>
      <c r="D156" s="33"/>
      <c r="E156" s="23" t="s">
        <v>217</v>
      </c>
      <c r="F156" s="23" t="s">
        <v>30</v>
      </c>
      <c r="G156" s="23"/>
      <c r="H156" s="23"/>
      <c r="I156" s="28" t="s">
        <v>636</v>
      </c>
      <c r="J156" s="17"/>
      <c r="K156" s="17"/>
      <c r="L156" s="17" t="s">
        <v>32</v>
      </c>
      <c r="M156" s="17" t="s">
        <v>398</v>
      </c>
      <c r="N156" s="21">
        <v>43742</v>
      </c>
      <c r="O156" s="21">
        <v>43745</v>
      </c>
      <c r="P156" s="21">
        <v>43745</v>
      </c>
      <c r="Q156" s="21">
        <v>43767</v>
      </c>
      <c r="R156" s="21"/>
      <c r="S156" s="21">
        <v>43797</v>
      </c>
      <c r="T156" s="21">
        <v>43800</v>
      </c>
      <c r="U156" s="17" t="s">
        <v>637</v>
      </c>
      <c r="V156" s="17" t="s">
        <v>638</v>
      </c>
      <c r="W156" s="23" t="s">
        <v>36</v>
      </c>
      <c r="X156" s="17" t="s">
        <v>37</v>
      </c>
      <c r="Y156" s="17"/>
      <c r="Z156" s="29"/>
      <c r="AA156" s="23" t="str">
        <f t="shared" ca="1" si="2"/>
        <v>x</v>
      </c>
      <c r="AB156" s="58"/>
    </row>
    <row r="157" spans="1:28" ht="36" customHeight="1" x14ac:dyDescent="0.25">
      <c r="A157" s="16">
        <v>156</v>
      </c>
      <c r="B157" s="17" t="s">
        <v>639</v>
      </c>
      <c r="C157" s="18"/>
      <c r="D157" s="33"/>
      <c r="E157" s="23" t="s">
        <v>274</v>
      </c>
      <c r="F157" s="23"/>
      <c r="G157" s="23"/>
      <c r="H157" s="23"/>
      <c r="I157" s="28"/>
      <c r="J157" s="17"/>
      <c r="K157" s="17"/>
      <c r="L157" s="17"/>
      <c r="M157" s="17" t="s">
        <v>43</v>
      </c>
      <c r="N157" s="21"/>
      <c r="O157" s="21"/>
      <c r="P157" s="21">
        <v>43633</v>
      </c>
      <c r="Q157" s="21"/>
      <c r="R157" s="21"/>
      <c r="S157" s="17"/>
      <c r="T157" s="21"/>
      <c r="U157" s="17"/>
      <c r="V157" s="17"/>
      <c r="W157" s="23"/>
      <c r="X157" s="17"/>
      <c r="Y157" s="17"/>
      <c r="Z157" s="29"/>
      <c r="AA157" s="23" t="str">
        <f t="shared" ca="1" si="2"/>
        <v>x</v>
      </c>
      <c r="AB157" s="58"/>
    </row>
    <row r="158" spans="1:28" ht="36" customHeight="1" x14ac:dyDescent="0.25">
      <c r="A158" s="16">
        <v>157</v>
      </c>
      <c r="B158" s="17" t="s">
        <v>316</v>
      </c>
      <c r="C158" s="18"/>
      <c r="D158" s="33"/>
      <c r="E158" s="23" t="s">
        <v>396</v>
      </c>
      <c r="F158" s="23" t="s">
        <v>41</v>
      </c>
      <c r="G158" s="23"/>
      <c r="H158" s="23"/>
      <c r="I158" s="28" t="s">
        <v>640</v>
      </c>
      <c r="J158" s="17"/>
      <c r="K158" s="17"/>
      <c r="L158" s="17" t="s">
        <v>41</v>
      </c>
      <c r="M158" s="17" t="s">
        <v>43</v>
      </c>
      <c r="N158" s="21">
        <v>43748</v>
      </c>
      <c r="O158" s="21">
        <v>43748</v>
      </c>
      <c r="P158" s="21">
        <v>43748</v>
      </c>
      <c r="Q158" s="21">
        <v>43761</v>
      </c>
      <c r="R158" s="21"/>
      <c r="S158" s="21">
        <v>43763</v>
      </c>
      <c r="T158" s="21">
        <v>43767</v>
      </c>
      <c r="U158" s="21" t="s">
        <v>641</v>
      </c>
      <c r="V158" s="17" t="s">
        <v>642</v>
      </c>
      <c r="W158" s="23" t="s">
        <v>36</v>
      </c>
      <c r="X158" s="17" t="s">
        <v>37</v>
      </c>
      <c r="Y158" s="17"/>
      <c r="Z158" s="29"/>
      <c r="AA158" s="23" t="str">
        <f t="shared" ca="1" si="2"/>
        <v>x</v>
      </c>
      <c r="AB158" s="58"/>
    </row>
    <row r="159" spans="1:28" ht="36" customHeight="1" x14ac:dyDescent="0.25">
      <c r="A159" s="16">
        <v>158</v>
      </c>
      <c r="B159" s="17" t="s">
        <v>643</v>
      </c>
      <c r="C159" s="18"/>
      <c r="D159" s="33"/>
      <c r="E159" s="23" t="s">
        <v>29</v>
      </c>
      <c r="F159" s="23"/>
      <c r="G159" s="23"/>
      <c r="H159" s="23"/>
      <c r="I159" s="28" t="s">
        <v>644</v>
      </c>
      <c r="J159" s="17"/>
      <c r="K159" s="17" t="s">
        <v>30</v>
      </c>
      <c r="L159" s="17"/>
      <c r="M159" s="17" t="s">
        <v>43</v>
      </c>
      <c r="N159" s="21">
        <v>43671</v>
      </c>
      <c r="O159" s="21">
        <v>43672</v>
      </c>
      <c r="P159" s="21">
        <v>43672</v>
      </c>
      <c r="Q159" s="21">
        <v>43677</v>
      </c>
      <c r="R159" s="21"/>
      <c r="S159" s="17"/>
      <c r="T159" s="21"/>
      <c r="U159" s="17" t="s">
        <v>645</v>
      </c>
      <c r="V159" s="17"/>
      <c r="W159" s="23"/>
      <c r="X159" s="17"/>
      <c r="Y159" s="17"/>
      <c r="Z159" s="29"/>
      <c r="AA159" s="23" t="str">
        <f t="shared" ca="1" si="2"/>
        <v>x</v>
      </c>
      <c r="AB159" s="58"/>
    </row>
    <row r="160" spans="1:28" ht="36" customHeight="1" x14ac:dyDescent="0.25">
      <c r="A160" s="16">
        <v>159</v>
      </c>
      <c r="B160" s="17" t="s">
        <v>646</v>
      </c>
      <c r="C160" s="18"/>
      <c r="D160" s="33"/>
      <c r="E160" s="23" t="s">
        <v>29</v>
      </c>
      <c r="F160" s="23" t="s">
        <v>647</v>
      </c>
      <c r="G160" s="23"/>
      <c r="H160" s="23"/>
      <c r="I160" s="28" t="s">
        <v>648</v>
      </c>
      <c r="J160" s="17"/>
      <c r="K160" s="17"/>
      <c r="L160" s="17"/>
      <c r="M160" s="17"/>
      <c r="N160" s="21"/>
      <c r="O160" s="21"/>
      <c r="P160" s="21"/>
      <c r="Q160" s="21"/>
      <c r="R160" s="21"/>
      <c r="S160" s="17"/>
      <c r="T160" s="21"/>
      <c r="U160" s="17"/>
      <c r="V160" s="17"/>
      <c r="W160" s="23"/>
      <c r="X160" s="17"/>
      <c r="Y160" s="17"/>
      <c r="Z160" s="29"/>
      <c r="AA160" s="23" t="str">
        <f t="shared" ca="1" si="2"/>
        <v>x</v>
      </c>
      <c r="AB160" s="58"/>
    </row>
    <row r="161" spans="1:28" ht="36" customHeight="1" x14ac:dyDescent="0.25">
      <c r="A161" s="16">
        <v>160</v>
      </c>
      <c r="B161" s="17" t="s">
        <v>649</v>
      </c>
      <c r="C161" s="18"/>
      <c r="D161" s="33"/>
      <c r="E161" s="23" t="s">
        <v>650</v>
      </c>
      <c r="F161" s="23"/>
      <c r="G161" s="23"/>
      <c r="H161" s="23"/>
      <c r="I161" s="28" t="s">
        <v>651</v>
      </c>
      <c r="J161" s="17"/>
      <c r="K161" s="17"/>
      <c r="L161" s="17"/>
      <c r="M161" s="17"/>
      <c r="N161" s="21">
        <v>43735</v>
      </c>
      <c r="O161" s="21">
        <v>43735</v>
      </c>
      <c r="P161" s="21"/>
      <c r="Q161" s="21"/>
      <c r="R161" s="21"/>
      <c r="S161" s="17"/>
      <c r="T161" s="21"/>
      <c r="U161" s="17"/>
      <c r="V161" s="17"/>
      <c r="W161" s="23"/>
      <c r="X161" s="17"/>
      <c r="Y161" s="17"/>
      <c r="Z161" s="29"/>
      <c r="AA161" s="23" t="str">
        <f t="shared" ca="1" si="2"/>
        <v>x</v>
      </c>
      <c r="AB161" s="58"/>
    </row>
    <row r="162" spans="1:28" ht="36" customHeight="1" x14ac:dyDescent="0.25">
      <c r="A162" s="16">
        <v>161</v>
      </c>
      <c r="B162" s="17" t="s">
        <v>652</v>
      </c>
      <c r="C162" s="18"/>
      <c r="D162" s="33"/>
      <c r="E162" s="23" t="s">
        <v>130</v>
      </c>
      <c r="F162" s="23" t="s">
        <v>30</v>
      </c>
      <c r="G162" s="23"/>
      <c r="H162" s="23"/>
      <c r="I162" s="28" t="s">
        <v>653</v>
      </c>
      <c r="J162" s="17"/>
      <c r="K162" s="17"/>
      <c r="L162" s="17" t="s">
        <v>654</v>
      </c>
      <c r="M162" s="17" t="s">
        <v>655</v>
      </c>
      <c r="N162" s="21">
        <v>43711</v>
      </c>
      <c r="O162" s="21">
        <v>43747</v>
      </c>
      <c r="P162" s="21">
        <v>43753</v>
      </c>
      <c r="Q162" s="21">
        <v>43840</v>
      </c>
      <c r="R162" s="21"/>
      <c r="S162" s="21">
        <v>43840</v>
      </c>
      <c r="T162" s="21"/>
      <c r="U162" s="17">
        <v>7</v>
      </c>
      <c r="V162" s="17">
        <v>34</v>
      </c>
      <c r="W162" s="23" t="s">
        <v>36</v>
      </c>
      <c r="X162" s="17" t="s">
        <v>37</v>
      </c>
      <c r="Y162" s="17"/>
      <c r="Z162" s="29"/>
      <c r="AA162" s="23" t="str">
        <f t="shared" ca="1" si="2"/>
        <v>x</v>
      </c>
      <c r="AB162" s="58"/>
    </row>
    <row r="163" spans="1:28" ht="36" customHeight="1" x14ac:dyDescent="0.25">
      <c r="A163" s="16">
        <v>162</v>
      </c>
      <c r="B163" s="17" t="s">
        <v>545</v>
      </c>
      <c r="C163" s="18"/>
      <c r="D163" s="33"/>
      <c r="E163" s="23" t="s">
        <v>29</v>
      </c>
      <c r="F163" s="23" t="s">
        <v>30</v>
      </c>
      <c r="G163" s="23"/>
      <c r="H163" s="23"/>
      <c r="I163" s="28" t="s">
        <v>656</v>
      </c>
      <c r="J163" s="17"/>
      <c r="K163" s="17" t="s">
        <v>30</v>
      </c>
      <c r="L163" s="17"/>
      <c r="M163" s="17" t="s">
        <v>33</v>
      </c>
      <c r="N163" s="21">
        <v>43731</v>
      </c>
      <c r="O163" s="21"/>
      <c r="P163" s="21">
        <v>43731</v>
      </c>
      <c r="Q163" s="21">
        <v>43735</v>
      </c>
      <c r="R163" s="21"/>
      <c r="S163" s="20">
        <v>43735</v>
      </c>
      <c r="T163" s="21">
        <v>43737</v>
      </c>
      <c r="U163" s="17" t="s">
        <v>657</v>
      </c>
      <c r="V163" s="17" t="s">
        <v>658</v>
      </c>
      <c r="W163" s="23" t="s">
        <v>36</v>
      </c>
      <c r="X163" s="17" t="s">
        <v>37</v>
      </c>
      <c r="Y163" s="17"/>
      <c r="Z163" s="29"/>
      <c r="AA163" s="23" t="str">
        <f t="shared" ca="1" si="2"/>
        <v>x</v>
      </c>
      <c r="AB163" s="58"/>
    </row>
    <row r="164" spans="1:28" ht="36" customHeight="1" x14ac:dyDescent="0.25">
      <c r="A164" s="16">
        <v>163</v>
      </c>
      <c r="B164" s="17" t="s">
        <v>659</v>
      </c>
      <c r="C164" s="18"/>
      <c r="D164" s="33"/>
      <c r="E164" s="23" t="s">
        <v>412</v>
      </c>
      <c r="F164" s="23" t="s">
        <v>30</v>
      </c>
      <c r="G164" s="23"/>
      <c r="H164" s="23"/>
      <c r="I164" s="28" t="s">
        <v>660</v>
      </c>
      <c r="J164" s="17"/>
      <c r="K164" s="17"/>
      <c r="L164" s="17" t="s">
        <v>32</v>
      </c>
      <c r="M164" s="17" t="s">
        <v>414</v>
      </c>
      <c r="N164" s="21">
        <v>43762</v>
      </c>
      <c r="O164" s="21">
        <v>43763</v>
      </c>
      <c r="P164" s="21">
        <v>43763</v>
      </c>
      <c r="Q164" s="21">
        <v>43788</v>
      </c>
      <c r="R164" s="21"/>
      <c r="S164" s="21">
        <v>43797</v>
      </c>
      <c r="T164" s="21">
        <v>43819</v>
      </c>
      <c r="U164" s="17" t="s">
        <v>661</v>
      </c>
      <c r="V164" s="17">
        <v>2684</v>
      </c>
      <c r="W164" s="23"/>
      <c r="X164" s="17"/>
      <c r="Y164" s="17"/>
      <c r="Z164" s="29"/>
      <c r="AA164" s="23" t="str">
        <f t="shared" ca="1" si="2"/>
        <v>x</v>
      </c>
      <c r="AB164" s="58"/>
    </row>
    <row r="165" spans="1:28" ht="36" customHeight="1" x14ac:dyDescent="0.25">
      <c r="A165" s="16">
        <v>164</v>
      </c>
      <c r="B165" s="17" t="s">
        <v>603</v>
      </c>
      <c r="C165" s="18"/>
      <c r="D165" s="33"/>
      <c r="E165" s="23" t="s">
        <v>83</v>
      </c>
      <c r="F165" s="23"/>
      <c r="G165" s="23"/>
      <c r="H165" s="23"/>
      <c r="I165" s="28" t="s">
        <v>662</v>
      </c>
      <c r="J165" s="17"/>
      <c r="K165" s="17"/>
      <c r="L165" s="17"/>
      <c r="M165" s="17" t="s">
        <v>43</v>
      </c>
      <c r="N165" s="21">
        <v>43777</v>
      </c>
      <c r="O165" s="21">
        <v>43777</v>
      </c>
      <c r="P165" s="21">
        <v>43777</v>
      </c>
      <c r="Q165" s="21">
        <v>43790</v>
      </c>
      <c r="R165" s="21"/>
      <c r="S165" s="21">
        <v>43797</v>
      </c>
      <c r="T165" s="21">
        <v>43819</v>
      </c>
      <c r="U165" s="17" t="s">
        <v>663</v>
      </c>
      <c r="V165" s="60">
        <v>26812019</v>
      </c>
      <c r="W165" s="23" t="s">
        <v>36</v>
      </c>
      <c r="X165" s="17" t="s">
        <v>37</v>
      </c>
      <c r="Y165" s="17"/>
      <c r="Z165" s="29"/>
      <c r="AA165" s="23" t="str">
        <f t="shared" ca="1" si="2"/>
        <v>x</v>
      </c>
      <c r="AB165" s="58"/>
    </row>
    <row r="166" spans="1:28" ht="36" customHeight="1" x14ac:dyDescent="0.25">
      <c r="A166" s="16">
        <v>165</v>
      </c>
      <c r="B166" s="17" t="s">
        <v>664</v>
      </c>
      <c r="C166" s="18"/>
      <c r="D166" s="33"/>
      <c r="E166" s="23" t="s">
        <v>412</v>
      </c>
      <c r="F166" s="23"/>
      <c r="G166" s="23"/>
      <c r="H166" s="23"/>
      <c r="I166" s="28" t="s">
        <v>665</v>
      </c>
      <c r="J166" s="17"/>
      <c r="K166" s="17"/>
      <c r="L166" s="17"/>
      <c r="M166" s="17" t="s">
        <v>420</v>
      </c>
      <c r="N166" s="21">
        <v>43762</v>
      </c>
      <c r="O166" s="21">
        <v>43763</v>
      </c>
      <c r="P166" s="21">
        <v>43763</v>
      </c>
      <c r="Q166" s="21">
        <v>43473</v>
      </c>
      <c r="R166" s="21"/>
      <c r="S166" s="17"/>
      <c r="T166" s="21"/>
      <c r="U166" s="17" t="s">
        <v>666</v>
      </c>
      <c r="V166" s="17"/>
      <c r="W166" s="23"/>
      <c r="X166" s="17"/>
      <c r="Y166" s="17"/>
      <c r="Z166" s="29"/>
      <c r="AA166" s="23" t="str">
        <f t="shared" ca="1" si="2"/>
        <v>x</v>
      </c>
      <c r="AB166" s="58"/>
    </row>
    <row r="167" spans="1:28" ht="36" customHeight="1" x14ac:dyDescent="0.25">
      <c r="A167" s="16">
        <v>166</v>
      </c>
      <c r="B167" s="17" t="s">
        <v>667</v>
      </c>
      <c r="C167" s="18"/>
      <c r="D167" s="33"/>
      <c r="E167" s="23" t="s">
        <v>29</v>
      </c>
      <c r="F167" s="23" t="s">
        <v>30</v>
      </c>
      <c r="G167" s="23"/>
      <c r="H167" s="23"/>
      <c r="I167" s="28" t="s">
        <v>668</v>
      </c>
      <c r="J167" s="17"/>
      <c r="K167" s="17"/>
      <c r="L167" s="17" t="s">
        <v>32</v>
      </c>
      <c r="M167" s="17" t="s">
        <v>33</v>
      </c>
      <c r="N167" s="21">
        <v>43726</v>
      </c>
      <c r="O167" s="21"/>
      <c r="P167" s="21">
        <v>43735</v>
      </c>
      <c r="Q167" s="21">
        <v>43735</v>
      </c>
      <c r="R167" s="21"/>
      <c r="S167" s="21">
        <v>43735</v>
      </c>
      <c r="T167" s="21">
        <v>43737</v>
      </c>
      <c r="U167" s="17" t="s">
        <v>669</v>
      </c>
      <c r="V167" s="17" t="s">
        <v>670</v>
      </c>
      <c r="W167" s="23" t="s">
        <v>36</v>
      </c>
      <c r="X167" s="17" t="s">
        <v>37</v>
      </c>
      <c r="Y167" s="17"/>
      <c r="Z167" s="29"/>
      <c r="AA167" s="23" t="str">
        <f t="shared" ca="1" si="2"/>
        <v>x</v>
      </c>
      <c r="AB167" s="58"/>
    </row>
    <row r="168" spans="1:28" ht="36" customHeight="1" x14ac:dyDescent="0.25">
      <c r="A168" s="16">
        <v>167</v>
      </c>
      <c r="B168" s="17" t="s">
        <v>671</v>
      </c>
      <c r="C168" s="18"/>
      <c r="D168" s="33"/>
      <c r="E168" s="23" t="s">
        <v>130</v>
      </c>
      <c r="F168" s="23"/>
      <c r="G168" s="23"/>
      <c r="H168" s="23"/>
      <c r="I168" s="28" t="s">
        <v>672</v>
      </c>
      <c r="J168" s="17"/>
      <c r="K168" s="17"/>
      <c r="L168" s="17"/>
      <c r="M168" s="17" t="s">
        <v>673</v>
      </c>
      <c r="N168" s="21">
        <v>43769</v>
      </c>
      <c r="O168" s="21">
        <v>43769</v>
      </c>
      <c r="P168" s="21">
        <v>43769</v>
      </c>
      <c r="Q168" s="21"/>
      <c r="R168" s="21"/>
      <c r="S168" s="17"/>
      <c r="T168" s="21"/>
      <c r="U168" s="17"/>
      <c r="V168" s="17"/>
      <c r="W168" s="23"/>
      <c r="X168" s="17"/>
      <c r="Y168" s="17"/>
      <c r="Z168" s="29"/>
      <c r="AA168" s="23" t="str">
        <f t="shared" ca="1" si="2"/>
        <v>x</v>
      </c>
      <c r="AB168" s="58"/>
    </row>
    <row r="169" spans="1:28" ht="36" customHeight="1" x14ac:dyDescent="0.25">
      <c r="A169" s="16">
        <v>168</v>
      </c>
      <c r="B169" s="17" t="s">
        <v>674</v>
      </c>
      <c r="C169" s="18"/>
      <c r="D169" s="33"/>
      <c r="E169" s="23" t="s">
        <v>201</v>
      </c>
      <c r="F169" s="23" t="s">
        <v>30</v>
      </c>
      <c r="G169" s="23"/>
      <c r="H169" s="23"/>
      <c r="I169" s="28" t="s">
        <v>675</v>
      </c>
      <c r="J169" s="17"/>
      <c r="K169" s="17"/>
      <c r="L169" s="17" t="s">
        <v>32</v>
      </c>
      <c r="M169" s="17" t="s">
        <v>33</v>
      </c>
      <c r="N169" s="21">
        <v>43752</v>
      </c>
      <c r="O169" s="21"/>
      <c r="P169" s="21">
        <v>43752</v>
      </c>
      <c r="Q169" s="21">
        <v>43760</v>
      </c>
      <c r="R169" s="21"/>
      <c r="S169" s="21">
        <v>43760</v>
      </c>
      <c r="T169" s="21">
        <v>43790</v>
      </c>
      <c r="U169" s="17" t="s">
        <v>676</v>
      </c>
      <c r="V169" s="17"/>
      <c r="W169" s="23" t="s">
        <v>36</v>
      </c>
      <c r="X169" s="17" t="s">
        <v>37</v>
      </c>
      <c r="Y169" s="17"/>
      <c r="Z169" s="29"/>
      <c r="AA169" s="23" t="str">
        <f t="shared" ca="1" si="2"/>
        <v>x</v>
      </c>
      <c r="AB169" s="58" t="s">
        <v>677</v>
      </c>
    </row>
    <row r="170" spans="1:28" ht="36" customHeight="1" x14ac:dyDescent="0.25">
      <c r="A170" s="16">
        <v>169</v>
      </c>
      <c r="B170" s="17" t="s">
        <v>470</v>
      </c>
      <c r="C170" s="18"/>
      <c r="D170" s="33"/>
      <c r="E170" s="23" t="s">
        <v>254</v>
      </c>
      <c r="F170" s="23"/>
      <c r="G170" s="23"/>
      <c r="H170" s="23"/>
      <c r="I170" s="28" t="s">
        <v>471</v>
      </c>
      <c r="J170" s="17"/>
      <c r="K170" s="17"/>
      <c r="L170" s="17"/>
      <c r="M170" s="17" t="s">
        <v>33</v>
      </c>
      <c r="N170" s="21">
        <v>43664</v>
      </c>
      <c r="O170" s="21"/>
      <c r="P170" s="21">
        <v>43763</v>
      </c>
      <c r="Q170" s="21">
        <v>43763</v>
      </c>
      <c r="R170" s="21"/>
      <c r="S170" s="21">
        <v>43763</v>
      </c>
      <c r="T170" s="21">
        <v>43788</v>
      </c>
      <c r="U170" s="17" t="s">
        <v>678</v>
      </c>
      <c r="V170" s="17" t="s">
        <v>679</v>
      </c>
      <c r="W170" s="23" t="s">
        <v>36</v>
      </c>
      <c r="X170" s="17" t="s">
        <v>52</v>
      </c>
      <c r="Y170" s="17"/>
      <c r="Z170" s="29">
        <v>43821</v>
      </c>
      <c r="AA170" s="23" t="str">
        <f t="shared" ca="1" si="2"/>
        <v>Venceu</v>
      </c>
      <c r="AB170" s="58"/>
    </row>
    <row r="171" spans="1:28" ht="36" customHeight="1" x14ac:dyDescent="0.25">
      <c r="A171" s="16">
        <v>170</v>
      </c>
      <c r="B171" s="17" t="s">
        <v>545</v>
      </c>
      <c r="C171" s="18"/>
      <c r="D171" s="33"/>
      <c r="E171" s="23" t="s">
        <v>29</v>
      </c>
      <c r="F171" s="23" t="s">
        <v>30</v>
      </c>
      <c r="G171" s="23"/>
      <c r="H171" s="23"/>
      <c r="I171" s="28" t="s">
        <v>680</v>
      </c>
      <c r="J171" s="17"/>
      <c r="K171" s="17" t="s">
        <v>30</v>
      </c>
      <c r="L171" s="17"/>
      <c r="M171" s="17"/>
      <c r="N171" s="21">
        <v>43767</v>
      </c>
      <c r="O171" s="21">
        <v>43770</v>
      </c>
      <c r="P171" s="21"/>
      <c r="Q171" s="21"/>
      <c r="R171" s="21"/>
      <c r="S171" s="17"/>
      <c r="T171" s="21"/>
      <c r="U171" s="17"/>
      <c r="V171" s="17"/>
      <c r="W171" s="23"/>
      <c r="X171" s="17"/>
      <c r="Y171" s="17"/>
      <c r="Z171" s="29"/>
      <c r="AA171" s="23" t="str">
        <f t="shared" ca="1" si="2"/>
        <v>x</v>
      </c>
      <c r="AB171" s="58"/>
    </row>
    <row r="172" spans="1:28" ht="36" customHeight="1" x14ac:dyDescent="0.25">
      <c r="A172" s="16">
        <v>171</v>
      </c>
      <c r="B172" s="17" t="s">
        <v>681</v>
      </c>
      <c r="C172" s="18"/>
      <c r="D172" s="33"/>
      <c r="E172" s="23" t="s">
        <v>109</v>
      </c>
      <c r="F172" s="23" t="s">
        <v>32</v>
      </c>
      <c r="G172" s="23"/>
      <c r="H172" s="23"/>
      <c r="I172" s="28" t="s">
        <v>682</v>
      </c>
      <c r="J172" s="17"/>
      <c r="K172" s="17"/>
      <c r="L172" s="17"/>
      <c r="M172" s="17" t="s">
        <v>683</v>
      </c>
      <c r="N172" s="21">
        <v>43780</v>
      </c>
      <c r="O172" s="21">
        <v>43780</v>
      </c>
      <c r="P172" s="21">
        <v>43788</v>
      </c>
      <c r="Q172" s="21">
        <v>43809</v>
      </c>
      <c r="R172" s="21"/>
      <c r="S172" s="21">
        <v>43858</v>
      </c>
      <c r="T172" s="21"/>
      <c r="U172" s="17" t="s">
        <v>684</v>
      </c>
      <c r="V172" s="17" t="s">
        <v>685</v>
      </c>
      <c r="W172" s="23" t="s">
        <v>686</v>
      </c>
      <c r="X172" s="17"/>
      <c r="Y172" s="17"/>
      <c r="Z172" s="29">
        <v>44224</v>
      </c>
      <c r="AA172" s="23" t="str">
        <f t="shared" ca="1" si="2"/>
        <v>Venceu</v>
      </c>
      <c r="AB172" s="58" t="s">
        <v>687</v>
      </c>
    </row>
    <row r="173" spans="1:28" ht="36" customHeight="1" x14ac:dyDescent="0.25">
      <c r="A173" s="16">
        <v>172</v>
      </c>
      <c r="B173" s="17" t="s">
        <v>523</v>
      </c>
      <c r="C173" s="18"/>
      <c r="D173" s="33"/>
      <c r="E173" s="23" t="s">
        <v>130</v>
      </c>
      <c r="F173" s="23" t="s">
        <v>30</v>
      </c>
      <c r="G173" s="23"/>
      <c r="H173" s="23"/>
      <c r="I173" s="28" t="s">
        <v>688</v>
      </c>
      <c r="J173" s="17"/>
      <c r="K173" s="17" t="s">
        <v>30</v>
      </c>
      <c r="L173" s="17" t="s">
        <v>32</v>
      </c>
      <c r="M173" s="17" t="s">
        <v>689</v>
      </c>
      <c r="N173" s="21">
        <v>43753</v>
      </c>
      <c r="O173" s="21"/>
      <c r="P173" s="21">
        <v>43755</v>
      </c>
      <c r="Q173" s="21">
        <v>43790</v>
      </c>
      <c r="R173" s="21"/>
      <c r="S173" s="20">
        <v>43790</v>
      </c>
      <c r="T173" s="21">
        <v>43790</v>
      </c>
      <c r="U173" s="17" t="s">
        <v>690</v>
      </c>
      <c r="V173" s="17" t="s">
        <v>691</v>
      </c>
      <c r="W173" s="23" t="s">
        <v>36</v>
      </c>
      <c r="X173" s="17" t="s">
        <v>37</v>
      </c>
      <c r="Y173" s="17"/>
      <c r="Z173" s="29"/>
      <c r="AA173" s="23" t="str">
        <f t="shared" ca="1" si="2"/>
        <v>x</v>
      </c>
      <c r="AB173" s="58"/>
    </row>
    <row r="174" spans="1:28" ht="36" customHeight="1" x14ac:dyDescent="0.25">
      <c r="A174" s="16">
        <v>173</v>
      </c>
      <c r="B174" s="17" t="s">
        <v>692</v>
      </c>
      <c r="C174" s="18"/>
      <c r="D174" s="33"/>
      <c r="E174" s="23" t="s">
        <v>412</v>
      </c>
      <c r="F174" s="23" t="s">
        <v>30</v>
      </c>
      <c r="G174" s="23"/>
      <c r="H174" s="23"/>
      <c r="I174" s="28" t="s">
        <v>693</v>
      </c>
      <c r="J174" s="17"/>
      <c r="K174" s="17"/>
      <c r="L174" s="17" t="s">
        <v>32</v>
      </c>
      <c r="M174" s="17" t="s">
        <v>33</v>
      </c>
      <c r="N174" s="21">
        <v>43808</v>
      </c>
      <c r="O174" s="21"/>
      <c r="P174" s="21">
        <v>43809</v>
      </c>
      <c r="Q174" s="21">
        <v>43809</v>
      </c>
      <c r="R174" s="21"/>
      <c r="S174" s="21">
        <v>43809</v>
      </c>
      <c r="T174" s="21">
        <v>43809</v>
      </c>
      <c r="U174" s="17"/>
      <c r="V174" s="17"/>
      <c r="W174" s="23" t="s">
        <v>36</v>
      </c>
      <c r="X174" s="17" t="s">
        <v>37</v>
      </c>
      <c r="Y174" s="17"/>
      <c r="Z174" s="29"/>
      <c r="AA174" s="23" t="str">
        <f t="shared" ca="1" si="2"/>
        <v>x</v>
      </c>
      <c r="AB174" s="58"/>
    </row>
    <row r="175" spans="1:28" ht="36" customHeight="1" x14ac:dyDescent="0.25">
      <c r="A175" s="16">
        <v>174</v>
      </c>
      <c r="B175" s="17" t="s">
        <v>288</v>
      </c>
      <c r="C175" s="18"/>
      <c r="D175" s="33"/>
      <c r="E175" s="23" t="s">
        <v>201</v>
      </c>
      <c r="F175" s="23"/>
      <c r="G175" s="23"/>
      <c r="H175" s="23"/>
      <c r="I175" s="28" t="s">
        <v>694</v>
      </c>
      <c r="J175" s="17"/>
      <c r="K175" s="17"/>
      <c r="L175" s="17"/>
      <c r="M175" s="17" t="s">
        <v>695</v>
      </c>
      <c r="N175" s="21">
        <v>43791</v>
      </c>
      <c r="O175" s="21">
        <v>43794</v>
      </c>
      <c r="P175" s="21">
        <v>43794</v>
      </c>
      <c r="Q175" s="21"/>
      <c r="R175" s="21"/>
      <c r="S175" s="17"/>
      <c r="T175" s="21"/>
      <c r="U175" s="17"/>
      <c r="V175" s="17"/>
      <c r="W175" s="23"/>
      <c r="X175" s="17"/>
      <c r="Y175" s="17"/>
      <c r="Z175" s="29"/>
      <c r="AA175" s="23" t="str">
        <f t="shared" ca="1" si="2"/>
        <v>x</v>
      </c>
      <c r="AB175" s="58"/>
    </row>
    <row r="176" spans="1:28" ht="36" customHeight="1" x14ac:dyDescent="0.25">
      <c r="A176" s="16">
        <v>175</v>
      </c>
      <c r="B176" s="17" t="s">
        <v>696</v>
      </c>
      <c r="C176" s="18"/>
      <c r="D176" s="33"/>
      <c r="E176" s="23" t="s">
        <v>412</v>
      </c>
      <c r="F176" s="23" t="s">
        <v>30</v>
      </c>
      <c r="G176" s="23"/>
      <c r="H176" s="23"/>
      <c r="I176" s="28" t="s">
        <v>697</v>
      </c>
      <c r="J176" s="17"/>
      <c r="K176" s="17"/>
      <c r="L176" s="17" t="s">
        <v>32</v>
      </c>
      <c r="M176" s="17" t="s">
        <v>403</v>
      </c>
      <c r="N176" s="21">
        <v>43794</v>
      </c>
      <c r="O176" s="21">
        <v>43794</v>
      </c>
      <c r="P176" s="21"/>
      <c r="Q176" s="21"/>
      <c r="R176" s="21"/>
      <c r="S176" s="17"/>
      <c r="T176" s="21">
        <v>43874</v>
      </c>
      <c r="U176" s="17">
        <v>244</v>
      </c>
      <c r="V176" s="17">
        <v>456</v>
      </c>
      <c r="W176" s="23" t="s">
        <v>36</v>
      </c>
      <c r="X176" s="17" t="s">
        <v>52</v>
      </c>
      <c r="Y176" s="17"/>
      <c r="Z176" s="29">
        <v>43935</v>
      </c>
      <c r="AA176" s="23" t="str">
        <f t="shared" ca="1" si="2"/>
        <v>Venceu</v>
      </c>
      <c r="AB176" s="58"/>
    </row>
    <row r="177" spans="1:28" ht="36" customHeight="1" x14ac:dyDescent="0.25">
      <c r="A177" s="16">
        <v>176</v>
      </c>
      <c r="B177" s="17" t="s">
        <v>316</v>
      </c>
      <c r="C177" s="18"/>
      <c r="D177" s="33"/>
      <c r="E177" s="23" t="s">
        <v>396</v>
      </c>
      <c r="F177" s="23" t="s">
        <v>41</v>
      </c>
      <c r="G177" s="23"/>
      <c r="H177" s="23"/>
      <c r="I177" s="28" t="s">
        <v>698</v>
      </c>
      <c r="J177" s="17"/>
      <c r="K177" s="17"/>
      <c r="L177" s="17" t="s">
        <v>41</v>
      </c>
      <c r="M177" s="17" t="s">
        <v>699</v>
      </c>
      <c r="N177" s="21">
        <v>43825</v>
      </c>
      <c r="O177" s="21">
        <v>43826</v>
      </c>
      <c r="P177" s="21">
        <v>43826</v>
      </c>
      <c r="Q177" s="21">
        <v>43847</v>
      </c>
      <c r="R177" s="21"/>
      <c r="S177" s="21">
        <v>43857</v>
      </c>
      <c r="T177" s="21">
        <v>43857</v>
      </c>
      <c r="U177" s="17" t="s">
        <v>700</v>
      </c>
      <c r="V177" s="17">
        <v>207</v>
      </c>
      <c r="W177" s="23" t="s">
        <v>36</v>
      </c>
      <c r="X177" s="17" t="s">
        <v>423</v>
      </c>
      <c r="Y177" s="17"/>
      <c r="Z177" s="29">
        <v>44223</v>
      </c>
      <c r="AA177" s="23"/>
      <c r="AB177" s="58" t="s">
        <v>701</v>
      </c>
    </row>
    <row r="178" spans="1:28" ht="36" customHeight="1" x14ac:dyDescent="0.25">
      <c r="A178" s="16">
        <v>177</v>
      </c>
      <c r="B178" s="17" t="s">
        <v>652</v>
      </c>
      <c r="C178" s="18"/>
      <c r="D178" s="33"/>
      <c r="E178" s="23" t="s">
        <v>130</v>
      </c>
      <c r="F178" s="23" t="s">
        <v>41</v>
      </c>
      <c r="G178" s="23"/>
      <c r="H178" s="23"/>
      <c r="I178" s="28" t="s">
        <v>653</v>
      </c>
      <c r="J178" s="17"/>
      <c r="K178" s="17" t="s">
        <v>30</v>
      </c>
      <c r="L178" s="17" t="s">
        <v>41</v>
      </c>
      <c r="M178" s="17" t="s">
        <v>655</v>
      </c>
      <c r="N178" s="21">
        <v>43843</v>
      </c>
      <c r="O178" s="21">
        <v>43844</v>
      </c>
      <c r="P178" s="21">
        <v>43844</v>
      </c>
      <c r="Q178" s="21">
        <v>43865</v>
      </c>
      <c r="R178" s="21"/>
      <c r="S178" s="21">
        <v>43875</v>
      </c>
      <c r="T178" s="21">
        <v>43879</v>
      </c>
      <c r="U178" s="17">
        <v>223</v>
      </c>
      <c r="V178" s="17">
        <v>599</v>
      </c>
      <c r="W178" s="23" t="s">
        <v>36</v>
      </c>
      <c r="X178" s="17" t="s">
        <v>37</v>
      </c>
      <c r="Y178" s="17"/>
      <c r="Z178" s="29">
        <v>44063</v>
      </c>
      <c r="AA178" s="23" t="str">
        <f ca="1">IF(Z178=0,"x",IF(Z178-TODAY()&gt;30,"prazo longo",IF(Z178=TODAY(),"vence hoje",IF(Z178&lt;TODAY(),"Venceu",IF(Z178-TODAY()&lt;10,"menor que 10",IF(Z178-TODAY()&lt;15,"prazo longo",IF(Z178-TODAY()&lt;30,"prazo longo")))))))</f>
        <v>Venceu</v>
      </c>
      <c r="AB178" s="58"/>
    </row>
    <row r="179" spans="1:28" ht="36" customHeight="1" x14ac:dyDescent="0.25">
      <c r="A179" s="16">
        <v>179</v>
      </c>
      <c r="B179" s="17" t="s">
        <v>702</v>
      </c>
      <c r="C179" s="18"/>
      <c r="D179" s="33"/>
      <c r="E179" s="23" t="s">
        <v>103</v>
      </c>
      <c r="F179" s="23" t="s">
        <v>271</v>
      </c>
      <c r="G179" s="23"/>
      <c r="H179" s="23"/>
      <c r="I179" s="28" t="s">
        <v>703</v>
      </c>
      <c r="J179" s="17"/>
      <c r="K179" s="18"/>
      <c r="L179" s="18"/>
      <c r="M179" s="17" t="s">
        <v>704</v>
      </c>
      <c r="N179" s="21">
        <v>43872</v>
      </c>
      <c r="O179" s="21">
        <v>43872</v>
      </c>
      <c r="P179" s="21"/>
      <c r="Q179" s="21">
        <v>43894</v>
      </c>
      <c r="R179" s="21"/>
      <c r="S179" s="21">
        <v>43895</v>
      </c>
      <c r="T179" s="21">
        <v>43899</v>
      </c>
      <c r="U179" s="17">
        <v>1835869</v>
      </c>
      <c r="V179" s="17">
        <v>1790263</v>
      </c>
      <c r="W179" s="23" t="s">
        <v>36</v>
      </c>
      <c r="X179" s="17"/>
      <c r="Y179" s="17"/>
      <c r="Z179" s="29"/>
      <c r="AA179" s="23"/>
      <c r="AB179" s="58" t="s">
        <v>705</v>
      </c>
    </row>
    <row r="180" spans="1:28" ht="36" customHeight="1" x14ac:dyDescent="0.25">
      <c r="A180" s="16">
        <v>180</v>
      </c>
      <c r="B180" s="17" t="s">
        <v>545</v>
      </c>
      <c r="C180" s="18"/>
      <c r="D180" s="33"/>
      <c r="E180" s="23" t="s">
        <v>29</v>
      </c>
      <c r="F180" s="23" t="s">
        <v>271</v>
      </c>
      <c r="G180" s="23"/>
      <c r="H180" s="23"/>
      <c r="I180" s="28" t="s">
        <v>706</v>
      </c>
      <c r="J180" s="17"/>
      <c r="K180" s="18"/>
      <c r="L180" s="18"/>
      <c r="M180" s="17" t="s">
        <v>707</v>
      </c>
      <c r="N180" s="21">
        <v>43564</v>
      </c>
      <c r="O180" s="21">
        <v>43566</v>
      </c>
      <c r="P180" s="21"/>
      <c r="Q180" s="21">
        <v>43858</v>
      </c>
      <c r="R180" s="21"/>
      <c r="S180" s="21">
        <v>43895</v>
      </c>
      <c r="T180" s="21">
        <v>43899</v>
      </c>
      <c r="U180" s="17">
        <v>1759360</v>
      </c>
      <c r="V180" s="17">
        <v>1838900</v>
      </c>
      <c r="W180" s="23"/>
      <c r="X180" s="17" t="s">
        <v>36</v>
      </c>
      <c r="Y180" s="17"/>
      <c r="Z180" s="29">
        <v>44083</v>
      </c>
      <c r="AA180" s="23" t="s">
        <v>708</v>
      </c>
      <c r="AB180" s="58" t="s">
        <v>709</v>
      </c>
    </row>
    <row r="181" spans="1:28" ht="36" customHeight="1" x14ac:dyDescent="0.25">
      <c r="A181" s="16">
        <v>181</v>
      </c>
      <c r="B181" s="17" t="s">
        <v>405</v>
      </c>
      <c r="C181" s="18"/>
      <c r="D181" s="33"/>
      <c r="E181" s="23" t="s">
        <v>130</v>
      </c>
      <c r="F181" s="23" t="s">
        <v>271</v>
      </c>
      <c r="G181" s="23"/>
      <c r="H181" s="23"/>
      <c r="I181" s="28" t="s">
        <v>710</v>
      </c>
      <c r="J181" s="17"/>
      <c r="K181" s="18"/>
      <c r="L181" s="18"/>
      <c r="M181" s="17" t="s">
        <v>398</v>
      </c>
      <c r="N181" s="21">
        <v>43851</v>
      </c>
      <c r="O181" s="21">
        <v>43851</v>
      </c>
      <c r="P181" s="21"/>
      <c r="Q181" s="21"/>
      <c r="R181" s="21"/>
      <c r="S181" s="21">
        <v>43909</v>
      </c>
      <c r="T181" s="21">
        <v>43910</v>
      </c>
      <c r="U181" s="17">
        <v>1813837</v>
      </c>
      <c r="V181" s="17">
        <v>1869031</v>
      </c>
      <c r="W181" s="23"/>
      <c r="X181" s="17" t="s">
        <v>36</v>
      </c>
      <c r="Y181" s="17"/>
      <c r="Z181" s="29"/>
      <c r="AA181" s="23"/>
      <c r="AB181" s="58" t="s">
        <v>711</v>
      </c>
    </row>
    <row r="182" spans="1:28" ht="36" customHeight="1" x14ac:dyDescent="0.25">
      <c r="A182" s="16">
        <v>182</v>
      </c>
      <c r="B182" s="17" t="s">
        <v>356</v>
      </c>
      <c r="C182" s="18"/>
      <c r="D182" s="33"/>
      <c r="E182" s="23" t="s">
        <v>279</v>
      </c>
      <c r="F182" s="23" t="s">
        <v>271</v>
      </c>
      <c r="G182" s="23"/>
      <c r="H182" s="23"/>
      <c r="I182" s="28" t="s">
        <v>712</v>
      </c>
      <c r="J182" s="17"/>
      <c r="K182" s="18"/>
      <c r="L182" s="18"/>
      <c r="M182" s="17" t="s">
        <v>713</v>
      </c>
      <c r="N182" s="21">
        <v>43906</v>
      </c>
      <c r="O182" s="21">
        <v>43906</v>
      </c>
      <c r="P182" s="21"/>
      <c r="Q182" s="21"/>
      <c r="R182" s="21"/>
      <c r="S182" s="21">
        <v>43909</v>
      </c>
      <c r="T182" s="21">
        <v>43910</v>
      </c>
      <c r="U182" s="17">
        <v>1863571</v>
      </c>
      <c r="V182" s="17">
        <v>1869053</v>
      </c>
      <c r="W182" s="23"/>
      <c r="X182" s="17" t="s">
        <v>36</v>
      </c>
      <c r="Y182" s="17"/>
      <c r="Z182" s="29"/>
      <c r="AA182" s="23" t="s">
        <v>708</v>
      </c>
      <c r="AB182" s="58" t="s">
        <v>714</v>
      </c>
    </row>
    <row r="183" spans="1:28" ht="36" customHeight="1" x14ac:dyDescent="0.25">
      <c r="A183" s="16">
        <v>183</v>
      </c>
      <c r="B183" s="17" t="s">
        <v>715</v>
      </c>
      <c r="C183" s="18"/>
      <c r="D183" s="33"/>
      <c r="E183" s="23" t="s">
        <v>165</v>
      </c>
      <c r="F183" s="23" t="s">
        <v>271</v>
      </c>
      <c r="G183" s="23"/>
      <c r="H183" s="23"/>
      <c r="I183" s="28" t="s">
        <v>716</v>
      </c>
      <c r="J183" s="17" t="s">
        <v>717</v>
      </c>
      <c r="K183" s="18" t="s">
        <v>271</v>
      </c>
      <c r="L183" s="18"/>
      <c r="M183" s="17" t="s">
        <v>683</v>
      </c>
      <c r="N183" s="21">
        <v>43850</v>
      </c>
      <c r="O183" s="21">
        <v>43850</v>
      </c>
      <c r="P183" s="21"/>
      <c r="Q183" s="21">
        <v>43864</v>
      </c>
      <c r="R183" s="21"/>
      <c r="S183" s="21">
        <v>44203</v>
      </c>
      <c r="T183" s="21">
        <v>44243</v>
      </c>
      <c r="U183" s="17">
        <v>1771882</v>
      </c>
      <c r="V183" s="17">
        <v>2412467</v>
      </c>
      <c r="W183" s="23" t="str">
        <f t="shared" ref="W183" si="3">IF(B183&gt;0,IF(T183&gt;0,$T$1,IF(S183&gt;0,$S$1,IF(R183&gt;0,$R$1,IF(Q183&gt;0,$Q$1,IF(P183&gt;0,$P$1,IF(O183&gt;0,$O$1,IF(N183&gt;0,$N$1,"Registrar demanda"))))))),"")</f>
        <v>Despachado CNA</v>
      </c>
      <c r="X183" s="17" t="s">
        <v>423</v>
      </c>
      <c r="Y183" s="17">
        <v>30</v>
      </c>
      <c r="Z183" s="29">
        <f>T183+Y183</f>
        <v>44273</v>
      </c>
      <c r="AA183" s="23" t="s">
        <v>718</v>
      </c>
      <c r="AB183" s="58" t="s">
        <v>719</v>
      </c>
    </row>
    <row r="184" spans="1:28" ht="36" customHeight="1" x14ac:dyDescent="0.25">
      <c r="A184" s="16">
        <v>184</v>
      </c>
      <c r="B184" s="17" t="s">
        <v>671</v>
      </c>
      <c r="C184" s="18"/>
      <c r="D184" s="33"/>
      <c r="E184" s="23" t="s">
        <v>130</v>
      </c>
      <c r="F184" s="23" t="s">
        <v>271</v>
      </c>
      <c r="G184" s="23"/>
      <c r="H184" s="23"/>
      <c r="I184" s="28" t="s">
        <v>720</v>
      </c>
      <c r="J184" s="17"/>
      <c r="K184" s="18"/>
      <c r="L184" s="18"/>
      <c r="M184" s="17" t="s">
        <v>673</v>
      </c>
      <c r="N184" s="21">
        <v>44135</v>
      </c>
      <c r="O184" s="21">
        <v>44135</v>
      </c>
      <c r="P184" s="21"/>
      <c r="Q184" s="21">
        <v>43881</v>
      </c>
      <c r="R184" s="21"/>
      <c r="S184" s="21">
        <v>43920</v>
      </c>
      <c r="T184" s="21">
        <v>43921</v>
      </c>
      <c r="U184" s="17">
        <v>1680657</v>
      </c>
      <c r="V184" s="17">
        <v>1887801</v>
      </c>
      <c r="W184" s="23"/>
      <c r="X184" s="17" t="s">
        <v>36</v>
      </c>
      <c r="Y184" s="17"/>
      <c r="Z184" s="29"/>
      <c r="AA184" s="23" t="s">
        <v>708</v>
      </c>
      <c r="AB184" s="58" t="s">
        <v>721</v>
      </c>
    </row>
    <row r="185" spans="1:28" ht="36" customHeight="1" x14ac:dyDescent="0.25">
      <c r="A185" s="16">
        <v>185</v>
      </c>
      <c r="B185" s="17" t="s">
        <v>681</v>
      </c>
      <c r="C185" s="18"/>
      <c r="D185" s="33"/>
      <c r="E185" s="23" t="s">
        <v>109</v>
      </c>
      <c r="F185" s="23" t="s">
        <v>654</v>
      </c>
      <c r="G185" s="23"/>
      <c r="H185" s="23"/>
      <c r="I185" s="28" t="s">
        <v>722</v>
      </c>
      <c r="J185" s="17"/>
      <c r="K185" s="18"/>
      <c r="L185" s="18"/>
      <c r="M185" s="17" t="s">
        <v>683</v>
      </c>
      <c r="N185" s="21">
        <v>43780</v>
      </c>
      <c r="O185" s="21"/>
      <c r="P185" s="21"/>
      <c r="Q185" s="21">
        <v>43808</v>
      </c>
      <c r="R185" s="21"/>
      <c r="S185" s="21">
        <v>43923</v>
      </c>
      <c r="T185" s="21">
        <v>43924</v>
      </c>
      <c r="U185" s="17">
        <v>1664499</v>
      </c>
      <c r="V185" s="17">
        <v>1894901</v>
      </c>
      <c r="W185" s="23"/>
      <c r="X185" s="17" t="s">
        <v>36</v>
      </c>
      <c r="Y185" s="17"/>
      <c r="Z185" s="29"/>
      <c r="AA185" s="23"/>
      <c r="AB185" s="58" t="s">
        <v>723</v>
      </c>
    </row>
    <row r="186" spans="1:28" ht="36" customHeight="1" x14ac:dyDescent="0.25">
      <c r="A186" s="16">
        <v>186</v>
      </c>
      <c r="B186" s="17" t="s">
        <v>724</v>
      </c>
      <c r="C186" s="18"/>
      <c r="D186" s="33"/>
      <c r="E186" s="23" t="s">
        <v>650</v>
      </c>
      <c r="F186" s="23" t="s">
        <v>654</v>
      </c>
      <c r="G186" s="23"/>
      <c r="H186" s="23"/>
      <c r="I186" s="28" t="s">
        <v>725</v>
      </c>
      <c r="J186" s="17"/>
      <c r="K186" s="18"/>
      <c r="L186" s="18"/>
      <c r="M186" s="17" t="s">
        <v>33</v>
      </c>
      <c r="N186" s="21">
        <v>43924</v>
      </c>
      <c r="O186" s="21"/>
      <c r="P186" s="21"/>
      <c r="Q186" s="21">
        <v>44196</v>
      </c>
      <c r="R186" s="21"/>
      <c r="S186" s="21">
        <v>43924</v>
      </c>
      <c r="T186" s="21">
        <v>43930</v>
      </c>
      <c r="U186" s="17">
        <v>1710386</v>
      </c>
      <c r="V186" s="17">
        <v>1897630</v>
      </c>
      <c r="W186" s="23"/>
      <c r="X186" s="17" t="s">
        <v>36</v>
      </c>
      <c r="Y186" s="17"/>
      <c r="Z186" s="29"/>
      <c r="AA186" s="23" t="s">
        <v>726</v>
      </c>
      <c r="AB186" s="58" t="s">
        <v>727</v>
      </c>
    </row>
    <row r="187" spans="1:28" ht="36" customHeight="1" x14ac:dyDescent="0.25">
      <c r="A187" s="16">
        <v>187</v>
      </c>
      <c r="B187" s="17" t="s">
        <v>418</v>
      </c>
      <c r="C187" s="18"/>
      <c r="D187" s="33"/>
      <c r="E187" s="23" t="s">
        <v>412</v>
      </c>
      <c r="F187" s="23" t="s">
        <v>271</v>
      </c>
      <c r="G187" s="23"/>
      <c r="H187" s="23"/>
      <c r="I187" s="28" t="s">
        <v>728</v>
      </c>
      <c r="J187" s="17"/>
      <c r="K187" s="18"/>
      <c r="L187" s="18"/>
      <c r="M187" s="17" t="s">
        <v>420</v>
      </c>
      <c r="N187" s="21">
        <v>43838</v>
      </c>
      <c r="O187" s="21"/>
      <c r="P187" s="21"/>
      <c r="Q187" s="21">
        <v>43837</v>
      </c>
      <c r="R187" s="21"/>
      <c r="S187" s="21">
        <v>43924</v>
      </c>
      <c r="T187" s="21">
        <v>43935</v>
      </c>
      <c r="U187" s="17">
        <v>1717536</v>
      </c>
      <c r="V187" s="17">
        <v>1897448</v>
      </c>
      <c r="W187" s="23"/>
      <c r="X187" s="17" t="s">
        <v>36</v>
      </c>
      <c r="Y187" s="17"/>
      <c r="Z187" s="29"/>
      <c r="AA187" s="23" t="s">
        <v>729</v>
      </c>
      <c r="AB187" s="58" t="s">
        <v>730</v>
      </c>
    </row>
    <row r="188" spans="1:28" ht="36" customHeight="1" x14ac:dyDescent="0.25">
      <c r="A188" s="16">
        <v>188</v>
      </c>
      <c r="B188" s="17" t="s">
        <v>731</v>
      </c>
      <c r="C188" s="18"/>
      <c r="D188" s="33"/>
      <c r="E188" s="23" t="s">
        <v>88</v>
      </c>
      <c r="F188" s="23" t="s">
        <v>271</v>
      </c>
      <c r="G188" s="23"/>
      <c r="H188" s="23"/>
      <c r="I188" s="28" t="s">
        <v>732</v>
      </c>
      <c r="J188" s="17"/>
      <c r="K188" s="18"/>
      <c r="L188" s="18"/>
      <c r="M188" s="17" t="s">
        <v>43</v>
      </c>
      <c r="N188" s="21">
        <v>43924</v>
      </c>
      <c r="O188" s="21"/>
      <c r="P188" s="21"/>
      <c r="Q188" s="21">
        <v>43916</v>
      </c>
      <c r="R188" s="21"/>
      <c r="S188" s="21">
        <v>43924</v>
      </c>
      <c r="T188" s="21">
        <v>43935</v>
      </c>
      <c r="U188" s="17">
        <v>1881942</v>
      </c>
      <c r="V188" s="17">
        <v>1898988</v>
      </c>
      <c r="W188" s="23"/>
      <c r="X188" s="17" t="s">
        <v>36</v>
      </c>
      <c r="Y188" s="17"/>
      <c r="Z188" s="29"/>
      <c r="AA188" s="23"/>
      <c r="AB188" s="58" t="s">
        <v>733</v>
      </c>
    </row>
    <row r="189" spans="1:28" ht="36" customHeight="1" x14ac:dyDescent="0.25">
      <c r="A189" s="16">
        <v>189</v>
      </c>
      <c r="B189" s="17" t="s">
        <v>401</v>
      </c>
      <c r="C189" s="18"/>
      <c r="D189" s="33"/>
      <c r="E189" s="23" t="s">
        <v>83</v>
      </c>
      <c r="F189" s="23" t="s">
        <v>271</v>
      </c>
      <c r="G189" s="23"/>
      <c r="H189" s="23"/>
      <c r="I189" s="28" t="s">
        <v>734</v>
      </c>
      <c r="J189" s="17"/>
      <c r="K189" s="18"/>
      <c r="L189" s="18"/>
      <c r="M189" s="17" t="s">
        <v>403</v>
      </c>
      <c r="N189" s="21">
        <v>44127</v>
      </c>
      <c r="O189" s="21"/>
      <c r="P189" s="21"/>
      <c r="Q189" s="21">
        <v>44160</v>
      </c>
      <c r="R189" s="21"/>
      <c r="S189" s="21">
        <v>43833</v>
      </c>
      <c r="T189" s="21">
        <v>43930</v>
      </c>
      <c r="U189" s="17">
        <v>1633347</v>
      </c>
      <c r="V189" s="17">
        <v>1903248</v>
      </c>
      <c r="W189" s="23"/>
      <c r="X189" s="17" t="s">
        <v>36</v>
      </c>
      <c r="Y189" s="17"/>
      <c r="Z189" s="29"/>
      <c r="AA189" s="23"/>
      <c r="AB189" s="58" t="s">
        <v>735</v>
      </c>
    </row>
    <row r="190" spans="1:28" ht="36" customHeight="1" x14ac:dyDescent="0.25">
      <c r="A190" s="16">
        <v>190</v>
      </c>
      <c r="B190" s="17" t="s">
        <v>736</v>
      </c>
      <c r="C190" s="18"/>
      <c r="D190" s="33"/>
      <c r="E190" s="23" t="s">
        <v>109</v>
      </c>
      <c r="F190" s="23" t="s">
        <v>271</v>
      </c>
      <c r="G190" s="23"/>
      <c r="H190" s="23"/>
      <c r="I190" s="28" t="s">
        <v>737</v>
      </c>
      <c r="J190" s="17"/>
      <c r="K190" s="18"/>
      <c r="L190" s="18"/>
      <c r="M190" s="17" t="s">
        <v>704</v>
      </c>
      <c r="N190" s="21"/>
      <c r="O190" s="21"/>
      <c r="P190" s="21"/>
      <c r="Q190" s="21">
        <v>43845</v>
      </c>
      <c r="R190" s="21"/>
      <c r="S190" s="21">
        <v>43847</v>
      </c>
      <c r="T190" s="21">
        <v>43930</v>
      </c>
      <c r="U190" s="17">
        <v>1735220</v>
      </c>
      <c r="V190" s="17">
        <v>1899011</v>
      </c>
      <c r="W190" s="23"/>
      <c r="X190" s="17" t="s">
        <v>36</v>
      </c>
      <c r="Y190" s="17"/>
      <c r="Z190" s="29"/>
      <c r="AA190" s="23"/>
      <c r="AB190" s="58" t="s">
        <v>738</v>
      </c>
    </row>
    <row r="191" spans="1:28" ht="36" customHeight="1" x14ac:dyDescent="0.25">
      <c r="A191" s="16">
        <v>191</v>
      </c>
      <c r="B191" s="17" t="s">
        <v>411</v>
      </c>
      <c r="C191" s="18"/>
      <c r="D191" s="33"/>
      <c r="E191" s="23" t="s">
        <v>412</v>
      </c>
      <c r="F191" s="23" t="s">
        <v>30</v>
      </c>
      <c r="G191" s="23"/>
      <c r="H191" s="23"/>
      <c r="I191" s="28" t="s">
        <v>739</v>
      </c>
      <c r="J191" s="17"/>
      <c r="K191" s="17"/>
      <c r="L191" s="17"/>
      <c r="M191" s="17" t="s">
        <v>414</v>
      </c>
      <c r="N191" s="21">
        <v>43818</v>
      </c>
      <c r="O191" s="21">
        <v>44185</v>
      </c>
      <c r="P191" s="21"/>
      <c r="Q191" s="21"/>
      <c r="R191" s="21"/>
      <c r="S191" s="21">
        <v>43894</v>
      </c>
      <c r="T191" s="21"/>
      <c r="U191" s="17">
        <v>1681335</v>
      </c>
      <c r="V191" s="17">
        <v>1693425</v>
      </c>
      <c r="W191" s="23" t="s">
        <v>36</v>
      </c>
      <c r="X191" s="17"/>
      <c r="Y191" s="17"/>
      <c r="Z191" s="29"/>
      <c r="AA191" s="23" t="str">
        <f ca="1">IF(Z191=0,"x",IF(Z191-TODAY()&gt;30,"prazo longo",IF(Z191=TODAY(),"vence hoje",IF(Z191&lt;TODAY(),"Venceu",IF(Z191-TODAY()&lt;10,"menor que 10",IF(Z191-TODAY()&lt;15,"prazo longo",IF(Z191-TODAY()&lt;30,"prazo longo")))))))</f>
        <v>x</v>
      </c>
      <c r="AB191" s="58" t="s">
        <v>740</v>
      </c>
    </row>
    <row r="192" spans="1:28" ht="36" customHeight="1" x14ac:dyDescent="0.25">
      <c r="A192" s="16">
        <v>192</v>
      </c>
      <c r="B192" s="17" t="s">
        <v>46</v>
      </c>
      <c r="C192" s="18">
        <v>113</v>
      </c>
      <c r="D192" s="33" t="e">
        <f>IF($C192&gt;0,VLOOKUP($C192,CNIGP!$A:$J,2,FALSE),"")</f>
        <v>#N/A</v>
      </c>
      <c r="E192" s="23" t="e">
        <f>IF($C192&gt;0,VLOOKUP($C192,CNIGP!$A:$J,3,FALSE),"")</f>
        <v>#N/A</v>
      </c>
      <c r="F192" s="23" t="str">
        <f t="shared" ref="F192:F255" si="4">IF(B192&gt;0,IF(C192&gt;0,"Sim","Não"),"")</f>
        <v>Sim</v>
      </c>
      <c r="G192" s="23" t="e">
        <f>IF($C192&gt;0,VLOOKUP($C192,CNIGP!$A:$J,9,FALSE),"")</f>
        <v>#N/A</v>
      </c>
      <c r="H192" s="23" t="e">
        <f>IF($C192&gt;0,VLOOKUP($C192,CNIGP!$A:$J,25,FALSE),"")</f>
        <v>#N/A</v>
      </c>
      <c r="I192" s="28" t="s">
        <v>741</v>
      </c>
      <c r="J192" s="17"/>
      <c r="K192" s="17" t="s">
        <v>30</v>
      </c>
      <c r="L192" s="17"/>
      <c r="M192" s="17" t="s">
        <v>713</v>
      </c>
      <c r="N192" s="21">
        <v>44001</v>
      </c>
      <c r="O192" s="21"/>
      <c r="P192" s="21"/>
      <c r="Q192" s="21">
        <v>44004</v>
      </c>
      <c r="R192" s="21"/>
      <c r="S192" s="21"/>
      <c r="T192" s="21">
        <v>44005</v>
      </c>
      <c r="U192" s="17">
        <v>2019205</v>
      </c>
      <c r="V192" s="17">
        <v>2022092</v>
      </c>
      <c r="W192" s="23" t="str">
        <f t="shared" ref="W192:W255" si="5">IF(B192&gt;0,IF(T192&gt;0,$T$1,IF(S192&gt;0,$S$1,IF(R192&gt;0,$R$1,IF(Q192&gt;0,$Q$1,IF(P192&gt;0,$P$1,IF(O192&gt;0,$O$1,IF(N192&gt;0,$N$1,"Registrar demanda"))))))),"")</f>
        <v>Despachado CNA</v>
      </c>
      <c r="X192" s="18" t="s">
        <v>423</v>
      </c>
      <c r="Y192" s="17"/>
      <c r="Z192" s="29">
        <v>44035</v>
      </c>
      <c r="AA192" s="23" t="e">
        <f ca="1">IF(X192=#REF!,#REF!,IF(X192=#REF!,#REF!,IF(X192=#REF!,#REF!,IF(Z192="","",IF(X192="","",IF(Z192-TODAY()&gt;0,Z192-TODAY(),"Venceu"))))))</f>
        <v>#REF!</v>
      </c>
      <c r="AB192" s="58" t="s">
        <v>742</v>
      </c>
    </row>
    <row r="193" spans="1:28" ht="36" customHeight="1" x14ac:dyDescent="0.25">
      <c r="A193" s="16">
        <v>193</v>
      </c>
      <c r="B193" s="17" t="s">
        <v>53</v>
      </c>
      <c r="C193" s="18">
        <v>167</v>
      </c>
      <c r="D193" s="33" t="e">
        <f>IF($C193&gt;0,VLOOKUP($C193,CNIGP!$A:$J,2,FALSE),"")</f>
        <v>#N/A</v>
      </c>
      <c r="E193" s="23" t="e">
        <f>IF($C193&gt;0,VLOOKUP($C193,CNIGP!$A:$J,3,FALSE),"")</f>
        <v>#N/A</v>
      </c>
      <c r="F193" s="23" t="str">
        <f t="shared" si="4"/>
        <v>Sim</v>
      </c>
      <c r="G193" s="23" t="e">
        <f>IF($C193&gt;0,VLOOKUP($C193,CNIGP!$A:$J,9,FALSE),"")</f>
        <v>#N/A</v>
      </c>
      <c r="H193" s="23" t="e">
        <f>IF($C193&gt;0,VLOOKUP($C193,CNIGP!$A:$J,25,FALSE),"")</f>
        <v>#N/A</v>
      </c>
      <c r="I193" s="28" t="s">
        <v>743</v>
      </c>
      <c r="J193" s="17"/>
      <c r="K193" s="17" t="s">
        <v>30</v>
      </c>
      <c r="L193" s="17"/>
      <c r="M193" s="17" t="s">
        <v>713</v>
      </c>
      <c r="N193" s="21">
        <v>44001</v>
      </c>
      <c r="O193" s="21"/>
      <c r="P193" s="21"/>
      <c r="Q193" s="21">
        <v>44004</v>
      </c>
      <c r="R193" s="21"/>
      <c r="S193" s="21"/>
      <c r="T193" s="21">
        <v>44005</v>
      </c>
      <c r="U193" s="17">
        <v>2019754</v>
      </c>
      <c r="V193" s="17">
        <v>2020683</v>
      </c>
      <c r="W193" s="23" t="str">
        <f t="shared" si="5"/>
        <v>Despachado CNA</v>
      </c>
      <c r="X193" s="18" t="s">
        <v>423</v>
      </c>
      <c r="Y193" s="17"/>
      <c r="Z193" s="29">
        <v>44125</v>
      </c>
      <c r="AA193" s="23" t="e">
        <f ca="1">IF(X193=#REF!,#REF!,IF(X193=#REF!,#REF!,IF(X193=#REF!,#REF!,IF(Z193="","",IF(X193="","",IF(Z193-TODAY()&gt;0,Z193-TODAY(),"Venceu"))))))</f>
        <v>#REF!</v>
      </c>
      <c r="AB193" s="58" t="s">
        <v>744</v>
      </c>
    </row>
    <row r="194" spans="1:28" ht="36" customHeight="1" x14ac:dyDescent="0.25">
      <c r="A194" s="16">
        <v>194</v>
      </c>
      <c r="B194" s="17" t="s">
        <v>65</v>
      </c>
      <c r="C194" s="18">
        <v>53</v>
      </c>
      <c r="D194" s="33" t="e">
        <f>IF($C194&gt;0,VLOOKUP($C194,CNIGP!$A:$J,2,FALSE),"")</f>
        <v>#N/A</v>
      </c>
      <c r="E194" s="23" t="e">
        <f>IF($C194&gt;0,VLOOKUP($C194,CNIGP!$A:$J,3,FALSE),"")</f>
        <v>#N/A</v>
      </c>
      <c r="F194" s="23" t="str">
        <f t="shared" si="4"/>
        <v>Sim</v>
      </c>
      <c r="G194" s="23" t="e">
        <f>IF($C194&gt;0,VLOOKUP($C194,CNIGP!$A:$J,9,FALSE),"")</f>
        <v>#N/A</v>
      </c>
      <c r="H194" s="23" t="e">
        <f>IF($C194&gt;0,VLOOKUP($C194,CNIGP!$A:$J,25,FALSE),"")</f>
        <v>#N/A</v>
      </c>
      <c r="I194" s="28" t="s">
        <v>745</v>
      </c>
      <c r="J194" s="17"/>
      <c r="K194" s="17" t="s">
        <v>30</v>
      </c>
      <c r="L194" s="17"/>
      <c r="M194" s="17" t="s">
        <v>713</v>
      </c>
      <c r="N194" s="21">
        <v>44001</v>
      </c>
      <c r="O194" s="21"/>
      <c r="P194" s="21"/>
      <c r="Q194" s="21">
        <v>44004</v>
      </c>
      <c r="R194" s="21"/>
      <c r="S194" s="21"/>
      <c r="T194" s="21">
        <v>44005</v>
      </c>
      <c r="U194" s="17">
        <v>2019483</v>
      </c>
      <c r="V194" s="17">
        <v>2022076</v>
      </c>
      <c r="W194" s="23" t="str">
        <f t="shared" si="5"/>
        <v>Despachado CNA</v>
      </c>
      <c r="X194" s="18" t="s">
        <v>423</v>
      </c>
      <c r="Y194" s="17"/>
      <c r="Z194" s="29">
        <v>44020</v>
      </c>
      <c r="AA194" s="23" t="e">
        <f ca="1">IF(X194=#REF!,#REF!,IF(X194=#REF!,#REF!,IF(X194=#REF!,#REF!,IF(Z194="","",IF(X194="","",IF(Z194-TODAY()&gt;0,Z194-TODAY(),"Venceu"))))))</f>
        <v>#REF!</v>
      </c>
      <c r="AB194" s="58" t="s">
        <v>746</v>
      </c>
    </row>
    <row r="195" spans="1:28" ht="36" customHeight="1" x14ac:dyDescent="0.25">
      <c r="A195" s="16">
        <v>195</v>
      </c>
      <c r="B195" s="17" t="s">
        <v>70</v>
      </c>
      <c r="C195" s="18">
        <v>6</v>
      </c>
      <c r="D195" s="33" t="e">
        <f>IF($C195&gt;0,VLOOKUP($C195,CNIGP!$A:$J,2,FALSE),"")</f>
        <v>#N/A</v>
      </c>
      <c r="E195" s="23" t="e">
        <f>IF($C195&gt;0,VLOOKUP($C195,CNIGP!$A:$J,3,FALSE),"")</f>
        <v>#N/A</v>
      </c>
      <c r="F195" s="23" t="str">
        <f t="shared" si="4"/>
        <v>Sim</v>
      </c>
      <c r="G195" s="23" t="e">
        <f>IF($C195&gt;0,VLOOKUP($C195,CNIGP!$A:$J,9,FALSE),"")</f>
        <v>#N/A</v>
      </c>
      <c r="H195" s="23" t="e">
        <f>IF($C195&gt;0,VLOOKUP($C195,CNIGP!$A:$J,25,FALSE),"")</f>
        <v>#N/A</v>
      </c>
      <c r="I195" s="28" t="s">
        <v>747</v>
      </c>
      <c r="J195" s="17"/>
      <c r="K195" s="17" t="s">
        <v>30</v>
      </c>
      <c r="L195" s="17"/>
      <c r="M195" s="17" t="s">
        <v>713</v>
      </c>
      <c r="N195" s="21">
        <v>44001</v>
      </c>
      <c r="O195" s="21"/>
      <c r="P195" s="21"/>
      <c r="Q195" s="21">
        <v>44004</v>
      </c>
      <c r="R195" s="21"/>
      <c r="S195" s="21"/>
      <c r="T195" s="21">
        <v>44017</v>
      </c>
      <c r="U195" s="17">
        <v>2019813</v>
      </c>
      <c r="V195" s="17">
        <v>2022023</v>
      </c>
      <c r="W195" s="23" t="str">
        <f t="shared" si="5"/>
        <v>Despachado CNA</v>
      </c>
      <c r="X195" s="18" t="s">
        <v>423</v>
      </c>
      <c r="Y195" s="17"/>
      <c r="Z195" s="29">
        <v>44137</v>
      </c>
      <c r="AA195" s="23" t="e">
        <f ca="1">IF(X195=#REF!,#REF!,IF(X195=#REF!,#REF!,IF(X195=#REF!,#REF!,IF(Z195="","",IF(X195="","",IF(Z195-TODAY()&gt;0,Z195-TODAY(),"Venceu"))))))</f>
        <v>#REF!</v>
      </c>
      <c r="AB195" s="58" t="s">
        <v>748</v>
      </c>
    </row>
    <row r="196" spans="1:28" ht="36" customHeight="1" x14ac:dyDescent="0.25">
      <c r="A196" s="16">
        <v>196</v>
      </c>
      <c r="B196" s="17" t="s">
        <v>82</v>
      </c>
      <c r="C196" s="18">
        <v>40</v>
      </c>
      <c r="D196" s="33" t="e">
        <f>IF($C196&gt;0,VLOOKUP($C196,CNIGP!$A:$J,2,FALSE),"")</f>
        <v>#N/A</v>
      </c>
      <c r="E196" s="23" t="e">
        <f>IF($C196&gt;0,VLOOKUP($C196,CNIGP!$A:$J,3,FALSE),"")</f>
        <v>#N/A</v>
      </c>
      <c r="F196" s="23" t="str">
        <f t="shared" si="4"/>
        <v>Sim</v>
      </c>
      <c r="G196" s="23" t="e">
        <f>IF($C196&gt;0,VLOOKUP($C196,CNIGP!$A:$J,9,FALSE),"")</f>
        <v>#N/A</v>
      </c>
      <c r="H196" s="23" t="e">
        <f>IF($C196&gt;0,VLOOKUP($C196,CNIGP!$A:$J,25,FALSE),"")</f>
        <v>#N/A</v>
      </c>
      <c r="I196" s="28" t="s">
        <v>749</v>
      </c>
      <c r="J196" s="17"/>
      <c r="K196" s="17" t="s">
        <v>30</v>
      </c>
      <c r="L196" s="17"/>
      <c r="M196" s="17" t="s">
        <v>713</v>
      </c>
      <c r="N196" s="21">
        <v>44001</v>
      </c>
      <c r="O196" s="21"/>
      <c r="P196" s="21"/>
      <c r="Q196" s="21">
        <v>44004</v>
      </c>
      <c r="R196" s="21"/>
      <c r="S196" s="21"/>
      <c r="T196" s="21">
        <v>44005</v>
      </c>
      <c r="U196" s="17">
        <v>2019615</v>
      </c>
      <c r="V196" s="17">
        <v>2021984</v>
      </c>
      <c r="W196" s="23" t="str">
        <f t="shared" si="5"/>
        <v>Despachado CNA</v>
      </c>
      <c r="X196" s="18" t="s">
        <v>423</v>
      </c>
      <c r="Y196" s="17"/>
      <c r="Z196" s="29">
        <v>44035</v>
      </c>
      <c r="AA196" s="23" t="e">
        <f ca="1">IF(X196=#REF!,#REF!,IF(X196=#REF!,#REF!,IF(X196=#REF!,#REF!,IF(Z196="","",IF(X196="","",IF(Z196-TODAY()&gt;0,Z196-TODAY(),"Venceu"))))))</f>
        <v>#REF!</v>
      </c>
      <c r="AB196" s="58" t="s">
        <v>750</v>
      </c>
    </row>
    <row r="197" spans="1:28" ht="36" customHeight="1" x14ac:dyDescent="0.25">
      <c r="A197" s="16">
        <v>197</v>
      </c>
      <c r="B197" s="17" t="s">
        <v>87</v>
      </c>
      <c r="C197" s="18">
        <v>34</v>
      </c>
      <c r="D197" s="33" t="e">
        <f>IF($C197&gt;0,VLOOKUP($C197,CNIGP!$A:$J,2,FALSE),"")</f>
        <v>#N/A</v>
      </c>
      <c r="E197" s="23" t="e">
        <f>IF($C197&gt;0,VLOOKUP($C197,CNIGP!$A:$J,3,FALSE),"")</f>
        <v>#N/A</v>
      </c>
      <c r="F197" s="23" t="str">
        <f t="shared" si="4"/>
        <v>Sim</v>
      </c>
      <c r="G197" s="23" t="e">
        <f>IF($C197&gt;0,VLOOKUP($C197,CNIGP!$A:$J,9,FALSE),"")</f>
        <v>#N/A</v>
      </c>
      <c r="H197" s="23" t="e">
        <f>IF($C197&gt;0,VLOOKUP($C197,CNIGP!$A:$J,25,FALSE),"")</f>
        <v>#N/A</v>
      </c>
      <c r="I197" s="28" t="s">
        <v>751</v>
      </c>
      <c r="J197" s="17"/>
      <c r="K197" s="17" t="s">
        <v>30</v>
      </c>
      <c r="L197" s="17"/>
      <c r="M197" s="17" t="s">
        <v>713</v>
      </c>
      <c r="N197" s="21">
        <v>44001</v>
      </c>
      <c r="O197" s="21"/>
      <c r="P197" s="21"/>
      <c r="Q197" s="21">
        <v>44005</v>
      </c>
      <c r="R197" s="21"/>
      <c r="S197" s="21"/>
      <c r="T197" s="21">
        <v>44009</v>
      </c>
      <c r="U197" s="17">
        <v>2022115</v>
      </c>
      <c r="V197" s="17">
        <v>2024388</v>
      </c>
      <c r="W197" s="23" t="str">
        <f t="shared" si="5"/>
        <v>Despachado CNA</v>
      </c>
      <c r="X197" s="18" t="s">
        <v>423</v>
      </c>
      <c r="Y197" s="17"/>
      <c r="Z197" s="29">
        <v>44039</v>
      </c>
      <c r="AA197" s="23" t="e">
        <f ca="1">IF(X197=#REF!,#REF!,IF(X197=#REF!,#REF!,IF(X197=#REF!,#REF!,IF(Z197="","",IF(X197="","",IF(Z197-TODAY()&gt;0,Z197-TODAY(),"Venceu"))))))</f>
        <v>#REF!</v>
      </c>
      <c r="AB197" s="58" t="s">
        <v>752</v>
      </c>
    </row>
    <row r="198" spans="1:28" ht="36" customHeight="1" x14ac:dyDescent="0.25">
      <c r="A198" s="16">
        <v>198</v>
      </c>
      <c r="B198" s="17" t="s">
        <v>288</v>
      </c>
      <c r="C198" s="18">
        <v>161</v>
      </c>
      <c r="D198" s="33" t="e">
        <f>IF($C198&gt;0,VLOOKUP($C198,CNIGP!$A:$J,2,FALSE),"")</f>
        <v>#N/A</v>
      </c>
      <c r="E198" s="23" t="e">
        <f>IF($C198&gt;0,VLOOKUP($C198,CNIGP!$A:$J,3,FALSE),"")</f>
        <v>#N/A</v>
      </c>
      <c r="F198" s="23" t="str">
        <f t="shared" si="4"/>
        <v>Sim</v>
      </c>
      <c r="G198" s="23" t="e">
        <f>IF($C198&gt;0,VLOOKUP($C198,CNIGP!$A:$J,9,FALSE),"")</f>
        <v>#N/A</v>
      </c>
      <c r="H198" s="23" t="e">
        <f>IF($C198&gt;0,VLOOKUP($C198,CNIGP!$A:$J,25,FALSE),"")</f>
        <v>#N/A</v>
      </c>
      <c r="I198" s="28" t="s">
        <v>753</v>
      </c>
      <c r="J198" s="17"/>
      <c r="K198" s="17" t="s">
        <v>30</v>
      </c>
      <c r="L198" s="17"/>
      <c r="M198" s="17" t="s">
        <v>713</v>
      </c>
      <c r="N198" s="21">
        <v>44001</v>
      </c>
      <c r="O198" s="21"/>
      <c r="P198" s="21"/>
      <c r="Q198" s="21">
        <v>44001</v>
      </c>
      <c r="R198" s="21"/>
      <c r="S198" s="21"/>
      <c r="T198" s="21">
        <v>44005</v>
      </c>
      <c r="U198" s="17">
        <v>2019680</v>
      </c>
      <c r="V198" s="17">
        <v>2022046</v>
      </c>
      <c r="W198" s="23" t="str">
        <f t="shared" si="5"/>
        <v>Despachado CNA</v>
      </c>
      <c r="X198" s="18" t="s">
        <v>423</v>
      </c>
      <c r="Y198" s="17"/>
      <c r="Z198" s="29">
        <v>44035</v>
      </c>
      <c r="AA198" s="23" t="e">
        <f ca="1">IF(X198=#REF!,#REF!,IF(X198=#REF!,#REF!,IF(X198=#REF!,#REF!,IF(Z198="","",IF(X198="","",IF(Z198-TODAY()&gt;0,Z198-TODAY(),"Venceu"))))))</f>
        <v>#REF!</v>
      </c>
      <c r="AB198" s="58" t="s">
        <v>754</v>
      </c>
    </row>
    <row r="199" spans="1:28" ht="36" customHeight="1" x14ac:dyDescent="0.25">
      <c r="A199" s="16">
        <v>199</v>
      </c>
      <c r="B199" s="17" t="s">
        <v>470</v>
      </c>
      <c r="C199" s="18">
        <v>205</v>
      </c>
      <c r="D199" s="33" t="e">
        <f>IF($C199&gt;0,VLOOKUP($C199,CNIGP!$A:$J,2,FALSE),"")</f>
        <v>#N/A</v>
      </c>
      <c r="E199" s="23" t="e">
        <f>IF($C199&gt;0,VLOOKUP($C199,CNIGP!$A:$J,3,FALSE),"")</f>
        <v>#N/A</v>
      </c>
      <c r="F199" s="23" t="str">
        <f t="shared" si="4"/>
        <v>Sim</v>
      </c>
      <c r="G199" s="23" t="e">
        <f>IF($C199&gt;0,VLOOKUP($C199,CNIGP!$A:$J,9,FALSE),"")</f>
        <v>#N/A</v>
      </c>
      <c r="H199" s="23" t="e">
        <f>IF($C199&gt;0,VLOOKUP($C199,CNIGP!$A:$J,25,FALSE),"")</f>
        <v>#N/A</v>
      </c>
      <c r="I199" s="28" t="s">
        <v>755</v>
      </c>
      <c r="J199" s="17"/>
      <c r="K199" s="17" t="s">
        <v>30</v>
      </c>
      <c r="L199" s="17"/>
      <c r="M199" s="17" t="s">
        <v>713</v>
      </c>
      <c r="N199" s="21">
        <v>44001</v>
      </c>
      <c r="O199" s="21"/>
      <c r="P199" s="21"/>
      <c r="Q199" s="21">
        <v>44001</v>
      </c>
      <c r="R199" s="21"/>
      <c r="S199" s="21"/>
      <c r="T199" s="21">
        <v>44108</v>
      </c>
      <c r="U199" s="17">
        <v>2017532</v>
      </c>
      <c r="V199" s="17">
        <v>2079706</v>
      </c>
      <c r="W199" s="23" t="str">
        <f t="shared" si="5"/>
        <v>Despachado CNA</v>
      </c>
      <c r="X199" s="18" t="s">
        <v>423</v>
      </c>
      <c r="Y199" s="17"/>
      <c r="Z199" s="29">
        <f>T199+60</f>
        <v>44168</v>
      </c>
      <c r="AA199" s="23" t="e">
        <f ca="1">IF(X199=#REF!,#REF!,IF(X199=#REF!,#REF!,IF(X199=#REF!,#REF!,IF(Z199="","",IF(X199="","",IF(Z199-TODAY()&gt;0,Z199-TODAY(),"Venceu"))))))</f>
        <v>#REF!</v>
      </c>
      <c r="AB199" s="58" t="s">
        <v>756</v>
      </c>
    </row>
    <row r="200" spans="1:28" ht="36" customHeight="1" x14ac:dyDescent="0.25">
      <c r="A200" s="16">
        <v>200</v>
      </c>
      <c r="B200" s="17" t="s">
        <v>195</v>
      </c>
      <c r="C200" s="18">
        <v>91</v>
      </c>
      <c r="D200" s="33" t="e">
        <f>IF($C200&gt;0,VLOOKUP($C200,CNIGP!$A:$J,2,FALSE),"")</f>
        <v>#N/A</v>
      </c>
      <c r="E200" s="23" t="e">
        <f>IF($C200&gt;0,VLOOKUP($C200,CNIGP!$A:$J,3,FALSE),"")</f>
        <v>#N/A</v>
      </c>
      <c r="F200" s="23" t="str">
        <f t="shared" si="4"/>
        <v>Sim</v>
      </c>
      <c r="G200" s="23" t="e">
        <f>IF($C200&gt;0,VLOOKUP($C200,CNIGP!$A:$J,9,FALSE),"")</f>
        <v>#N/A</v>
      </c>
      <c r="H200" s="23" t="e">
        <f>IF($C200&gt;0,VLOOKUP($C200,CNIGP!$A:$J,25,FALSE),"")</f>
        <v>#N/A</v>
      </c>
      <c r="I200" s="28" t="s">
        <v>757</v>
      </c>
      <c r="J200" s="17"/>
      <c r="K200" s="17" t="s">
        <v>30</v>
      </c>
      <c r="L200" s="17"/>
      <c r="M200" s="17" t="s">
        <v>713</v>
      </c>
      <c r="N200" s="21">
        <v>44001</v>
      </c>
      <c r="O200" s="21"/>
      <c r="P200" s="21"/>
      <c r="Q200" s="21">
        <v>44019</v>
      </c>
      <c r="R200" s="21"/>
      <c r="S200" s="21"/>
      <c r="T200" s="21">
        <v>44022</v>
      </c>
      <c r="U200" s="17">
        <v>2046479</v>
      </c>
      <c r="V200" s="17">
        <v>2049363</v>
      </c>
      <c r="W200" s="23" t="str">
        <f t="shared" si="5"/>
        <v>Despachado CNA</v>
      </c>
      <c r="X200" s="18" t="s">
        <v>423</v>
      </c>
      <c r="Y200" s="17"/>
      <c r="Z200" s="29">
        <v>44142</v>
      </c>
      <c r="AA200" s="23" t="e">
        <f ca="1">IF(X200=#REF!,#REF!,IF(X200=#REF!,#REF!,IF(X200=#REF!,#REF!,IF(Z200="","",IF(X200="","",IF(Z200-TODAY()&gt;0,Z200-TODAY(),"Venceu"))))))</f>
        <v>#REF!</v>
      </c>
      <c r="AB200" s="58" t="s">
        <v>758</v>
      </c>
    </row>
    <row r="201" spans="1:28" ht="36" customHeight="1" x14ac:dyDescent="0.25">
      <c r="A201" s="16">
        <v>201</v>
      </c>
      <c r="B201" s="17" t="s">
        <v>248</v>
      </c>
      <c r="C201" s="18">
        <v>16</v>
      </c>
      <c r="D201" s="33" t="e">
        <f>IF($C201&gt;0,VLOOKUP($C201,CNIGP!$A:$J,2,FALSE),"")</f>
        <v>#N/A</v>
      </c>
      <c r="E201" s="23" t="e">
        <f>IF($C201&gt;0,VLOOKUP($C201,CNIGP!$A:$J,3,FALSE),"")</f>
        <v>#N/A</v>
      </c>
      <c r="F201" s="23" t="str">
        <f t="shared" si="4"/>
        <v>Sim</v>
      </c>
      <c r="G201" s="23" t="e">
        <f>IF($C201&gt;0,VLOOKUP($C201,CNIGP!$A:$J,9,FALSE),"")</f>
        <v>#N/A</v>
      </c>
      <c r="H201" s="23" t="e">
        <f>IF($C201&gt;0,VLOOKUP($C201,CNIGP!$A:$J,25,FALSE),"")</f>
        <v>#N/A</v>
      </c>
      <c r="I201" s="28" t="s">
        <v>759</v>
      </c>
      <c r="J201" s="17"/>
      <c r="K201" s="17" t="s">
        <v>30</v>
      </c>
      <c r="L201" s="17"/>
      <c r="M201" s="17" t="s">
        <v>713</v>
      </c>
      <c r="N201" s="21">
        <v>44001</v>
      </c>
      <c r="O201" s="21"/>
      <c r="P201" s="21"/>
      <c r="Q201" s="21">
        <v>44019</v>
      </c>
      <c r="R201" s="21"/>
      <c r="S201" s="21"/>
      <c r="T201" s="21">
        <v>44021</v>
      </c>
      <c r="U201" s="17">
        <v>2046539</v>
      </c>
      <c r="V201" s="17">
        <v>2048842</v>
      </c>
      <c r="W201" s="23" t="str">
        <f t="shared" si="5"/>
        <v>Despachado CNA</v>
      </c>
      <c r="X201" s="18" t="s">
        <v>423</v>
      </c>
      <c r="Y201" s="17"/>
      <c r="Z201" s="29">
        <v>44141</v>
      </c>
      <c r="AA201" s="23" t="e">
        <f ca="1">IF(X201=#REF!,#REF!,IF(X201=#REF!,#REF!,IF(X201=#REF!,#REF!,IF(Z201="","",IF(X201="","",IF(Z201-TODAY()&gt;0,Z201-TODAY(),"Venceu"))))))</f>
        <v>#REF!</v>
      </c>
      <c r="AB201" s="58" t="s">
        <v>760</v>
      </c>
    </row>
    <row r="202" spans="1:28" ht="36" customHeight="1" x14ac:dyDescent="0.25">
      <c r="A202" s="16">
        <v>202</v>
      </c>
      <c r="B202" s="17" t="s">
        <v>278</v>
      </c>
      <c r="C202" s="18">
        <v>223</v>
      </c>
      <c r="D202" s="33" t="e">
        <f>IF($C202&gt;0,VLOOKUP($C202,CNIGP!$A:$J,2,FALSE),"")</f>
        <v>#N/A</v>
      </c>
      <c r="E202" s="23" t="e">
        <f>IF($C202&gt;0,VLOOKUP($C202,CNIGP!$A:$J,3,FALSE),"")</f>
        <v>#N/A</v>
      </c>
      <c r="F202" s="23" t="str">
        <f t="shared" si="4"/>
        <v>Sim</v>
      </c>
      <c r="G202" s="23" t="e">
        <f>IF($C202&gt;0,VLOOKUP($C202,CNIGP!$A:$J,9,FALSE),"")</f>
        <v>#N/A</v>
      </c>
      <c r="H202" s="23" t="e">
        <f>IF($C202&gt;0,VLOOKUP($C202,CNIGP!$A:$J,25,FALSE),"")</f>
        <v>#N/A</v>
      </c>
      <c r="I202" s="28" t="s">
        <v>761</v>
      </c>
      <c r="J202" s="17"/>
      <c r="K202" s="17" t="s">
        <v>30</v>
      </c>
      <c r="L202" s="17"/>
      <c r="M202" s="17" t="s">
        <v>713</v>
      </c>
      <c r="N202" s="21">
        <v>44001</v>
      </c>
      <c r="O202" s="21"/>
      <c r="P202" s="21"/>
      <c r="Q202" s="21">
        <v>44019</v>
      </c>
      <c r="R202" s="21"/>
      <c r="S202" s="21"/>
      <c r="T202" s="21"/>
      <c r="U202" s="17">
        <v>2019205</v>
      </c>
      <c r="V202" s="17"/>
      <c r="W202" s="23" t="str">
        <f t="shared" si="5"/>
        <v>Término da análise</v>
      </c>
      <c r="X202" s="18" t="s">
        <v>423</v>
      </c>
      <c r="Y202" s="17"/>
      <c r="Z202" s="29"/>
      <c r="AA202" s="23" t="e">
        <f ca="1">IF(X202=#REF!,#REF!,IF(X202=#REF!,#REF!,IF(X202=#REF!,#REF!,IF(Z202="","",IF(X202="","",IF(Z202-TODAY()&gt;0,Z202-TODAY(),"Venceu"))))))</f>
        <v>#REF!</v>
      </c>
      <c r="AB202" s="58" t="s">
        <v>762</v>
      </c>
    </row>
    <row r="203" spans="1:28" ht="36" customHeight="1" x14ac:dyDescent="0.25">
      <c r="A203" s="16">
        <v>203</v>
      </c>
      <c r="B203" s="17" t="s">
        <v>97</v>
      </c>
      <c r="C203" s="18">
        <v>58</v>
      </c>
      <c r="D203" s="33" t="e">
        <f>IF($C203&gt;0,VLOOKUP($C203,CNIGP!$A:$J,2,FALSE),"")</f>
        <v>#N/A</v>
      </c>
      <c r="E203" s="23" t="e">
        <f>IF($C203&gt;0,VLOOKUP($C203,CNIGP!$A:$J,3,FALSE),"")</f>
        <v>#N/A</v>
      </c>
      <c r="F203" s="23" t="str">
        <f t="shared" si="4"/>
        <v>Sim</v>
      </c>
      <c r="G203" s="23" t="e">
        <f>IF($C203&gt;0,VLOOKUP($C203,CNIGP!$A:$J,9,FALSE),"")</f>
        <v>#N/A</v>
      </c>
      <c r="H203" s="23" t="e">
        <f>IF($C203&gt;0,VLOOKUP($C203,CNIGP!$A:$J,25,FALSE),"")</f>
        <v>#N/A</v>
      </c>
      <c r="I203" s="28" t="s">
        <v>763</v>
      </c>
      <c r="J203" s="17"/>
      <c r="K203" s="17" t="s">
        <v>30</v>
      </c>
      <c r="L203" s="17"/>
      <c r="M203" s="17" t="s">
        <v>713</v>
      </c>
      <c r="N203" s="21">
        <v>44001</v>
      </c>
      <c r="O203" s="21"/>
      <c r="P203" s="21"/>
      <c r="Q203" s="21">
        <v>44021</v>
      </c>
      <c r="R203" s="21"/>
      <c r="S203" s="21"/>
      <c r="T203" s="21"/>
      <c r="U203" s="17">
        <v>2051135</v>
      </c>
      <c r="V203" s="17"/>
      <c r="W203" s="23" t="str">
        <f t="shared" si="5"/>
        <v>Término da análise</v>
      </c>
      <c r="X203" s="18" t="s">
        <v>423</v>
      </c>
      <c r="Y203" s="17"/>
      <c r="Z203" s="29"/>
      <c r="AA203" s="23" t="e">
        <f ca="1">IF(X203=#REF!,#REF!,IF(X203=#REF!,#REF!,IF(X203=#REF!,#REF!,IF(Z203="","",IF(X203="","",IF(Z203-TODAY()&gt;0,Z203-TODAY(),"Venceu"))))))</f>
        <v>#REF!</v>
      </c>
      <c r="AB203" s="58" t="s">
        <v>764</v>
      </c>
    </row>
    <row r="204" spans="1:28" ht="36" customHeight="1" x14ac:dyDescent="0.25">
      <c r="A204" s="16">
        <v>204</v>
      </c>
      <c r="B204" s="17" t="s">
        <v>102</v>
      </c>
      <c r="C204" s="18">
        <v>137</v>
      </c>
      <c r="D204" s="33" t="e">
        <f>IF($C204&gt;0,VLOOKUP($C204,CNIGP!$A:$J,2,FALSE),"")</f>
        <v>#N/A</v>
      </c>
      <c r="E204" s="23" t="e">
        <f>IF($C204&gt;0,VLOOKUP($C204,CNIGP!$A:$J,3,FALSE),"")</f>
        <v>#N/A</v>
      </c>
      <c r="F204" s="23" t="str">
        <f t="shared" si="4"/>
        <v>Sim</v>
      </c>
      <c r="G204" s="23" t="e">
        <f>IF($C204&gt;0,VLOOKUP($C204,CNIGP!$A:$J,9,FALSE),"")</f>
        <v>#N/A</v>
      </c>
      <c r="H204" s="23" t="e">
        <f>IF($C204&gt;0,VLOOKUP($C204,CNIGP!$A:$J,25,FALSE),"")</f>
        <v>#N/A</v>
      </c>
      <c r="I204" s="28" t="s">
        <v>765</v>
      </c>
      <c r="J204" s="17"/>
      <c r="K204" s="17" t="s">
        <v>30</v>
      </c>
      <c r="L204" s="17"/>
      <c r="M204" s="17" t="s">
        <v>713</v>
      </c>
      <c r="N204" s="21">
        <v>44001</v>
      </c>
      <c r="O204" s="21"/>
      <c r="P204" s="21"/>
      <c r="Q204" s="21">
        <v>44021</v>
      </c>
      <c r="R204" s="21"/>
      <c r="S204" s="21"/>
      <c r="T204" s="21">
        <v>44022</v>
      </c>
      <c r="U204" s="17">
        <v>2051198</v>
      </c>
      <c r="V204" s="17">
        <v>2052101</v>
      </c>
      <c r="W204" s="23" t="str">
        <f t="shared" si="5"/>
        <v>Despachado CNA</v>
      </c>
      <c r="X204" s="18" t="s">
        <v>423</v>
      </c>
      <c r="Y204" s="17"/>
      <c r="Z204" s="29">
        <v>44082</v>
      </c>
      <c r="AA204" s="23" t="e">
        <f ca="1">IF(X204=#REF!,#REF!,IF(X204=#REF!,#REF!,IF(X204=#REF!,#REF!,IF(Z204="","",IF(X204="","",IF(Z204-TODAY()&gt;0,Z204-TODAY(),"Venceu"))))))</f>
        <v>#REF!</v>
      </c>
      <c r="AB204" s="58" t="s">
        <v>766</v>
      </c>
    </row>
    <row r="205" spans="1:28" ht="36" customHeight="1" x14ac:dyDescent="0.25">
      <c r="A205" s="16">
        <v>205</v>
      </c>
      <c r="B205" s="17" t="s">
        <v>108</v>
      </c>
      <c r="C205" s="18">
        <v>94</v>
      </c>
      <c r="D205" s="33" t="e">
        <f>IF($C205&gt;0,VLOOKUP($C205,CNIGP!$A:$J,2,FALSE),"")</f>
        <v>#N/A</v>
      </c>
      <c r="E205" s="23" t="e">
        <f>IF($C205&gt;0,VLOOKUP($C205,CNIGP!$A:$J,3,FALSE),"")</f>
        <v>#N/A</v>
      </c>
      <c r="F205" s="23" t="str">
        <f t="shared" si="4"/>
        <v>Sim</v>
      </c>
      <c r="G205" s="23" t="e">
        <f>IF($C205&gt;0,VLOOKUP($C205,CNIGP!$A:$J,9,FALSE),"")</f>
        <v>#N/A</v>
      </c>
      <c r="H205" s="23" t="e">
        <f>IF($C205&gt;0,VLOOKUP($C205,CNIGP!$A:$J,25,FALSE),"")</f>
        <v>#N/A</v>
      </c>
      <c r="I205" s="28" t="s">
        <v>767</v>
      </c>
      <c r="J205" s="17"/>
      <c r="K205" s="17" t="s">
        <v>30</v>
      </c>
      <c r="L205" s="17"/>
      <c r="M205" s="17" t="s">
        <v>713</v>
      </c>
      <c r="N205" s="21">
        <v>44001</v>
      </c>
      <c r="O205" s="21"/>
      <c r="P205" s="21"/>
      <c r="Q205" s="21">
        <v>44021</v>
      </c>
      <c r="R205" s="21"/>
      <c r="S205" s="21"/>
      <c r="T205" s="21">
        <v>44022</v>
      </c>
      <c r="U205" s="17">
        <v>2051230</v>
      </c>
      <c r="V205" s="17">
        <v>2052010</v>
      </c>
      <c r="W205" s="23" t="str">
        <f t="shared" si="5"/>
        <v>Despachado CNA</v>
      </c>
      <c r="X205" s="18" t="s">
        <v>423</v>
      </c>
      <c r="Y205" s="17"/>
      <c r="Z205" s="29">
        <v>44082</v>
      </c>
      <c r="AA205" s="23" t="e">
        <f ca="1">IF(X205=#REF!,#REF!,IF(X205=#REF!,#REF!,IF(X205=#REF!,#REF!,IF(Z205="","",IF(X205="","",IF(Z205-TODAY()&gt;0,Z205-TODAY(),"Venceu"))))))</f>
        <v>#REF!</v>
      </c>
      <c r="AB205" s="58" t="s">
        <v>768</v>
      </c>
    </row>
    <row r="206" spans="1:28" ht="36" customHeight="1" x14ac:dyDescent="0.25">
      <c r="A206" s="16">
        <v>206</v>
      </c>
      <c r="B206" s="17" t="s">
        <v>447</v>
      </c>
      <c r="C206" s="18">
        <v>151</v>
      </c>
      <c r="D206" s="33" t="e">
        <f>IF($C206&gt;0,VLOOKUP($C206,CNIGP!$A:$J,2,FALSE),"")</f>
        <v>#N/A</v>
      </c>
      <c r="E206" s="23" t="e">
        <f>IF($C206&gt;0,VLOOKUP($C206,CNIGP!$A:$J,3,FALSE),"")</f>
        <v>#N/A</v>
      </c>
      <c r="F206" s="23" t="str">
        <f t="shared" si="4"/>
        <v>Sim</v>
      </c>
      <c r="G206" s="23" t="e">
        <f>IF($C206&gt;0,VLOOKUP($C206,CNIGP!$A:$J,9,FALSE),"")</f>
        <v>#N/A</v>
      </c>
      <c r="H206" s="23" t="e">
        <f>IF($C206&gt;0,VLOOKUP($C206,CNIGP!$A:$J,25,FALSE),"")</f>
        <v>#N/A</v>
      </c>
      <c r="I206" s="28" t="s">
        <v>769</v>
      </c>
      <c r="J206" s="17"/>
      <c r="K206" s="17" t="s">
        <v>30</v>
      </c>
      <c r="L206" s="17"/>
      <c r="M206" s="17" t="s">
        <v>713</v>
      </c>
      <c r="N206" s="21">
        <v>44001</v>
      </c>
      <c r="O206" s="21"/>
      <c r="P206" s="21"/>
      <c r="Q206" s="21">
        <v>44027</v>
      </c>
      <c r="R206" s="21"/>
      <c r="S206" s="21"/>
      <c r="T206" s="21">
        <v>44108</v>
      </c>
      <c r="U206" s="17">
        <v>2062927</v>
      </c>
      <c r="V206" s="17">
        <v>2064710</v>
      </c>
      <c r="W206" s="23" t="str">
        <f t="shared" si="5"/>
        <v>Despachado CNA</v>
      </c>
      <c r="X206" s="18" t="s">
        <v>386</v>
      </c>
      <c r="Y206" s="17"/>
      <c r="Z206" s="29">
        <f>T206+60</f>
        <v>44168</v>
      </c>
      <c r="AA206" s="23" t="e">
        <f ca="1">IF(X206=#REF!,#REF!,IF(X206=#REF!,#REF!,IF(X206=#REF!,#REF!,IF(Z206="","",IF(X206="","",IF(Z206-TODAY()&gt;0,Z206-TODAY(),"Venceu"))))))</f>
        <v>#REF!</v>
      </c>
      <c r="AB206" s="58" t="s">
        <v>770</v>
      </c>
    </row>
    <row r="207" spans="1:28" ht="36" customHeight="1" x14ac:dyDescent="0.25">
      <c r="A207" s="16">
        <v>207</v>
      </c>
      <c r="B207" s="17" t="s">
        <v>134</v>
      </c>
      <c r="C207" s="18">
        <v>189</v>
      </c>
      <c r="D207" s="33" t="e">
        <f>IF($C207&gt;0,VLOOKUP($C207,CNIGP!$A:$J,2,FALSE),"")</f>
        <v>#N/A</v>
      </c>
      <c r="E207" s="23" t="e">
        <f>IF($C207&gt;0,VLOOKUP($C207,CNIGP!$A:$J,3,FALSE),"")</f>
        <v>#N/A</v>
      </c>
      <c r="F207" s="23" t="str">
        <f t="shared" si="4"/>
        <v>Sim</v>
      </c>
      <c r="G207" s="23" t="e">
        <f>IF($C207&gt;0,VLOOKUP($C207,CNIGP!$A:$J,9,FALSE),"")</f>
        <v>#N/A</v>
      </c>
      <c r="H207" s="23" t="e">
        <f>IF($C207&gt;0,VLOOKUP($C207,CNIGP!$A:$J,25,FALSE),"")</f>
        <v>#N/A</v>
      </c>
      <c r="I207" s="28" t="s">
        <v>771</v>
      </c>
      <c r="J207" s="17"/>
      <c r="K207" s="17" t="s">
        <v>30</v>
      </c>
      <c r="L207" s="17"/>
      <c r="M207" s="17" t="s">
        <v>713</v>
      </c>
      <c r="N207" s="21">
        <v>44001</v>
      </c>
      <c r="O207" s="21"/>
      <c r="P207" s="21"/>
      <c r="Q207" s="21">
        <v>44021</v>
      </c>
      <c r="R207" s="21"/>
      <c r="S207" s="21"/>
      <c r="T207" s="21">
        <v>44022</v>
      </c>
      <c r="U207" s="17">
        <v>2051250</v>
      </c>
      <c r="V207" s="17">
        <v>2052066</v>
      </c>
      <c r="W207" s="23" t="str">
        <f t="shared" si="5"/>
        <v>Despachado CNA</v>
      </c>
      <c r="X207" s="18" t="s">
        <v>423</v>
      </c>
      <c r="Y207" s="17"/>
      <c r="Z207" s="29">
        <v>44082</v>
      </c>
      <c r="AA207" s="23" t="e">
        <f ca="1">IF(X207=#REF!,#REF!,IF(X207=#REF!,#REF!,IF(X207=#REF!,#REF!,IF(Z207="","",IF(X207="","",IF(Z207-TODAY()&gt;0,Z207-TODAY(),"Venceu"))))))</f>
        <v>#REF!</v>
      </c>
      <c r="AB207" s="58" t="s">
        <v>772</v>
      </c>
    </row>
    <row r="208" spans="1:28" ht="36" customHeight="1" x14ac:dyDescent="0.25">
      <c r="A208" s="16">
        <v>208</v>
      </c>
      <c r="B208" s="17" t="s">
        <v>138</v>
      </c>
      <c r="C208" s="18">
        <v>199</v>
      </c>
      <c r="D208" s="33" t="e">
        <f>IF($C208&gt;0,VLOOKUP($C208,CNIGP!$A:$J,2,FALSE),"")</f>
        <v>#N/A</v>
      </c>
      <c r="E208" s="23" t="e">
        <f>IF($C208&gt;0,VLOOKUP($C208,CNIGP!$A:$J,3,FALSE),"")</f>
        <v>#N/A</v>
      </c>
      <c r="F208" s="23" t="str">
        <f t="shared" si="4"/>
        <v>Sim</v>
      </c>
      <c r="G208" s="23" t="e">
        <f>IF($C208&gt;0,VLOOKUP($C208,CNIGP!$A:$J,9,FALSE),"")</f>
        <v>#N/A</v>
      </c>
      <c r="H208" s="23" t="e">
        <f>IF($C208&gt;0,VLOOKUP($C208,CNIGP!$A:$J,25,FALSE),"")</f>
        <v>#N/A</v>
      </c>
      <c r="I208" s="28" t="s">
        <v>773</v>
      </c>
      <c r="J208" s="17"/>
      <c r="K208" s="17" t="s">
        <v>30</v>
      </c>
      <c r="L208" s="17"/>
      <c r="M208" s="17" t="s">
        <v>713</v>
      </c>
      <c r="N208" s="21">
        <v>44001</v>
      </c>
      <c r="O208" s="21"/>
      <c r="P208" s="21"/>
      <c r="Q208" s="21">
        <v>44021</v>
      </c>
      <c r="R208" s="21"/>
      <c r="S208" s="21"/>
      <c r="T208" s="21">
        <v>44022</v>
      </c>
      <c r="U208" s="17">
        <v>2051258</v>
      </c>
      <c r="V208" s="17">
        <v>2052028</v>
      </c>
      <c r="W208" s="23" t="str">
        <f t="shared" si="5"/>
        <v>Despachado CNA</v>
      </c>
      <c r="X208" s="18" t="s">
        <v>423</v>
      </c>
      <c r="Y208" s="17"/>
      <c r="Z208" s="29">
        <v>44082</v>
      </c>
      <c r="AA208" s="23" t="e">
        <f ca="1">IF(X208=#REF!,#REF!,IF(X208=#REF!,#REF!,IF(X208=#REF!,#REF!,IF(Z208="","",IF(X208="","",IF(Z208-TODAY()&gt;0,Z208-TODAY(),"Venceu"))))))</f>
        <v>#REF!</v>
      </c>
      <c r="AB208" s="58" t="s">
        <v>774</v>
      </c>
    </row>
    <row r="209" spans="1:28" ht="36" customHeight="1" x14ac:dyDescent="0.25">
      <c r="A209" s="16">
        <v>209</v>
      </c>
      <c r="B209" s="17" t="s">
        <v>142</v>
      </c>
      <c r="C209" s="18">
        <v>117</v>
      </c>
      <c r="D209" s="33" t="e">
        <f>IF($C209&gt;0,VLOOKUP($C209,CNIGP!$A:$J,2,FALSE),"")</f>
        <v>#N/A</v>
      </c>
      <c r="E209" s="23" t="e">
        <f>IF($C209&gt;0,VLOOKUP($C209,CNIGP!$A:$J,3,FALSE),"")</f>
        <v>#N/A</v>
      </c>
      <c r="F209" s="23" t="str">
        <f t="shared" si="4"/>
        <v>Sim</v>
      </c>
      <c r="G209" s="23" t="e">
        <f>IF($C209&gt;0,VLOOKUP($C209,CNIGP!$A:$J,9,FALSE),"")</f>
        <v>#N/A</v>
      </c>
      <c r="H209" s="23" t="e">
        <f>IF($C209&gt;0,VLOOKUP($C209,CNIGP!$A:$J,25,FALSE),"")</f>
        <v>#N/A</v>
      </c>
      <c r="I209" s="28" t="s">
        <v>775</v>
      </c>
      <c r="J209" s="17"/>
      <c r="K209" s="17" t="s">
        <v>30</v>
      </c>
      <c r="L209" s="17"/>
      <c r="M209" s="17" t="s">
        <v>713</v>
      </c>
      <c r="N209" s="21">
        <v>44001</v>
      </c>
      <c r="O209" s="21"/>
      <c r="P209" s="21"/>
      <c r="Q209" s="21">
        <v>44026</v>
      </c>
      <c r="R209" s="21"/>
      <c r="S209" s="21"/>
      <c r="T209" s="21">
        <v>44108</v>
      </c>
      <c r="U209" s="17">
        <v>2059780</v>
      </c>
      <c r="V209" s="17">
        <v>2062524</v>
      </c>
      <c r="W209" s="23" t="str">
        <f t="shared" si="5"/>
        <v>Despachado CNA</v>
      </c>
      <c r="X209" s="18" t="s">
        <v>423</v>
      </c>
      <c r="Y209" s="17"/>
      <c r="Z209" s="29">
        <f>T209+60</f>
        <v>44168</v>
      </c>
      <c r="AA209" s="23" t="e">
        <f ca="1">IF(X209=#REF!,#REF!,IF(X209=#REF!,#REF!,IF(X209=#REF!,#REF!,IF(Z209="","",IF(X209="","",IF(Z209-TODAY()&gt;0,Z209-TODAY(),"Venceu"))))))</f>
        <v>#REF!</v>
      </c>
      <c r="AB209" s="58" t="s">
        <v>776</v>
      </c>
    </row>
    <row r="210" spans="1:28" ht="36" customHeight="1" x14ac:dyDescent="0.25">
      <c r="A210" s="16">
        <v>210</v>
      </c>
      <c r="B210" s="17" t="s">
        <v>696</v>
      </c>
      <c r="C210" s="18">
        <v>61</v>
      </c>
      <c r="D210" s="33" t="e">
        <f>IF($C210&gt;0,VLOOKUP($C210,CNIGP!$A:$J,2,FALSE),"")</f>
        <v>#N/A</v>
      </c>
      <c r="E210" s="23" t="e">
        <f>IF($C210&gt;0,VLOOKUP($C210,CNIGP!$A:$J,3,FALSE),"")</f>
        <v>#N/A</v>
      </c>
      <c r="F210" s="23" t="str">
        <f t="shared" si="4"/>
        <v>Sim</v>
      </c>
      <c r="G210" s="23" t="e">
        <f>IF($C210&gt;0,VLOOKUP($C210,CNIGP!$A:$J,9,FALSE),"")</f>
        <v>#N/A</v>
      </c>
      <c r="H210" s="23" t="e">
        <f>IF($C210&gt;0,VLOOKUP($C210,CNIGP!$A:$J,25,FALSE),"")</f>
        <v>#N/A</v>
      </c>
      <c r="I210" s="28" t="s">
        <v>777</v>
      </c>
      <c r="J210" s="17"/>
      <c r="K210" s="17" t="s">
        <v>30</v>
      </c>
      <c r="L210" s="17"/>
      <c r="M210" s="17" t="s">
        <v>713</v>
      </c>
      <c r="N210" s="21">
        <v>44001</v>
      </c>
      <c r="O210" s="21"/>
      <c r="P210" s="21"/>
      <c r="Q210" s="21">
        <v>44028</v>
      </c>
      <c r="R210" s="21"/>
      <c r="S210" s="21"/>
      <c r="T210" s="21">
        <v>44108</v>
      </c>
      <c r="U210" s="17">
        <v>2064994</v>
      </c>
      <c r="V210" s="17">
        <v>2067035</v>
      </c>
      <c r="W210" s="23" t="str">
        <f t="shared" si="5"/>
        <v>Despachado CNA</v>
      </c>
      <c r="X210" s="18" t="s">
        <v>423</v>
      </c>
      <c r="Y210" s="17"/>
      <c r="Z210" s="29">
        <f>T210+60</f>
        <v>44168</v>
      </c>
      <c r="AA210" s="23" t="e">
        <f ca="1">IF(X210=#REF!,#REF!,IF(X210=#REF!,#REF!,IF(X210=#REF!,#REF!,IF(Z210="","",IF(X210="","",IF(Z210-TODAY()&gt;0,Z210-TODAY(),"Venceu"))))))</f>
        <v>#REF!</v>
      </c>
      <c r="AB210" s="58" t="s">
        <v>778</v>
      </c>
    </row>
    <row r="211" spans="1:28" ht="36" customHeight="1" x14ac:dyDescent="0.25">
      <c r="A211" s="16">
        <v>211</v>
      </c>
      <c r="B211" s="17" t="s">
        <v>174</v>
      </c>
      <c r="C211" s="18">
        <v>30</v>
      </c>
      <c r="D211" s="33" t="e">
        <f>IF($C211&gt;0,VLOOKUP($C211,CNIGP!$A:$J,2,FALSE),"")</f>
        <v>#N/A</v>
      </c>
      <c r="E211" s="23" t="e">
        <f>IF($C211&gt;0,VLOOKUP($C211,CNIGP!$A:$J,3,FALSE),"")</f>
        <v>#N/A</v>
      </c>
      <c r="F211" s="23" t="str">
        <f t="shared" si="4"/>
        <v>Sim</v>
      </c>
      <c r="G211" s="23" t="e">
        <f>IF($C211&gt;0,VLOOKUP($C211,CNIGP!$A:$J,9,FALSE),"")</f>
        <v>#N/A</v>
      </c>
      <c r="H211" s="23" t="e">
        <f>IF($C211&gt;0,VLOOKUP($C211,CNIGP!$A:$J,25,FALSE),"")</f>
        <v>#N/A</v>
      </c>
      <c r="I211" s="28" t="s">
        <v>779</v>
      </c>
      <c r="J211" s="17"/>
      <c r="K211" s="17" t="s">
        <v>30</v>
      </c>
      <c r="L211" s="17"/>
      <c r="M211" s="17" t="s">
        <v>713</v>
      </c>
      <c r="N211" s="21">
        <v>44001</v>
      </c>
      <c r="O211" s="21"/>
      <c r="P211" s="21"/>
      <c r="Q211" s="21">
        <v>44026</v>
      </c>
      <c r="R211" s="21"/>
      <c r="S211" s="21"/>
      <c r="T211" s="21">
        <v>44108</v>
      </c>
      <c r="U211" s="17">
        <v>2059793</v>
      </c>
      <c r="V211" s="17">
        <v>2062584</v>
      </c>
      <c r="W211" s="23" t="str">
        <f t="shared" si="5"/>
        <v>Despachado CNA</v>
      </c>
      <c r="X211" s="18" t="s">
        <v>423</v>
      </c>
      <c r="Y211" s="17"/>
      <c r="Z211" s="29">
        <f>T211+60</f>
        <v>44168</v>
      </c>
      <c r="AA211" s="23" t="e">
        <f ca="1">IF(X211=#REF!,#REF!,IF(X211=#REF!,#REF!,IF(X211=#REF!,#REF!,IF(Z211="","",IF(X211="","",IF(Z211-TODAY()&gt;0,Z211-TODAY(),"Venceu"))))))</f>
        <v>#REF!</v>
      </c>
      <c r="AB211" s="58" t="s">
        <v>780</v>
      </c>
    </row>
    <row r="212" spans="1:28" ht="36" customHeight="1" x14ac:dyDescent="0.25">
      <c r="A212" s="16">
        <v>212</v>
      </c>
      <c r="B212" s="17" t="s">
        <v>147</v>
      </c>
      <c r="C212" s="18">
        <v>195</v>
      </c>
      <c r="D212" s="33" t="e">
        <f>IF($C212&gt;0,VLOOKUP($C212,CNIGP!$A:$J,2,FALSE),"")</f>
        <v>#N/A</v>
      </c>
      <c r="E212" s="23" t="e">
        <f>IF($C212&gt;0,VLOOKUP($C212,CNIGP!$A:$J,3,FALSE),"")</f>
        <v>#N/A</v>
      </c>
      <c r="F212" s="23" t="str">
        <f t="shared" si="4"/>
        <v>Sim</v>
      </c>
      <c r="G212" s="23" t="e">
        <f>IF($C212&gt;0,VLOOKUP($C212,CNIGP!$A:$J,9,FALSE),"")</f>
        <v>#N/A</v>
      </c>
      <c r="H212" s="23" t="e">
        <f>IF($C212&gt;0,VLOOKUP($C212,CNIGP!$A:$J,25,FALSE),"")</f>
        <v>#N/A</v>
      </c>
      <c r="I212" s="28" t="s">
        <v>781</v>
      </c>
      <c r="J212" s="17"/>
      <c r="K212" s="17" t="s">
        <v>30</v>
      </c>
      <c r="L212" s="17"/>
      <c r="M212" s="17" t="s">
        <v>713</v>
      </c>
      <c r="N212" s="21">
        <v>44001</v>
      </c>
      <c r="O212" s="21"/>
      <c r="P212" s="21"/>
      <c r="Q212" s="21">
        <v>44022</v>
      </c>
      <c r="R212" s="21"/>
      <c r="S212" s="21"/>
      <c r="T212" s="21">
        <v>44108</v>
      </c>
      <c r="U212" s="17">
        <v>2051292</v>
      </c>
      <c r="V212" s="17">
        <v>2057425</v>
      </c>
      <c r="W212" s="23" t="str">
        <f t="shared" si="5"/>
        <v>Despachado CNA</v>
      </c>
      <c r="X212" s="18" t="s">
        <v>423</v>
      </c>
      <c r="Y212" s="17"/>
      <c r="Z212" s="29">
        <f>T212+60</f>
        <v>44168</v>
      </c>
      <c r="AA212" s="23" t="e">
        <f ca="1">IF(X212=#REF!,#REF!,IF(X212=#REF!,#REF!,IF(X212=#REF!,#REF!,IF(Z212="","",IF(X212="","",IF(Z212-TODAY()&gt;0,Z212-TODAY(),"Venceu"))))))</f>
        <v>#REF!</v>
      </c>
      <c r="AB212" s="58" t="s">
        <v>782</v>
      </c>
    </row>
    <row r="213" spans="1:28" ht="36" customHeight="1" x14ac:dyDescent="0.25">
      <c r="A213" s="16">
        <v>213</v>
      </c>
      <c r="B213" s="17" t="s">
        <v>189</v>
      </c>
      <c r="C213" s="18">
        <v>104</v>
      </c>
      <c r="D213" s="33" t="e">
        <f>IF($C213&gt;0,VLOOKUP($C213,CNIGP!$A:$J,2,FALSE),"")</f>
        <v>#N/A</v>
      </c>
      <c r="E213" s="23" t="e">
        <f>IF($C213&gt;0,VLOOKUP($C213,CNIGP!$A:$J,3,FALSE),"")</f>
        <v>#N/A</v>
      </c>
      <c r="F213" s="23" t="str">
        <f t="shared" si="4"/>
        <v>Sim</v>
      </c>
      <c r="G213" s="23" t="e">
        <f>IF($C213&gt;0,VLOOKUP($C213,CNIGP!$A:$J,9,FALSE),"")</f>
        <v>#N/A</v>
      </c>
      <c r="H213" s="23" t="e">
        <f>IF($C213&gt;0,VLOOKUP($C213,CNIGP!$A:$J,25,FALSE),"")</f>
        <v>#N/A</v>
      </c>
      <c r="I213" s="28" t="s">
        <v>783</v>
      </c>
      <c r="J213" s="17"/>
      <c r="K213" s="17" t="s">
        <v>30</v>
      </c>
      <c r="L213" s="17"/>
      <c r="M213" s="17" t="s">
        <v>713</v>
      </c>
      <c r="N213" s="21">
        <v>44001</v>
      </c>
      <c r="O213" s="21"/>
      <c r="P213" s="21"/>
      <c r="Q213" s="21">
        <v>44021</v>
      </c>
      <c r="R213" s="21"/>
      <c r="S213" s="21"/>
      <c r="T213" s="21">
        <v>44022</v>
      </c>
      <c r="U213" s="17">
        <v>2051341</v>
      </c>
      <c r="V213" s="17">
        <v>2051971</v>
      </c>
      <c r="W213" s="23" t="str">
        <f t="shared" si="5"/>
        <v>Despachado CNA</v>
      </c>
      <c r="X213" s="18" t="s">
        <v>423</v>
      </c>
      <c r="Y213" s="17"/>
      <c r="Z213" s="29">
        <v>44082</v>
      </c>
      <c r="AA213" s="23" t="e">
        <f ca="1">IF(X213=#REF!,#REF!,IF(X213=#REF!,#REF!,IF(X213=#REF!,#REF!,IF(Z213="","",IF(X213="","",IF(Z213-TODAY()&gt;0,Z213-TODAY(),"Venceu"))))))</f>
        <v>#REF!</v>
      </c>
      <c r="AB213" s="58" t="s">
        <v>784</v>
      </c>
    </row>
    <row r="214" spans="1:28" ht="36" customHeight="1" x14ac:dyDescent="0.25">
      <c r="A214" s="16">
        <v>214</v>
      </c>
      <c r="B214" s="17" t="s">
        <v>200</v>
      </c>
      <c r="C214" s="18">
        <v>162</v>
      </c>
      <c r="D214" s="33" t="e">
        <f>IF($C214&gt;0,VLOOKUP($C214,CNIGP!$A:$J,2,FALSE),"")</f>
        <v>#N/A</v>
      </c>
      <c r="E214" s="23" t="e">
        <f>IF($C214&gt;0,VLOOKUP($C214,CNIGP!$A:$J,3,FALSE),"")</f>
        <v>#N/A</v>
      </c>
      <c r="F214" s="23" t="str">
        <f t="shared" si="4"/>
        <v>Sim</v>
      </c>
      <c r="G214" s="23" t="e">
        <f>IF($C214&gt;0,VLOOKUP($C214,CNIGP!$A:$J,9,FALSE),"")</f>
        <v>#N/A</v>
      </c>
      <c r="H214" s="23" t="e">
        <f>IF($C214&gt;0,VLOOKUP($C214,CNIGP!$A:$J,25,FALSE),"")</f>
        <v>#N/A</v>
      </c>
      <c r="I214" s="28" t="s">
        <v>785</v>
      </c>
      <c r="J214" s="17"/>
      <c r="K214" s="17" t="s">
        <v>30</v>
      </c>
      <c r="L214" s="17"/>
      <c r="M214" s="17" t="s">
        <v>713</v>
      </c>
      <c r="N214" s="21">
        <v>44001</v>
      </c>
      <c r="O214" s="21"/>
      <c r="P214" s="21"/>
      <c r="Q214" s="21">
        <v>44021</v>
      </c>
      <c r="R214" s="21"/>
      <c r="S214" s="21"/>
      <c r="T214" s="21">
        <v>44022</v>
      </c>
      <c r="U214" s="17">
        <v>2051359</v>
      </c>
      <c r="V214" s="17">
        <v>2053980</v>
      </c>
      <c r="W214" s="23" t="str">
        <f t="shared" si="5"/>
        <v>Despachado CNA</v>
      </c>
      <c r="X214" s="18" t="s">
        <v>423</v>
      </c>
      <c r="Y214" s="17"/>
      <c r="Z214" s="29">
        <v>44142</v>
      </c>
      <c r="AA214" s="23" t="e">
        <f ca="1">IF(X214=#REF!,#REF!,IF(X214=#REF!,#REF!,IF(X214=#REF!,#REF!,IF(Z214="","",IF(X214="","",IF(Z214-TODAY()&gt;0,Z214-TODAY(),"Venceu"))))))</f>
        <v>#REF!</v>
      </c>
      <c r="AB214" s="58" t="s">
        <v>786</v>
      </c>
    </row>
    <row r="215" spans="1:28" ht="36" customHeight="1" x14ac:dyDescent="0.25">
      <c r="A215" s="16">
        <v>215</v>
      </c>
      <c r="B215" s="17" t="s">
        <v>205</v>
      </c>
      <c r="C215" s="18">
        <v>55</v>
      </c>
      <c r="D215" s="33" t="e">
        <f>IF($C215&gt;0,VLOOKUP($C215,CNIGP!$A:$J,2,FALSE),"")</f>
        <v>#N/A</v>
      </c>
      <c r="E215" s="23" t="e">
        <f>IF($C215&gt;0,VLOOKUP($C215,CNIGP!$A:$J,3,FALSE),"")</f>
        <v>#N/A</v>
      </c>
      <c r="F215" s="23" t="str">
        <f t="shared" si="4"/>
        <v>Sim</v>
      </c>
      <c r="G215" s="23" t="e">
        <f>IF($C215&gt;0,VLOOKUP($C215,CNIGP!$A:$J,9,FALSE),"")</f>
        <v>#N/A</v>
      </c>
      <c r="H215" s="23" t="e">
        <f>IF($C215&gt;0,VLOOKUP($C215,CNIGP!$A:$J,25,FALSE),"")</f>
        <v>#N/A</v>
      </c>
      <c r="I215" s="28" t="s">
        <v>787</v>
      </c>
      <c r="J215" s="17"/>
      <c r="K215" s="17" t="s">
        <v>30</v>
      </c>
      <c r="L215" s="17"/>
      <c r="M215" s="17" t="s">
        <v>713</v>
      </c>
      <c r="N215" s="21">
        <v>44001</v>
      </c>
      <c r="O215" s="21"/>
      <c r="P215" s="21"/>
      <c r="Q215" s="21">
        <v>44021</v>
      </c>
      <c r="R215" s="21"/>
      <c r="S215" s="21"/>
      <c r="T215" s="21">
        <v>44022</v>
      </c>
      <c r="U215" s="17">
        <v>2051594</v>
      </c>
      <c r="V215" s="17">
        <v>2053226</v>
      </c>
      <c r="W215" s="23" t="str">
        <f t="shared" si="5"/>
        <v>Despachado CNA</v>
      </c>
      <c r="X215" s="18" t="s">
        <v>423</v>
      </c>
      <c r="Y215" s="17"/>
      <c r="Z215" s="29">
        <v>44082</v>
      </c>
      <c r="AA215" s="23" t="e">
        <f ca="1">IF(X215=#REF!,#REF!,IF(X215=#REF!,#REF!,IF(X215=#REF!,#REF!,IF(Z215="","",IF(X215="","",IF(Z215-TODAY()&gt;0,Z215-TODAY(),"Venceu"))))))</f>
        <v>#REF!</v>
      </c>
      <c r="AB215" s="58" t="s">
        <v>788</v>
      </c>
    </row>
    <row r="216" spans="1:28" ht="36" customHeight="1" x14ac:dyDescent="0.25">
      <c r="A216" s="16">
        <v>216</v>
      </c>
      <c r="B216" s="17" t="s">
        <v>210</v>
      </c>
      <c r="C216" s="18">
        <v>180</v>
      </c>
      <c r="D216" s="33" t="e">
        <f>IF($C216&gt;0,VLOOKUP($C216,CNIGP!$A:$J,2,FALSE),"")</f>
        <v>#N/A</v>
      </c>
      <c r="E216" s="23" t="e">
        <f>IF($C216&gt;0,VLOOKUP($C216,CNIGP!$A:$J,3,FALSE),"")</f>
        <v>#N/A</v>
      </c>
      <c r="F216" s="23" t="str">
        <f t="shared" si="4"/>
        <v>Sim</v>
      </c>
      <c r="G216" s="23" t="e">
        <f>IF($C216&gt;0,VLOOKUP($C216,CNIGP!$A:$J,9,FALSE),"")</f>
        <v>#N/A</v>
      </c>
      <c r="H216" s="23" t="e">
        <f>IF($C216&gt;0,VLOOKUP($C216,CNIGP!$A:$J,25,FALSE),"")</f>
        <v>#N/A</v>
      </c>
      <c r="I216" s="28" t="s">
        <v>789</v>
      </c>
      <c r="J216" s="17"/>
      <c r="K216" s="17" t="s">
        <v>30</v>
      </c>
      <c r="L216" s="17"/>
      <c r="M216" s="17" t="s">
        <v>713</v>
      </c>
      <c r="N216" s="21">
        <v>44001</v>
      </c>
      <c r="O216" s="21"/>
      <c r="P216" s="21"/>
      <c r="Q216" s="21">
        <v>44026</v>
      </c>
      <c r="R216" s="21"/>
      <c r="S216" s="21"/>
      <c r="T216" s="21">
        <v>44108</v>
      </c>
      <c r="U216" s="17">
        <v>2059818</v>
      </c>
      <c r="V216" s="17">
        <v>2062636</v>
      </c>
      <c r="W216" s="23" t="str">
        <f t="shared" si="5"/>
        <v>Despachado CNA</v>
      </c>
      <c r="X216" s="18" t="s">
        <v>423</v>
      </c>
      <c r="Y216" s="17"/>
      <c r="Z216" s="29">
        <f>T216+60</f>
        <v>44168</v>
      </c>
      <c r="AA216" s="23" t="e">
        <f ca="1">IF(X216=#REF!,#REF!,IF(X216=#REF!,#REF!,IF(X216=#REF!,#REF!,IF(Z216="","",IF(X216="","",IF(Z216-TODAY()&gt;0,Z216-TODAY(),"Venceu"))))))</f>
        <v>#REF!</v>
      </c>
      <c r="AB216" s="58" t="s">
        <v>790</v>
      </c>
    </row>
    <row r="217" spans="1:28" ht="36" customHeight="1" x14ac:dyDescent="0.25">
      <c r="A217" s="16">
        <v>217</v>
      </c>
      <c r="B217" s="17" t="s">
        <v>216</v>
      </c>
      <c r="C217" s="18"/>
      <c r="D217" s="33" t="str">
        <f>IF($C217&gt;0,VLOOKUP($C217,CNIGP!$A:$J,2,FALSE),"")</f>
        <v/>
      </c>
      <c r="E217" s="23" t="str">
        <f>IF($C217&gt;0,VLOOKUP($C217,CNIGP!$A:$J,3,FALSE),"")</f>
        <v/>
      </c>
      <c r="F217" s="23" t="str">
        <f t="shared" si="4"/>
        <v>Não</v>
      </c>
      <c r="G217" s="23" t="str">
        <f>IF($C217&gt;0,VLOOKUP($C217,CNIGP!$A:$J,9,FALSE),"")</f>
        <v/>
      </c>
      <c r="H217" s="23" t="str">
        <f>IF($C217&gt;0,VLOOKUP($C217,CNIGP!$A:$J,25,FALSE),"")</f>
        <v/>
      </c>
      <c r="I217" s="28" t="s">
        <v>791</v>
      </c>
      <c r="J217" s="17"/>
      <c r="K217" s="17" t="s">
        <v>30</v>
      </c>
      <c r="L217" s="17"/>
      <c r="M217" s="17" t="s">
        <v>713</v>
      </c>
      <c r="N217" s="21">
        <v>44001</v>
      </c>
      <c r="O217" s="21"/>
      <c r="P217" s="21"/>
      <c r="Q217" s="21">
        <v>44026</v>
      </c>
      <c r="R217" s="21"/>
      <c r="S217" s="21"/>
      <c r="T217" s="21">
        <v>44108</v>
      </c>
      <c r="U217" s="17">
        <v>2059842</v>
      </c>
      <c r="V217" s="17">
        <v>2063443</v>
      </c>
      <c r="W217" s="23" t="str">
        <f t="shared" si="5"/>
        <v>Despachado CNA</v>
      </c>
      <c r="X217" s="18" t="s">
        <v>423</v>
      </c>
      <c r="Y217" s="17"/>
      <c r="Z217" s="29">
        <f>T217+60</f>
        <v>44168</v>
      </c>
      <c r="AA217" s="23" t="e">
        <f ca="1">IF(X217=#REF!,#REF!,IF(X217=#REF!,#REF!,IF(X217=#REF!,#REF!,IF(Z217="","",IF(X217="","",IF(Z217-TODAY()&gt;0,Z217-TODAY(),"Venceu"))))))</f>
        <v>#REF!</v>
      </c>
      <c r="AB217" s="58" t="s">
        <v>792</v>
      </c>
    </row>
    <row r="218" spans="1:28" ht="36" customHeight="1" x14ac:dyDescent="0.25">
      <c r="A218" s="16">
        <v>218</v>
      </c>
      <c r="B218" s="17" t="s">
        <v>224</v>
      </c>
      <c r="C218" s="18">
        <v>166</v>
      </c>
      <c r="D218" s="33" t="e">
        <f>IF($C218&gt;0,VLOOKUP($C218,CNIGP!$A:$J,2,FALSE),"")</f>
        <v>#N/A</v>
      </c>
      <c r="E218" s="23" t="e">
        <f>IF($C218&gt;0,VLOOKUP($C218,CNIGP!$A:$J,3,FALSE),"")</f>
        <v>#N/A</v>
      </c>
      <c r="F218" s="23" t="str">
        <f t="shared" si="4"/>
        <v>Sim</v>
      </c>
      <c r="G218" s="23" t="e">
        <f>IF($C218&gt;0,VLOOKUP($C218,CNIGP!$A:$J,9,FALSE),"")</f>
        <v>#N/A</v>
      </c>
      <c r="H218" s="23" t="e">
        <f>IF($C218&gt;0,VLOOKUP($C218,CNIGP!$A:$J,25,FALSE),"")</f>
        <v>#N/A</v>
      </c>
      <c r="I218" s="28" t="s">
        <v>793</v>
      </c>
      <c r="J218" s="17"/>
      <c r="K218" s="17" t="s">
        <v>30</v>
      </c>
      <c r="L218" s="17"/>
      <c r="M218" s="17" t="s">
        <v>713</v>
      </c>
      <c r="N218" s="21">
        <v>44001</v>
      </c>
      <c r="O218" s="21"/>
      <c r="P218" s="21"/>
      <c r="Q218" s="21">
        <v>44021</v>
      </c>
      <c r="R218" s="21"/>
      <c r="S218" s="21"/>
      <c r="T218" s="21">
        <v>44022</v>
      </c>
      <c r="U218" s="17">
        <v>2051691</v>
      </c>
      <c r="V218" s="17">
        <v>2053179</v>
      </c>
      <c r="W218" s="23" t="str">
        <f t="shared" si="5"/>
        <v>Despachado CNA</v>
      </c>
      <c r="X218" s="18" t="s">
        <v>423</v>
      </c>
      <c r="Y218" s="17"/>
      <c r="Z218" s="29">
        <v>44082</v>
      </c>
      <c r="AA218" s="23" t="e">
        <f ca="1">IF(X218=#REF!,#REF!,IF(X218=#REF!,#REF!,IF(X218=#REF!,#REF!,IF(Z218="","",IF(X218="","",IF(Z218-TODAY()&gt;0,Z218-TODAY(),"Venceu"))))))</f>
        <v>#REF!</v>
      </c>
      <c r="AB218" s="58" t="s">
        <v>794</v>
      </c>
    </row>
    <row r="219" spans="1:28" ht="36" customHeight="1" x14ac:dyDescent="0.25">
      <c r="A219" s="16">
        <v>219</v>
      </c>
      <c r="B219" s="17" t="s">
        <v>232</v>
      </c>
      <c r="C219" s="18">
        <v>184</v>
      </c>
      <c r="D219" s="33" t="e">
        <f>IF($C219&gt;0,VLOOKUP($C219,CNIGP!$A:$J,2,FALSE),"")</f>
        <v>#N/A</v>
      </c>
      <c r="E219" s="23" t="e">
        <f>IF($C219&gt;0,VLOOKUP($C219,CNIGP!$A:$J,3,FALSE),"")</f>
        <v>#N/A</v>
      </c>
      <c r="F219" s="23" t="str">
        <f t="shared" si="4"/>
        <v>Sim</v>
      </c>
      <c r="G219" s="23" t="e">
        <f>IF($C219&gt;0,VLOOKUP($C219,CNIGP!$A:$J,9,FALSE),"")</f>
        <v>#N/A</v>
      </c>
      <c r="H219" s="23" t="e">
        <f>IF($C219&gt;0,VLOOKUP($C219,CNIGP!$A:$J,25,FALSE),"")</f>
        <v>#N/A</v>
      </c>
      <c r="I219" s="28" t="s">
        <v>795</v>
      </c>
      <c r="J219" s="17"/>
      <c r="K219" s="17" t="s">
        <v>30</v>
      </c>
      <c r="L219" s="17"/>
      <c r="M219" s="17" t="s">
        <v>713</v>
      </c>
      <c r="N219" s="21">
        <v>44001</v>
      </c>
      <c r="O219" s="21"/>
      <c r="P219" s="21"/>
      <c r="Q219" s="21">
        <v>44026</v>
      </c>
      <c r="R219" s="21"/>
      <c r="S219" s="21"/>
      <c r="T219" s="21">
        <v>44108</v>
      </c>
      <c r="U219" s="17">
        <v>2059856</v>
      </c>
      <c r="V219" s="17">
        <v>2062887</v>
      </c>
      <c r="W219" s="23" t="str">
        <f t="shared" si="5"/>
        <v>Despachado CNA</v>
      </c>
      <c r="X219" s="18" t="s">
        <v>423</v>
      </c>
      <c r="Y219" s="17"/>
      <c r="Z219" s="29">
        <f>T219+60</f>
        <v>44168</v>
      </c>
      <c r="AA219" s="23" t="e">
        <f ca="1">IF(X219=#REF!,#REF!,IF(X219=#REF!,#REF!,IF(X219=#REF!,#REF!,IF(Z219="","",IF(X219="","",IF(Z219-TODAY()&gt;0,Z219-TODAY(),"Venceu"))))))</f>
        <v>#REF!</v>
      </c>
      <c r="AB219" s="58" t="s">
        <v>796</v>
      </c>
    </row>
    <row r="220" spans="1:28" ht="36" customHeight="1" x14ac:dyDescent="0.25">
      <c r="A220" s="16">
        <v>220</v>
      </c>
      <c r="B220" s="17" t="s">
        <v>253</v>
      </c>
      <c r="C220" s="18">
        <v>212</v>
      </c>
      <c r="D220" s="33" t="e">
        <f>IF($C220&gt;0,VLOOKUP($C220,CNIGP!$A:$J,2,FALSE),"")</f>
        <v>#N/A</v>
      </c>
      <c r="E220" s="23" t="e">
        <f>IF($C220&gt;0,VLOOKUP($C220,CNIGP!$A:$J,3,FALSE),"")</f>
        <v>#N/A</v>
      </c>
      <c r="F220" s="23" t="str">
        <f t="shared" si="4"/>
        <v>Sim</v>
      </c>
      <c r="G220" s="23" t="e">
        <f>IF($C220&gt;0,VLOOKUP($C220,CNIGP!$A:$J,9,FALSE),"")</f>
        <v>#N/A</v>
      </c>
      <c r="H220" s="23" t="e">
        <f>IF($C220&gt;0,VLOOKUP($C220,CNIGP!$A:$J,25,FALSE),"")</f>
        <v>#N/A</v>
      </c>
      <c r="I220" s="28" t="s">
        <v>797</v>
      </c>
      <c r="J220" s="17"/>
      <c r="K220" s="17" t="s">
        <v>30</v>
      </c>
      <c r="L220" s="17"/>
      <c r="M220" s="17" t="s">
        <v>713</v>
      </c>
      <c r="N220" s="21">
        <v>44001</v>
      </c>
      <c r="O220" s="21"/>
      <c r="P220" s="21"/>
      <c r="Q220" s="21">
        <v>44021</v>
      </c>
      <c r="R220" s="21"/>
      <c r="S220" s="21"/>
      <c r="T220" s="21">
        <v>44022</v>
      </c>
      <c r="U220" s="17">
        <v>2051801</v>
      </c>
      <c r="V220" s="17">
        <v>2053127</v>
      </c>
      <c r="W220" s="23" t="str">
        <f t="shared" si="5"/>
        <v>Despachado CNA</v>
      </c>
      <c r="X220" s="18" t="s">
        <v>423</v>
      </c>
      <c r="Y220" s="17"/>
      <c r="Z220" s="29">
        <v>44082</v>
      </c>
      <c r="AA220" s="23" t="e">
        <f ca="1">IF(X220=#REF!,#REF!,IF(X220=#REF!,#REF!,IF(X220=#REF!,#REF!,IF(Z220="","",IF(X220="","",IF(Z220-TODAY()&gt;0,Z220-TODAY(),"Venceu"))))))</f>
        <v>#REF!</v>
      </c>
      <c r="AB220" s="58" t="s">
        <v>798</v>
      </c>
    </row>
    <row r="221" spans="1:28" ht="36" customHeight="1" x14ac:dyDescent="0.25">
      <c r="A221" s="16">
        <v>221</v>
      </c>
      <c r="B221" s="17" t="s">
        <v>258</v>
      </c>
      <c r="C221" s="18"/>
      <c r="D221" s="33" t="str">
        <f>IF($C221&gt;0,VLOOKUP($C221,CNIGP!$A:$J,2,FALSE),"")</f>
        <v/>
      </c>
      <c r="E221" s="23" t="str">
        <f>IF($C221&gt;0,VLOOKUP($C221,CNIGP!$A:$J,3,FALSE),"")</f>
        <v/>
      </c>
      <c r="F221" s="23" t="str">
        <f t="shared" si="4"/>
        <v>Não</v>
      </c>
      <c r="G221" s="23" t="str">
        <f>IF($C221&gt;0,VLOOKUP($C221,CNIGP!$A:$J,9,FALSE),"")</f>
        <v/>
      </c>
      <c r="H221" s="23" t="str">
        <f>IF($C221&gt;0,VLOOKUP($C221,CNIGP!$A:$J,25,FALSE),"")</f>
        <v/>
      </c>
      <c r="I221" s="28" t="s">
        <v>799</v>
      </c>
      <c r="J221" s="17"/>
      <c r="K221" s="17" t="s">
        <v>30</v>
      </c>
      <c r="L221" s="17"/>
      <c r="M221" s="17" t="s">
        <v>713</v>
      </c>
      <c r="N221" s="21">
        <v>44001</v>
      </c>
      <c r="O221" s="21"/>
      <c r="P221" s="21"/>
      <c r="Q221" s="21">
        <v>44026</v>
      </c>
      <c r="R221" s="21"/>
      <c r="S221" s="21"/>
      <c r="T221" s="21"/>
      <c r="U221" s="17">
        <v>2059941</v>
      </c>
      <c r="V221" s="17"/>
      <c r="W221" s="23" t="str">
        <f t="shared" si="5"/>
        <v>Término da análise</v>
      </c>
      <c r="X221" s="18" t="s">
        <v>423</v>
      </c>
      <c r="Y221" s="17"/>
      <c r="Z221" s="29"/>
      <c r="AA221" s="23" t="e">
        <f ca="1">IF(X221=#REF!,#REF!,IF(X221=#REF!,#REF!,IF(X221=#REF!,#REF!,IF(Z221="","",IF(X221="","",IF(Z221-TODAY()&gt;0,Z221-TODAY(),"Venceu"))))))</f>
        <v>#REF!</v>
      </c>
      <c r="AB221" s="58" t="s">
        <v>800</v>
      </c>
    </row>
    <row r="222" spans="1:28" ht="36" customHeight="1" x14ac:dyDescent="0.25">
      <c r="A222" s="16">
        <v>222</v>
      </c>
      <c r="B222" s="17" t="s">
        <v>284</v>
      </c>
      <c r="C222" s="18">
        <v>27</v>
      </c>
      <c r="D222" s="33" t="e">
        <f>IF($C222&gt;0,VLOOKUP($C222,CNIGP!$A:$J,2,FALSE),"")</f>
        <v>#N/A</v>
      </c>
      <c r="E222" s="23" t="e">
        <f>IF($C222&gt;0,VLOOKUP($C222,CNIGP!$A:$J,3,FALSE),"")</f>
        <v>#N/A</v>
      </c>
      <c r="F222" s="23" t="str">
        <f t="shared" si="4"/>
        <v>Sim</v>
      </c>
      <c r="G222" s="23" t="e">
        <f>IF($C222&gt;0,VLOOKUP($C222,CNIGP!$A:$J,9,FALSE),"")</f>
        <v>#N/A</v>
      </c>
      <c r="H222" s="23" t="e">
        <f>IF($C222&gt;0,VLOOKUP($C222,CNIGP!$A:$J,25,FALSE),"")</f>
        <v>#N/A</v>
      </c>
      <c r="I222" s="28" t="s">
        <v>801</v>
      </c>
      <c r="J222" s="17"/>
      <c r="K222" s="17" t="s">
        <v>30</v>
      </c>
      <c r="L222" s="17"/>
      <c r="M222" s="17" t="s">
        <v>713</v>
      </c>
      <c r="N222" s="21">
        <v>44001</v>
      </c>
      <c r="O222" s="21"/>
      <c r="P222" s="21"/>
      <c r="Q222" s="21">
        <v>44021</v>
      </c>
      <c r="R222" s="21"/>
      <c r="S222" s="21"/>
      <c r="T222" s="21">
        <v>44022</v>
      </c>
      <c r="U222" s="17">
        <v>2051836</v>
      </c>
      <c r="V222" s="17">
        <v>2053210</v>
      </c>
      <c r="W222" s="23" t="str">
        <f t="shared" si="5"/>
        <v>Despachado CNA</v>
      </c>
      <c r="X222" s="18" t="s">
        <v>423</v>
      </c>
      <c r="Y222" s="17"/>
      <c r="Z222" s="29">
        <v>44082</v>
      </c>
      <c r="AA222" s="23" t="e">
        <f ca="1">IF(X222=#REF!,#REF!,IF(X222=#REF!,#REF!,IF(X222=#REF!,#REF!,IF(Z222="","",IF(X222="","",IF(Z222-TODAY()&gt;0,Z222-TODAY(),"Venceu"))))))</f>
        <v>#REF!</v>
      </c>
      <c r="AB222" s="58" t="s">
        <v>802</v>
      </c>
    </row>
    <row r="223" spans="1:28" ht="36" customHeight="1" x14ac:dyDescent="0.25">
      <c r="A223" s="16">
        <v>223</v>
      </c>
      <c r="B223" s="17" t="s">
        <v>220</v>
      </c>
      <c r="C223" s="18">
        <v>135</v>
      </c>
      <c r="D223" s="33" t="e">
        <f>IF($C223&gt;0,VLOOKUP($C223,CNIGP!$A:$J,2,FALSE),"")</f>
        <v>#N/A</v>
      </c>
      <c r="E223" s="23" t="e">
        <f>IF($C223&gt;0,VLOOKUP($C223,CNIGP!$A:$J,3,FALSE),"")</f>
        <v>#N/A</v>
      </c>
      <c r="F223" s="23" t="str">
        <f t="shared" si="4"/>
        <v>Sim</v>
      </c>
      <c r="G223" s="23" t="e">
        <f>IF($C223&gt;0,VLOOKUP($C223,CNIGP!$A:$J,9,FALSE),"")</f>
        <v>#N/A</v>
      </c>
      <c r="H223" s="23" t="e">
        <f>IF($C223&gt;0,VLOOKUP($C223,CNIGP!$A:$J,25,FALSE),"")</f>
        <v>#N/A</v>
      </c>
      <c r="I223" s="28" t="s">
        <v>803</v>
      </c>
      <c r="J223" s="17"/>
      <c r="K223" s="17" t="s">
        <v>30</v>
      </c>
      <c r="L223" s="17"/>
      <c r="M223" s="17" t="s">
        <v>713</v>
      </c>
      <c r="N223" s="21">
        <v>44001</v>
      </c>
      <c r="O223" s="21"/>
      <c r="P223" s="21"/>
      <c r="Q223" s="21">
        <v>44021</v>
      </c>
      <c r="R223" s="21"/>
      <c r="S223" s="21"/>
      <c r="T223" s="21">
        <v>44022</v>
      </c>
      <c r="U223" s="17">
        <v>2051923</v>
      </c>
      <c r="V223" s="17">
        <v>2052956</v>
      </c>
      <c r="W223" s="23" t="str">
        <f t="shared" si="5"/>
        <v>Despachado CNA</v>
      </c>
      <c r="X223" s="18" t="s">
        <v>423</v>
      </c>
      <c r="Y223" s="17"/>
      <c r="Z223" s="29">
        <v>44082</v>
      </c>
      <c r="AA223" s="23" t="e">
        <f ca="1">IF(X223=#REF!,#REF!,IF(X223=#REF!,#REF!,IF(X223=#REF!,#REF!,IF(Z223="","",IF(X223="","",IF(Z223-TODAY()&gt;0,Z223-TODAY(),"Venceu"))))))</f>
        <v>#REF!</v>
      </c>
      <c r="AB223" s="58" t="s">
        <v>804</v>
      </c>
    </row>
    <row r="224" spans="1:28" ht="36" customHeight="1" x14ac:dyDescent="0.25">
      <c r="A224" s="16">
        <v>224</v>
      </c>
      <c r="B224" s="17" t="s">
        <v>335</v>
      </c>
      <c r="C224" s="18">
        <v>80</v>
      </c>
      <c r="D224" s="33" t="e">
        <f>IF($C224&gt;0,VLOOKUP($C224,CNIGP!$A:$J,2,FALSE),"")</f>
        <v>#N/A</v>
      </c>
      <c r="E224" s="23" t="e">
        <f>IF($C224&gt;0,VLOOKUP($C224,CNIGP!$A:$J,3,FALSE),"")</f>
        <v>#N/A</v>
      </c>
      <c r="F224" s="23" t="str">
        <f t="shared" si="4"/>
        <v>Sim</v>
      </c>
      <c r="G224" s="23" t="e">
        <f>IF($C224&gt;0,VLOOKUP($C224,CNIGP!$A:$J,9,FALSE),"")</f>
        <v>#N/A</v>
      </c>
      <c r="H224" s="23" t="e">
        <f>IF($C224&gt;0,VLOOKUP($C224,CNIGP!$A:$J,25,FALSE),"")</f>
        <v>#N/A</v>
      </c>
      <c r="I224" s="28" t="s">
        <v>805</v>
      </c>
      <c r="J224" s="17"/>
      <c r="K224" s="17" t="s">
        <v>30</v>
      </c>
      <c r="L224" s="17"/>
      <c r="M224" s="17" t="s">
        <v>713</v>
      </c>
      <c r="N224" s="21">
        <v>44001</v>
      </c>
      <c r="O224" s="21"/>
      <c r="P224" s="21"/>
      <c r="Q224" s="21">
        <v>44021</v>
      </c>
      <c r="R224" s="21"/>
      <c r="S224" s="21"/>
      <c r="T224" s="21">
        <v>44022</v>
      </c>
      <c r="U224" s="17">
        <v>2051933</v>
      </c>
      <c r="V224" s="17">
        <v>2053016</v>
      </c>
      <c r="W224" s="23" t="str">
        <f t="shared" si="5"/>
        <v>Despachado CNA</v>
      </c>
      <c r="X224" s="18" t="s">
        <v>423</v>
      </c>
      <c r="Y224" s="17"/>
      <c r="Z224" s="29">
        <v>44082</v>
      </c>
      <c r="AA224" s="23" t="e">
        <f ca="1">IF(X224=#REF!,#REF!,IF(X224=#REF!,#REF!,IF(X224=#REF!,#REF!,IF(Z224="","",IF(X224="","",IF(Z224-TODAY()&gt;0,Z224-TODAY(),"Venceu"))))))</f>
        <v>#REF!</v>
      </c>
      <c r="AB224" s="58" t="s">
        <v>806</v>
      </c>
    </row>
    <row r="225" spans="1:28" ht="36" customHeight="1" x14ac:dyDescent="0.25">
      <c r="A225" s="16">
        <v>225</v>
      </c>
      <c r="B225" s="17" t="s">
        <v>364</v>
      </c>
      <c r="C225" s="18">
        <v>76</v>
      </c>
      <c r="D225" s="33" t="e">
        <f>IF($C225&gt;0,VLOOKUP($C225,CNIGP!$A:$J,2,FALSE),"")</f>
        <v>#N/A</v>
      </c>
      <c r="E225" s="23" t="e">
        <f>IF($C225&gt;0,VLOOKUP($C225,CNIGP!$A:$J,3,FALSE),"")</f>
        <v>#N/A</v>
      </c>
      <c r="F225" s="23" t="str">
        <f t="shared" si="4"/>
        <v>Sim</v>
      </c>
      <c r="G225" s="23" t="e">
        <f>IF($C225&gt;0,VLOOKUP($C225,CNIGP!$A:$J,9,FALSE),"")</f>
        <v>#N/A</v>
      </c>
      <c r="H225" s="23" t="e">
        <f>IF($C225&gt;0,VLOOKUP($C225,CNIGP!$A:$J,25,FALSE),"")</f>
        <v>#N/A</v>
      </c>
      <c r="I225" s="28" t="s">
        <v>807</v>
      </c>
      <c r="J225" s="17"/>
      <c r="K225" s="17" t="s">
        <v>30</v>
      </c>
      <c r="L225" s="17"/>
      <c r="M225" s="17" t="s">
        <v>713</v>
      </c>
      <c r="N225" s="21">
        <v>44001</v>
      </c>
      <c r="O225" s="21"/>
      <c r="P225" s="21"/>
      <c r="Q225" s="21">
        <v>44022</v>
      </c>
      <c r="R225" s="21"/>
      <c r="S225" s="21"/>
      <c r="T225" s="21">
        <v>44108</v>
      </c>
      <c r="U225" s="17">
        <v>2051976</v>
      </c>
      <c r="V225" s="17">
        <v>2055625</v>
      </c>
      <c r="W225" s="23" t="str">
        <f t="shared" si="5"/>
        <v>Despachado CNA</v>
      </c>
      <c r="X225" s="18" t="s">
        <v>423</v>
      </c>
      <c r="Y225" s="17"/>
      <c r="Z225" s="29">
        <f>T225+60</f>
        <v>44168</v>
      </c>
      <c r="AA225" s="23" t="e">
        <f ca="1">IF(X225=#REF!,#REF!,IF(X225=#REF!,#REF!,IF(X225=#REF!,#REF!,IF(Z225="","",IF(X225="","",IF(Z225-TODAY()&gt;0,Z225-TODAY(),"Venceu"))))))</f>
        <v>#REF!</v>
      </c>
      <c r="AB225" s="58" t="s">
        <v>808</v>
      </c>
    </row>
    <row r="226" spans="1:28" ht="36" customHeight="1" x14ac:dyDescent="0.25">
      <c r="A226" s="16">
        <v>226</v>
      </c>
      <c r="B226" s="17" t="s">
        <v>368</v>
      </c>
      <c r="C226" s="18">
        <v>284</v>
      </c>
      <c r="D226" s="33" t="e">
        <f>IF($C226&gt;0,VLOOKUP($C226,CNIGP!$A:$J,2,FALSE),"")</f>
        <v>#N/A</v>
      </c>
      <c r="E226" s="23" t="e">
        <f>IF($C226&gt;0,VLOOKUP($C226,CNIGP!$A:$J,3,FALSE),"")</f>
        <v>#N/A</v>
      </c>
      <c r="F226" s="23" t="str">
        <f t="shared" si="4"/>
        <v>Sim</v>
      </c>
      <c r="G226" s="23" t="e">
        <f>IF($C226&gt;0,VLOOKUP($C226,CNIGP!$A:$J,9,FALSE),"")</f>
        <v>#N/A</v>
      </c>
      <c r="H226" s="23" t="e">
        <f>IF($C226&gt;0,VLOOKUP($C226,CNIGP!$A:$J,25,FALSE),"")</f>
        <v>#N/A</v>
      </c>
      <c r="I226" s="28" t="s">
        <v>809</v>
      </c>
      <c r="J226" s="17"/>
      <c r="K226" s="17" t="s">
        <v>30</v>
      </c>
      <c r="L226" s="17"/>
      <c r="M226" s="17" t="s">
        <v>713</v>
      </c>
      <c r="N226" s="21">
        <v>44001</v>
      </c>
      <c r="O226" s="21"/>
      <c r="P226" s="21"/>
      <c r="Q226" s="21">
        <v>44022</v>
      </c>
      <c r="R226" s="21"/>
      <c r="S226" s="21"/>
      <c r="T226" s="21">
        <v>44108</v>
      </c>
      <c r="U226" s="17">
        <v>2053764</v>
      </c>
      <c r="V226" s="17">
        <v>2055716</v>
      </c>
      <c r="W226" s="23" t="str">
        <f t="shared" si="5"/>
        <v>Despachado CNA</v>
      </c>
      <c r="X226" s="18" t="s">
        <v>423</v>
      </c>
      <c r="Y226" s="17"/>
      <c r="Z226" s="29">
        <f>T226+60</f>
        <v>44168</v>
      </c>
      <c r="AA226" s="23" t="e">
        <f ca="1">IF(X226=#REF!,#REF!,IF(X226=#REF!,#REF!,IF(X226=#REF!,#REF!,IF(Z226="","",IF(X226="","",IF(Z226-TODAY()&gt;0,Z226-TODAY(),"Venceu"))))))</f>
        <v>#REF!</v>
      </c>
      <c r="AB226" s="58" t="s">
        <v>810</v>
      </c>
    </row>
    <row r="227" spans="1:28" ht="36" customHeight="1" x14ac:dyDescent="0.25">
      <c r="A227" s="16">
        <v>227</v>
      </c>
      <c r="B227" s="17" t="s">
        <v>375</v>
      </c>
      <c r="C227" s="18">
        <v>57</v>
      </c>
      <c r="D227" s="33" t="e">
        <f>IF($C227&gt;0,VLOOKUP($C227,CNIGP!$A:$J,2,FALSE),"")</f>
        <v>#N/A</v>
      </c>
      <c r="E227" s="23" t="e">
        <f>IF($C227&gt;0,VLOOKUP($C227,CNIGP!$A:$J,3,FALSE),"")</f>
        <v>#N/A</v>
      </c>
      <c r="F227" s="23" t="str">
        <f t="shared" si="4"/>
        <v>Sim</v>
      </c>
      <c r="G227" s="23" t="e">
        <f>IF($C227&gt;0,VLOOKUP($C227,CNIGP!$A:$J,9,FALSE),"")</f>
        <v>#N/A</v>
      </c>
      <c r="H227" s="23" t="e">
        <f>IF($C227&gt;0,VLOOKUP($C227,CNIGP!$A:$J,25,FALSE),"")</f>
        <v>#N/A</v>
      </c>
      <c r="I227" s="28" t="s">
        <v>811</v>
      </c>
      <c r="J227" s="17"/>
      <c r="K227" s="17" t="s">
        <v>30</v>
      </c>
      <c r="L227" s="17"/>
      <c r="M227" s="17" t="s">
        <v>713</v>
      </c>
      <c r="N227" s="21">
        <v>44001</v>
      </c>
      <c r="O227" s="21"/>
      <c r="P227" s="21"/>
      <c r="Q227" s="21">
        <v>44022</v>
      </c>
      <c r="R227" s="21"/>
      <c r="S227" s="21"/>
      <c r="T227" s="21">
        <v>44108</v>
      </c>
      <c r="U227" s="17">
        <v>2054165</v>
      </c>
      <c r="V227" s="17">
        <v>2054830</v>
      </c>
      <c r="W227" s="23" t="str">
        <f t="shared" si="5"/>
        <v>Despachado CNA</v>
      </c>
      <c r="X227" s="18" t="s">
        <v>386</v>
      </c>
      <c r="Y227" s="17"/>
      <c r="Z227" s="29">
        <f>T227+60</f>
        <v>44168</v>
      </c>
      <c r="AA227" s="23" t="e">
        <f ca="1">IF(X227=#REF!,#REF!,IF(X227=#REF!,#REF!,IF(X227=#REF!,#REF!,IF(Z227="","",IF(X227="","",IF(Z227-TODAY()&gt;0,Z227-TODAY(),"Venceu"))))))</f>
        <v>#REF!</v>
      </c>
      <c r="AB227" s="58" t="s">
        <v>812</v>
      </c>
    </row>
    <row r="228" spans="1:28" ht="36" customHeight="1" x14ac:dyDescent="0.25">
      <c r="A228" s="16">
        <v>228</v>
      </c>
      <c r="B228" s="17" t="s">
        <v>382</v>
      </c>
      <c r="C228" s="18"/>
      <c r="D228" s="33" t="str">
        <f>IF($C228&gt;0,VLOOKUP($C228,CNIGP!$A:$J,2,FALSE),"")</f>
        <v/>
      </c>
      <c r="E228" s="23" t="str">
        <f>IF($C228&gt;0,VLOOKUP($C228,CNIGP!$A:$J,3,FALSE),"")</f>
        <v/>
      </c>
      <c r="F228" s="23" t="str">
        <f t="shared" si="4"/>
        <v>Não</v>
      </c>
      <c r="G228" s="23" t="str">
        <f>IF($C228&gt;0,VLOOKUP($C228,CNIGP!$A:$J,9,FALSE),"")</f>
        <v/>
      </c>
      <c r="H228" s="23" t="str">
        <f>IF($C228&gt;0,VLOOKUP($C228,CNIGP!$A:$J,25,FALSE),"")</f>
        <v/>
      </c>
      <c r="I228" s="28" t="s">
        <v>813</v>
      </c>
      <c r="J228" s="17"/>
      <c r="K228" s="17" t="s">
        <v>30</v>
      </c>
      <c r="L228" s="17"/>
      <c r="M228" s="17" t="s">
        <v>713</v>
      </c>
      <c r="N228" s="21">
        <v>44001</v>
      </c>
      <c r="O228" s="21"/>
      <c r="P228" s="21"/>
      <c r="Q228" s="21">
        <v>44026</v>
      </c>
      <c r="R228" s="21"/>
      <c r="S228" s="21"/>
      <c r="T228" s="21">
        <v>44108</v>
      </c>
      <c r="U228" s="17">
        <v>2059971</v>
      </c>
      <c r="V228" s="17">
        <v>2063006</v>
      </c>
      <c r="W228" s="23" t="str">
        <f t="shared" si="5"/>
        <v>Despachado CNA</v>
      </c>
      <c r="X228" s="18" t="s">
        <v>386</v>
      </c>
      <c r="Y228" s="17"/>
      <c r="Z228" s="29">
        <f>T228+60</f>
        <v>44168</v>
      </c>
      <c r="AA228" s="23" t="e">
        <f ca="1">IF(X228=#REF!,#REF!,IF(X228=#REF!,#REF!,IF(X228=#REF!,#REF!,IF(Z228="","",IF(X228="","",IF(Z228-TODAY()&gt;0,Z228-TODAY(),"Venceu"))))))</f>
        <v>#REF!</v>
      </c>
      <c r="AB228" s="58" t="s">
        <v>814</v>
      </c>
    </row>
    <row r="229" spans="1:28" ht="36" customHeight="1" x14ac:dyDescent="0.25">
      <c r="A229" s="16">
        <v>229</v>
      </c>
      <c r="B229" s="17" t="s">
        <v>28</v>
      </c>
      <c r="C229" s="18">
        <v>155</v>
      </c>
      <c r="D229" s="33" t="e">
        <f>IF($C229&gt;0,VLOOKUP($C229,CNIGP!$A:$J,2,FALSE),"")</f>
        <v>#N/A</v>
      </c>
      <c r="E229" s="23" t="e">
        <f>IF($C229&gt;0,VLOOKUP($C229,CNIGP!$A:$J,3,FALSE),"")</f>
        <v>#N/A</v>
      </c>
      <c r="F229" s="23" t="str">
        <f t="shared" si="4"/>
        <v>Sim</v>
      </c>
      <c r="G229" s="23" t="e">
        <f>IF($C229&gt;0,VLOOKUP($C229,CNIGP!$A:$J,9,FALSE),"")</f>
        <v>#N/A</v>
      </c>
      <c r="H229" s="23" t="e">
        <f>IF($C229&gt;0,VLOOKUP($C229,CNIGP!$A:$J,25,FALSE),"")</f>
        <v>#N/A</v>
      </c>
      <c r="I229" s="28" t="s">
        <v>815</v>
      </c>
      <c r="J229" s="17"/>
      <c r="K229" s="17" t="s">
        <v>30</v>
      </c>
      <c r="L229" s="17"/>
      <c r="M229" s="17" t="s">
        <v>713</v>
      </c>
      <c r="N229" s="21">
        <v>44001</v>
      </c>
      <c r="O229" s="21"/>
      <c r="P229" s="21"/>
      <c r="Q229" s="21">
        <v>44019</v>
      </c>
      <c r="R229" s="21"/>
      <c r="S229" s="21"/>
      <c r="T229" s="21"/>
      <c r="U229" s="17">
        <v>2046209</v>
      </c>
      <c r="V229" s="17"/>
      <c r="W229" s="23" t="str">
        <f t="shared" si="5"/>
        <v>Término da análise</v>
      </c>
      <c r="X229" s="18" t="s">
        <v>423</v>
      </c>
      <c r="Y229" s="17"/>
      <c r="Z229" s="29"/>
      <c r="AA229" s="23" t="e">
        <f ca="1">IF(X229=#REF!,#REF!,IF(X229=#REF!,#REF!,IF(X229=#REF!,#REF!,IF(Z229="","",IF(X229="","",IF(Z229-TODAY()&gt;0,Z229-TODAY(),"Venceu"))))))</f>
        <v>#REF!</v>
      </c>
      <c r="AB229" s="58" t="s">
        <v>816</v>
      </c>
    </row>
    <row r="230" spans="1:28" ht="36" customHeight="1" x14ac:dyDescent="0.25">
      <c r="A230" s="16">
        <v>230</v>
      </c>
      <c r="B230" s="17" t="s">
        <v>267</v>
      </c>
      <c r="C230" s="18">
        <v>163</v>
      </c>
      <c r="D230" s="33" t="e">
        <f>IF($C230&gt;0,VLOOKUP($C230,CNIGP!$A:$J,2,FALSE),"")</f>
        <v>#N/A</v>
      </c>
      <c r="E230" s="23" t="e">
        <f>IF($C230&gt;0,VLOOKUP($C230,CNIGP!$A:$J,3,FALSE),"")</f>
        <v>#N/A</v>
      </c>
      <c r="F230" s="23" t="str">
        <f t="shared" si="4"/>
        <v>Sim</v>
      </c>
      <c r="G230" s="23" t="e">
        <f>IF($C230&gt;0,VLOOKUP($C230,CNIGP!$A:$J,9,FALSE),"")</f>
        <v>#N/A</v>
      </c>
      <c r="H230" s="23" t="e">
        <f>IF($C230&gt;0,VLOOKUP($C230,CNIGP!$A:$J,25,FALSE),"")</f>
        <v>#N/A</v>
      </c>
      <c r="I230" s="28" t="s">
        <v>817</v>
      </c>
      <c r="J230" s="17"/>
      <c r="K230" s="17" t="s">
        <v>30</v>
      </c>
      <c r="L230" s="17"/>
      <c r="M230" s="17" t="s">
        <v>713</v>
      </c>
      <c r="N230" s="21">
        <v>44001</v>
      </c>
      <c r="O230" s="21"/>
      <c r="P230" s="21"/>
      <c r="Q230" s="21">
        <v>44022</v>
      </c>
      <c r="R230" s="21"/>
      <c r="S230" s="21"/>
      <c r="T230" s="21">
        <v>44108</v>
      </c>
      <c r="U230" s="17">
        <v>2054206</v>
      </c>
      <c r="V230" s="17">
        <v>2054659</v>
      </c>
      <c r="W230" s="23" t="str">
        <f t="shared" si="5"/>
        <v>Despachado CNA</v>
      </c>
      <c r="X230" s="18" t="s">
        <v>423</v>
      </c>
      <c r="Y230" s="17"/>
      <c r="Z230" s="29">
        <f>T230+60</f>
        <v>44168</v>
      </c>
      <c r="AA230" s="23" t="e">
        <f ca="1">IF(X230=#REF!,#REF!,IF(X230=#REF!,#REF!,IF(X230=#REF!,#REF!,IF(Z230="","",IF(X230="","",IF(Z230-TODAY()&gt;0,Z230-TODAY(),"Venceu"))))))</f>
        <v>#REF!</v>
      </c>
      <c r="AB230" s="58" t="s">
        <v>818</v>
      </c>
    </row>
    <row r="231" spans="1:28" ht="36" customHeight="1" x14ac:dyDescent="0.25">
      <c r="A231" s="16">
        <v>231</v>
      </c>
      <c r="B231" s="17" t="s">
        <v>466</v>
      </c>
      <c r="C231" s="18">
        <v>52</v>
      </c>
      <c r="D231" s="33" t="e">
        <f>IF($C231&gt;0,VLOOKUP($C231,CNIGP!$A:$J,2,FALSE),"")</f>
        <v>#N/A</v>
      </c>
      <c r="E231" s="23" t="e">
        <f>IF($C231&gt;0,VLOOKUP($C231,CNIGP!$A:$J,3,FALSE),"")</f>
        <v>#N/A</v>
      </c>
      <c r="F231" s="23" t="str">
        <f t="shared" si="4"/>
        <v>Sim</v>
      </c>
      <c r="G231" s="23" t="e">
        <f>IF($C231&gt;0,VLOOKUP($C231,CNIGP!$A:$J,9,FALSE),"")</f>
        <v>#N/A</v>
      </c>
      <c r="H231" s="23" t="e">
        <f>IF($C231&gt;0,VLOOKUP($C231,CNIGP!$A:$J,25,FALSE),"")</f>
        <v>#N/A</v>
      </c>
      <c r="I231" s="28" t="s">
        <v>819</v>
      </c>
      <c r="J231" s="17"/>
      <c r="K231" s="17" t="s">
        <v>30</v>
      </c>
      <c r="L231" s="17"/>
      <c r="M231" s="17" t="s">
        <v>713</v>
      </c>
      <c r="N231" s="21">
        <v>44001</v>
      </c>
      <c r="O231" s="21"/>
      <c r="P231" s="21"/>
      <c r="Q231" s="21">
        <v>44022</v>
      </c>
      <c r="R231" s="21"/>
      <c r="S231" s="21"/>
      <c r="T231" s="21">
        <v>44108</v>
      </c>
      <c r="U231" s="17">
        <v>2054241</v>
      </c>
      <c r="V231" s="17">
        <v>2055557</v>
      </c>
      <c r="W231" s="23" t="str">
        <f t="shared" si="5"/>
        <v>Despachado CNA</v>
      </c>
      <c r="X231" s="18" t="s">
        <v>37</v>
      </c>
      <c r="Y231" s="17"/>
      <c r="Z231" s="29"/>
      <c r="AA231" s="23" t="e">
        <f ca="1">IF(X231=#REF!,#REF!,IF(X231=#REF!,#REF!,IF(X231=#REF!,#REF!,IF(Z231="","",IF(X231="","",IF(Z231-TODAY()&gt;0,Z231-TODAY(),"Venceu"))))))</f>
        <v>#REF!</v>
      </c>
      <c r="AB231" s="58" t="s">
        <v>820</v>
      </c>
    </row>
    <row r="232" spans="1:28" ht="36" customHeight="1" x14ac:dyDescent="0.25">
      <c r="A232" s="16">
        <v>232</v>
      </c>
      <c r="B232" s="17" t="s">
        <v>273</v>
      </c>
      <c r="C232" s="18">
        <v>50</v>
      </c>
      <c r="D232" s="33" t="e">
        <f>IF($C232&gt;0,VLOOKUP($C232,CNIGP!$A:$J,2,FALSE),"")</f>
        <v>#N/A</v>
      </c>
      <c r="E232" s="23" t="e">
        <f>IF($C232&gt;0,VLOOKUP($C232,CNIGP!$A:$J,3,FALSE),"")</f>
        <v>#N/A</v>
      </c>
      <c r="F232" s="23" t="str">
        <f t="shared" si="4"/>
        <v>Sim</v>
      </c>
      <c r="G232" s="23" t="e">
        <f>IF($C232&gt;0,VLOOKUP($C232,CNIGP!$A:$J,9,FALSE),"")</f>
        <v>#N/A</v>
      </c>
      <c r="H232" s="23" t="e">
        <f>IF($C232&gt;0,VLOOKUP($C232,CNIGP!$A:$J,25,FALSE),"")</f>
        <v>#N/A</v>
      </c>
      <c r="I232" s="28" t="s">
        <v>821</v>
      </c>
      <c r="J232" s="17"/>
      <c r="K232" s="17" t="s">
        <v>30</v>
      </c>
      <c r="L232" s="17"/>
      <c r="M232" s="17" t="s">
        <v>713</v>
      </c>
      <c r="N232" s="21">
        <v>44001</v>
      </c>
      <c r="O232" s="21"/>
      <c r="P232" s="21"/>
      <c r="Q232" s="21">
        <v>44022</v>
      </c>
      <c r="R232" s="21"/>
      <c r="S232" s="21"/>
      <c r="T232" s="21">
        <v>44108</v>
      </c>
      <c r="U232" s="17">
        <v>2054770</v>
      </c>
      <c r="V232" s="17">
        <v>2057336</v>
      </c>
      <c r="W232" s="23" t="str">
        <f t="shared" si="5"/>
        <v>Despachado CNA</v>
      </c>
      <c r="X232" s="18" t="s">
        <v>423</v>
      </c>
      <c r="Y232" s="17"/>
      <c r="Z232" s="29">
        <f t="shared" ref="Z232:Z237" si="6">T232+60</f>
        <v>44168</v>
      </c>
      <c r="AA232" s="23" t="e">
        <f ca="1">IF(X232=#REF!,#REF!,IF(X232=#REF!,#REF!,IF(X232=#REF!,#REF!,IF(Z232="","",IF(X232="","",IF(Z232-TODAY()&gt;0,Z232-TODAY(),"Venceu"))))))</f>
        <v>#REF!</v>
      </c>
      <c r="AB232" s="58" t="s">
        <v>822</v>
      </c>
    </row>
    <row r="233" spans="1:28" ht="36" customHeight="1" x14ac:dyDescent="0.25">
      <c r="A233" s="16">
        <v>233</v>
      </c>
      <c r="B233" s="17" t="s">
        <v>372</v>
      </c>
      <c r="C233" s="18"/>
      <c r="D233" s="33" t="str">
        <f>IF($C233&gt;0,VLOOKUP($C233,CNIGP!$A:$J,2,FALSE),"")</f>
        <v/>
      </c>
      <c r="E233" s="23" t="str">
        <f>IF($C233&gt;0,VLOOKUP($C233,CNIGP!$A:$J,3,FALSE),"")</f>
        <v/>
      </c>
      <c r="F233" s="23" t="str">
        <f t="shared" si="4"/>
        <v>Não</v>
      </c>
      <c r="G233" s="23" t="str">
        <f>IF($C233&gt;0,VLOOKUP($C233,CNIGP!$A:$J,9,FALSE),"")</f>
        <v/>
      </c>
      <c r="H233" s="23" t="str">
        <f>IF($C233&gt;0,VLOOKUP($C233,CNIGP!$A:$J,25,FALSE),"")</f>
        <v/>
      </c>
      <c r="I233" s="28" t="s">
        <v>823</v>
      </c>
      <c r="J233" s="17"/>
      <c r="K233" s="17" t="s">
        <v>30</v>
      </c>
      <c r="L233" s="17"/>
      <c r="M233" s="17" t="s">
        <v>713</v>
      </c>
      <c r="N233" s="21">
        <v>44001</v>
      </c>
      <c r="O233" s="21"/>
      <c r="P233" s="21"/>
      <c r="Q233" s="21">
        <v>44026</v>
      </c>
      <c r="R233" s="21"/>
      <c r="S233" s="21"/>
      <c r="T233" s="21">
        <v>44108</v>
      </c>
      <c r="U233" s="17">
        <v>2060014</v>
      </c>
      <c r="V233" s="17">
        <v>2063194</v>
      </c>
      <c r="W233" s="23" t="str">
        <f t="shared" si="5"/>
        <v>Despachado CNA</v>
      </c>
      <c r="X233" s="18" t="s">
        <v>423</v>
      </c>
      <c r="Y233" s="17"/>
      <c r="Z233" s="29">
        <f t="shared" si="6"/>
        <v>44168</v>
      </c>
      <c r="AA233" s="23" t="e">
        <f ca="1">IF(X233=#REF!,#REF!,IF(X233=#REF!,#REF!,IF(X233=#REF!,#REF!,IF(Z233="","",IF(X233="","",IF(Z233-TODAY()&gt;0,Z233-TODAY(),"Venceu"))))))</f>
        <v>#REF!</v>
      </c>
      <c r="AB233" s="58" t="s">
        <v>824</v>
      </c>
    </row>
    <row r="234" spans="1:28" ht="36" customHeight="1" x14ac:dyDescent="0.25">
      <c r="A234" s="16">
        <v>234</v>
      </c>
      <c r="B234" s="17" t="s">
        <v>568</v>
      </c>
      <c r="C234" s="18">
        <v>37</v>
      </c>
      <c r="D234" s="33" t="e">
        <f>IF($C234&gt;0,VLOOKUP($C234,CNIGP!$A:$J,2,FALSE),"")</f>
        <v>#N/A</v>
      </c>
      <c r="E234" s="23" t="e">
        <f>IF($C234&gt;0,VLOOKUP($C234,CNIGP!$A:$J,3,FALSE),"")</f>
        <v>#N/A</v>
      </c>
      <c r="F234" s="23" t="str">
        <f t="shared" si="4"/>
        <v>Sim</v>
      </c>
      <c r="G234" s="23" t="e">
        <f>IF($C234&gt;0,VLOOKUP($C234,CNIGP!$A:$J,9,FALSE),"")</f>
        <v>#N/A</v>
      </c>
      <c r="H234" s="23" t="e">
        <f>IF($C234&gt;0,VLOOKUP($C234,CNIGP!$A:$J,25,FALSE),"")</f>
        <v>#N/A</v>
      </c>
      <c r="I234" s="28" t="s">
        <v>825</v>
      </c>
      <c r="J234" s="17"/>
      <c r="K234" s="17" t="s">
        <v>30</v>
      </c>
      <c r="L234" s="17"/>
      <c r="M234" s="17" t="s">
        <v>713</v>
      </c>
      <c r="N234" s="21">
        <v>44001</v>
      </c>
      <c r="O234" s="21"/>
      <c r="P234" s="21"/>
      <c r="Q234" s="21">
        <v>44022</v>
      </c>
      <c r="R234" s="21"/>
      <c r="S234" s="21"/>
      <c r="T234" s="21">
        <v>44108</v>
      </c>
      <c r="U234" s="17">
        <v>2054285</v>
      </c>
      <c r="V234" s="17">
        <v>2054699</v>
      </c>
      <c r="W234" s="23" t="str">
        <f t="shared" si="5"/>
        <v>Despachado CNA</v>
      </c>
      <c r="X234" s="18" t="s">
        <v>423</v>
      </c>
      <c r="Y234" s="17"/>
      <c r="Z234" s="29">
        <f t="shared" si="6"/>
        <v>44168</v>
      </c>
      <c r="AA234" s="23" t="e">
        <f ca="1">IF(X234=#REF!,#REF!,IF(X234=#REF!,#REF!,IF(X234=#REF!,#REF!,IF(Z234="","",IF(X234="","",IF(Z234-TODAY()&gt;0,Z234-TODAY(),"Venceu"))))))</f>
        <v>#REF!</v>
      </c>
      <c r="AB234" s="58" t="s">
        <v>826</v>
      </c>
    </row>
    <row r="235" spans="1:28" ht="36" customHeight="1" x14ac:dyDescent="0.25">
      <c r="A235" s="16">
        <v>235</v>
      </c>
      <c r="B235" s="17" t="s">
        <v>572</v>
      </c>
      <c r="C235" s="18">
        <v>43</v>
      </c>
      <c r="D235" s="33" t="e">
        <f>IF($C235&gt;0,VLOOKUP($C235,CNIGP!$A:$J,2,FALSE),"")</f>
        <v>#N/A</v>
      </c>
      <c r="E235" s="23" t="e">
        <f>IF($C235&gt;0,VLOOKUP($C235,CNIGP!$A:$J,3,FALSE),"")</f>
        <v>#N/A</v>
      </c>
      <c r="F235" s="23" t="str">
        <f t="shared" si="4"/>
        <v>Sim</v>
      </c>
      <c r="G235" s="23" t="e">
        <f>IF($C235&gt;0,VLOOKUP($C235,CNIGP!$A:$J,9,FALSE),"")</f>
        <v>#N/A</v>
      </c>
      <c r="H235" s="23" t="e">
        <f>IF($C235&gt;0,VLOOKUP($C235,CNIGP!$A:$J,25,FALSE),"")</f>
        <v>#N/A</v>
      </c>
      <c r="I235" s="28" t="s">
        <v>827</v>
      </c>
      <c r="J235" s="17"/>
      <c r="K235" s="17" t="s">
        <v>30</v>
      </c>
      <c r="L235" s="17"/>
      <c r="M235" s="17" t="s">
        <v>713</v>
      </c>
      <c r="N235" s="21">
        <v>44001</v>
      </c>
      <c r="O235" s="21"/>
      <c r="P235" s="21"/>
      <c r="Q235" s="21">
        <v>44022</v>
      </c>
      <c r="R235" s="21"/>
      <c r="S235" s="21"/>
      <c r="T235" s="21">
        <v>44108</v>
      </c>
      <c r="U235" s="17">
        <v>2054321</v>
      </c>
      <c r="V235" s="17">
        <v>2057951</v>
      </c>
      <c r="W235" s="23" t="str">
        <f t="shared" si="5"/>
        <v>Despachado CNA</v>
      </c>
      <c r="X235" s="18" t="s">
        <v>423</v>
      </c>
      <c r="Y235" s="17"/>
      <c r="Z235" s="29">
        <f t="shared" si="6"/>
        <v>44168</v>
      </c>
      <c r="AA235" s="23" t="e">
        <f ca="1">IF(X235=#REF!,#REF!,IF(X235=#REF!,#REF!,IF(X235=#REF!,#REF!,IF(Z235="","",IF(X235="","",IF(Z235-TODAY()&gt;0,Z235-TODAY(),"Venceu"))))))</f>
        <v>#REF!</v>
      </c>
      <c r="AB235" s="58" t="s">
        <v>828</v>
      </c>
    </row>
    <row r="236" spans="1:28" ht="36" customHeight="1" x14ac:dyDescent="0.25">
      <c r="A236" s="16">
        <v>236</v>
      </c>
      <c r="B236" s="17" t="s">
        <v>615</v>
      </c>
      <c r="C236" s="18">
        <v>1</v>
      </c>
      <c r="D236" s="33" t="e">
        <f>IF($C236&gt;0,VLOOKUP($C236,CNIGP!$A:$J,2,FALSE),"")</f>
        <v>#N/A</v>
      </c>
      <c r="E236" s="23" t="e">
        <f>IF($C236&gt;0,VLOOKUP($C236,CNIGP!$A:$J,3,FALSE),"")</f>
        <v>#N/A</v>
      </c>
      <c r="F236" s="23" t="str">
        <f t="shared" si="4"/>
        <v>Sim</v>
      </c>
      <c r="G236" s="23" t="e">
        <f>IF($C236&gt;0,VLOOKUP($C236,CNIGP!$A:$J,9,FALSE),"")</f>
        <v>#N/A</v>
      </c>
      <c r="H236" s="23" t="e">
        <f>IF($C236&gt;0,VLOOKUP($C236,CNIGP!$A:$J,25,FALSE),"")</f>
        <v>#N/A</v>
      </c>
      <c r="I236" s="28" t="s">
        <v>829</v>
      </c>
      <c r="J236" s="17"/>
      <c r="K236" s="17" t="s">
        <v>30</v>
      </c>
      <c r="L236" s="17"/>
      <c r="M236" s="17" t="s">
        <v>713</v>
      </c>
      <c r="N236" s="21">
        <v>44001</v>
      </c>
      <c r="O236" s="21"/>
      <c r="P236" s="21"/>
      <c r="Q236" s="21">
        <v>44022</v>
      </c>
      <c r="R236" s="21"/>
      <c r="S236" s="21"/>
      <c r="T236" s="21">
        <v>44108</v>
      </c>
      <c r="U236" s="17">
        <v>2054360</v>
      </c>
      <c r="V236" s="17">
        <v>2057679</v>
      </c>
      <c r="W236" s="23" t="str">
        <f t="shared" si="5"/>
        <v>Despachado CNA</v>
      </c>
      <c r="X236" s="18" t="s">
        <v>386</v>
      </c>
      <c r="Y236" s="17"/>
      <c r="Z236" s="29">
        <f t="shared" si="6"/>
        <v>44168</v>
      </c>
      <c r="AA236" s="23" t="e">
        <f ca="1">IF(X236=#REF!,#REF!,IF(X236=#REF!,#REF!,IF(X236=#REF!,#REF!,IF(Z236="","",IF(X236="","",IF(Z236-TODAY()&gt;0,Z236-TODAY(),"Venceu"))))))</f>
        <v>#REF!</v>
      </c>
      <c r="AB236" s="58" t="s">
        <v>830</v>
      </c>
    </row>
    <row r="237" spans="1:28" ht="36" customHeight="1" x14ac:dyDescent="0.25">
      <c r="A237" s="16">
        <v>237</v>
      </c>
      <c r="B237" s="17" t="s">
        <v>630</v>
      </c>
      <c r="C237" s="18">
        <v>153</v>
      </c>
      <c r="D237" s="33" t="e">
        <f>IF($C237&gt;0,VLOOKUP($C237,CNIGP!$A:$J,2,FALSE),"")</f>
        <v>#N/A</v>
      </c>
      <c r="E237" s="23" t="e">
        <f>IF($C237&gt;0,VLOOKUP($C237,CNIGP!$A:$J,3,FALSE),"")</f>
        <v>#N/A</v>
      </c>
      <c r="F237" s="23" t="str">
        <f t="shared" si="4"/>
        <v>Sim</v>
      </c>
      <c r="G237" s="23" t="e">
        <f>IF($C237&gt;0,VLOOKUP($C237,CNIGP!$A:$J,9,FALSE),"")</f>
        <v>#N/A</v>
      </c>
      <c r="H237" s="23" t="e">
        <f>IF($C237&gt;0,VLOOKUP($C237,CNIGP!$A:$J,25,FALSE),"")</f>
        <v>#N/A</v>
      </c>
      <c r="I237" s="28" t="s">
        <v>831</v>
      </c>
      <c r="J237" s="17"/>
      <c r="K237" s="17" t="s">
        <v>30</v>
      </c>
      <c r="L237" s="17"/>
      <c r="M237" s="17" t="s">
        <v>713</v>
      </c>
      <c r="N237" s="21">
        <v>44001</v>
      </c>
      <c r="O237" s="21"/>
      <c r="P237" s="21"/>
      <c r="Q237" s="21">
        <v>44026</v>
      </c>
      <c r="R237" s="21"/>
      <c r="S237" s="21"/>
      <c r="T237" s="21">
        <v>44108</v>
      </c>
      <c r="U237" s="17">
        <v>2060126</v>
      </c>
      <c r="V237" s="17">
        <v>2062915</v>
      </c>
      <c r="W237" s="23" t="str">
        <f t="shared" si="5"/>
        <v>Despachado CNA</v>
      </c>
      <c r="X237" s="18" t="s">
        <v>423</v>
      </c>
      <c r="Y237" s="17"/>
      <c r="Z237" s="29">
        <f t="shared" si="6"/>
        <v>44168</v>
      </c>
      <c r="AA237" s="23" t="e">
        <f ca="1">IF(X237=#REF!,#REF!,IF(X237=#REF!,#REF!,IF(X237=#REF!,#REF!,IF(Z237="","",IF(X237="","",IF(Z237-TODAY()&gt;0,Z237-TODAY(),"Venceu"))))))</f>
        <v>#REF!</v>
      </c>
      <c r="AB237" s="58" t="s">
        <v>832</v>
      </c>
    </row>
    <row r="238" spans="1:28" ht="36" customHeight="1" x14ac:dyDescent="0.25">
      <c r="A238" s="16">
        <v>238</v>
      </c>
      <c r="B238" s="17" t="s">
        <v>295</v>
      </c>
      <c r="C238" s="18">
        <v>115</v>
      </c>
      <c r="D238" s="33" t="e">
        <f>IF($C238&gt;0,VLOOKUP($C238,CNIGP!$A:$J,2,FALSE),"")</f>
        <v>#N/A</v>
      </c>
      <c r="E238" s="23" t="e">
        <f>IF($C238&gt;0,VLOOKUP($C238,CNIGP!$A:$J,3,FALSE),"")</f>
        <v>#N/A</v>
      </c>
      <c r="F238" s="23" t="str">
        <f t="shared" si="4"/>
        <v>Sim</v>
      </c>
      <c r="G238" s="23" t="e">
        <f>IF($C238&gt;0,VLOOKUP($C238,CNIGP!$A:$J,9,FALSE),"")</f>
        <v>#N/A</v>
      </c>
      <c r="H238" s="23" t="e">
        <f>IF($C238&gt;0,VLOOKUP($C238,CNIGP!$A:$J,25,FALSE),"")</f>
        <v>#N/A</v>
      </c>
      <c r="I238" s="28" t="s">
        <v>833</v>
      </c>
      <c r="J238" s="17"/>
      <c r="K238" s="17" t="s">
        <v>30</v>
      </c>
      <c r="L238" s="17"/>
      <c r="M238" s="17" t="s">
        <v>713</v>
      </c>
      <c r="N238" s="21">
        <v>44001</v>
      </c>
      <c r="O238" s="21"/>
      <c r="P238" s="21"/>
      <c r="Q238" s="21">
        <v>44011</v>
      </c>
      <c r="R238" s="21"/>
      <c r="S238" s="21"/>
      <c r="T238" s="21"/>
      <c r="U238" s="17"/>
      <c r="V238" s="17"/>
      <c r="W238" s="23" t="str">
        <f t="shared" si="5"/>
        <v>Término da análise</v>
      </c>
      <c r="X238" s="18" t="s">
        <v>423</v>
      </c>
      <c r="Y238" s="17"/>
      <c r="Z238" s="29">
        <v>44131</v>
      </c>
      <c r="AA238" s="23" t="e">
        <f ca="1">IF(X238=#REF!,#REF!,IF(X238=#REF!,#REF!,IF(X238=#REF!,#REF!,IF(Z238="","",IF(X238="","",IF(Z238-TODAY()&gt;0,Z238-TODAY(),"Venceu"))))))</f>
        <v>#REF!</v>
      </c>
      <c r="AB238" s="58" t="s">
        <v>834</v>
      </c>
    </row>
    <row r="239" spans="1:28" ht="36" customHeight="1" x14ac:dyDescent="0.25">
      <c r="A239" s="16">
        <v>239</v>
      </c>
      <c r="B239" s="17" t="s">
        <v>316</v>
      </c>
      <c r="C239" s="18">
        <v>96</v>
      </c>
      <c r="D239" s="33" t="e">
        <f>IF($C239&gt;0,VLOOKUP($C239,CNIGP!$A:$J,2,FALSE),"")</f>
        <v>#N/A</v>
      </c>
      <c r="E239" s="23" t="e">
        <f>IF($C239&gt;0,VLOOKUP($C239,CNIGP!$A:$J,3,FALSE),"")</f>
        <v>#N/A</v>
      </c>
      <c r="F239" s="23" t="str">
        <f t="shared" si="4"/>
        <v>Sim</v>
      </c>
      <c r="G239" s="23" t="e">
        <f>IF($C239&gt;0,VLOOKUP($C239,CNIGP!$A:$J,9,FALSE),"")</f>
        <v>#N/A</v>
      </c>
      <c r="H239" s="23" t="e">
        <f>IF($C239&gt;0,VLOOKUP($C239,CNIGP!$A:$J,25,FALSE),"")</f>
        <v>#N/A</v>
      </c>
      <c r="I239" s="28" t="s">
        <v>835</v>
      </c>
      <c r="J239" s="17"/>
      <c r="K239" s="17" t="s">
        <v>30</v>
      </c>
      <c r="L239" s="17"/>
      <c r="M239" s="17" t="s">
        <v>713</v>
      </c>
      <c r="N239" s="21">
        <v>44001</v>
      </c>
      <c r="O239" s="21"/>
      <c r="P239" s="21"/>
      <c r="Q239" s="21"/>
      <c r="R239" s="21"/>
      <c r="S239" s="21">
        <v>44001</v>
      </c>
      <c r="T239" s="21"/>
      <c r="U239" s="17">
        <v>1755488</v>
      </c>
      <c r="V239" s="17">
        <v>1756126</v>
      </c>
      <c r="W239" s="23" t="str">
        <f t="shared" si="5"/>
        <v>Despachado COSOL</v>
      </c>
      <c r="X239" s="18" t="s">
        <v>386</v>
      </c>
      <c r="Y239" s="17"/>
      <c r="Z239" s="29">
        <v>44256</v>
      </c>
      <c r="AA239" s="23" t="e">
        <f ca="1">IF(X239=#REF!,#REF!,IF(X239=#REF!,#REF!,IF(X239=#REF!,#REF!,IF(Z239="","",IF(X239="","",IF(Z239-TODAY()&gt;0,Z239-TODAY(),"Venceu"))))))</f>
        <v>#REF!</v>
      </c>
      <c r="AB239" s="58" t="s">
        <v>836</v>
      </c>
    </row>
    <row r="240" spans="1:28" ht="36" customHeight="1" x14ac:dyDescent="0.25">
      <c r="A240" s="16">
        <v>240</v>
      </c>
      <c r="B240" s="17" t="s">
        <v>322</v>
      </c>
      <c r="C240" s="18">
        <v>103</v>
      </c>
      <c r="D240" s="33" t="e">
        <f>IF($C240&gt;0,VLOOKUP($C240,CNIGP!$A:$J,2,FALSE),"")</f>
        <v>#N/A</v>
      </c>
      <c r="E240" s="23" t="e">
        <f>IF($C240&gt;0,VLOOKUP($C240,CNIGP!$A:$J,3,FALSE),"")</f>
        <v>#N/A</v>
      </c>
      <c r="F240" s="23" t="str">
        <f t="shared" si="4"/>
        <v>Sim</v>
      </c>
      <c r="G240" s="23" t="e">
        <f>IF($C240&gt;0,VLOOKUP($C240,CNIGP!$A:$J,9,FALSE),"")</f>
        <v>#N/A</v>
      </c>
      <c r="H240" s="23" t="e">
        <f>IF($C240&gt;0,VLOOKUP($C240,CNIGP!$A:$J,25,FALSE),"")</f>
        <v>#N/A</v>
      </c>
      <c r="I240" s="28" t="s">
        <v>837</v>
      </c>
      <c r="J240" s="17"/>
      <c r="K240" s="17" t="s">
        <v>30</v>
      </c>
      <c r="L240" s="17"/>
      <c r="M240" s="17" t="s">
        <v>713</v>
      </c>
      <c r="N240" s="21">
        <v>44001</v>
      </c>
      <c r="O240" s="21"/>
      <c r="P240" s="21"/>
      <c r="Q240" s="21">
        <v>44011</v>
      </c>
      <c r="R240" s="21"/>
      <c r="S240" s="21"/>
      <c r="T240" s="21"/>
      <c r="U240" s="17"/>
      <c r="V240" s="17"/>
      <c r="W240" s="23" t="str">
        <f t="shared" si="5"/>
        <v>Término da análise</v>
      </c>
      <c r="X240" s="18" t="s">
        <v>37</v>
      </c>
      <c r="Y240" s="17"/>
      <c r="Z240" s="29"/>
      <c r="AA240" s="23" t="e">
        <f ca="1">IF(X240=#REF!,#REF!,IF(X240=#REF!,#REF!,IF(X240=#REF!,#REF!,IF(Z240="","",IF(X240="","",IF(Z240-TODAY()&gt;0,Z240-TODAY(),"Venceu"))))))</f>
        <v>#REF!</v>
      </c>
      <c r="AB240" s="58" t="s">
        <v>838</v>
      </c>
    </row>
    <row r="241" spans="1:28" ht="36" customHeight="1" x14ac:dyDescent="0.25">
      <c r="A241" s="16">
        <v>241</v>
      </c>
      <c r="B241" s="17" t="s">
        <v>123</v>
      </c>
      <c r="C241" s="18">
        <v>118</v>
      </c>
      <c r="D241" s="33" t="e">
        <f>IF($C241&gt;0,VLOOKUP($C241,CNIGP!$A:$J,2,FALSE),"")</f>
        <v>#N/A</v>
      </c>
      <c r="E241" s="23" t="e">
        <f>IF($C241&gt;0,VLOOKUP($C241,CNIGP!$A:$J,3,FALSE),"")</f>
        <v>#N/A</v>
      </c>
      <c r="F241" s="23" t="str">
        <f t="shared" si="4"/>
        <v>Sim</v>
      </c>
      <c r="G241" s="23" t="e">
        <f>IF($C241&gt;0,VLOOKUP($C241,CNIGP!$A:$J,9,FALSE),"")</f>
        <v>#N/A</v>
      </c>
      <c r="H241" s="23" t="e">
        <f>IF($C241&gt;0,VLOOKUP($C241,CNIGP!$A:$J,25,FALSE),"")</f>
        <v>#N/A</v>
      </c>
      <c r="I241" s="28" t="s">
        <v>839</v>
      </c>
      <c r="J241" s="17"/>
      <c r="K241" s="17" t="s">
        <v>30</v>
      </c>
      <c r="L241" s="17"/>
      <c r="M241" s="17" t="s">
        <v>713</v>
      </c>
      <c r="N241" s="21">
        <v>44001</v>
      </c>
      <c r="O241" s="21"/>
      <c r="P241" s="21"/>
      <c r="Q241" s="21">
        <v>44007</v>
      </c>
      <c r="R241" s="21"/>
      <c r="S241" s="21"/>
      <c r="T241" s="21"/>
      <c r="U241" s="17">
        <v>2054721</v>
      </c>
      <c r="V241" s="17"/>
      <c r="W241" s="23" t="str">
        <f t="shared" si="5"/>
        <v>Término da análise</v>
      </c>
      <c r="X241" s="18" t="s">
        <v>423</v>
      </c>
      <c r="Y241" s="17"/>
      <c r="Z241" s="29">
        <v>44127</v>
      </c>
      <c r="AA241" s="23" t="e">
        <f ca="1">IF(X241=#REF!,#REF!,IF(X241=#REF!,#REF!,IF(X241=#REF!,#REF!,IF(Z241="","",IF(X241="","",IF(Z241-TODAY()&gt;0,Z241-TODAY(),"Venceu"))))))</f>
        <v>#REF!</v>
      </c>
      <c r="AB241" s="58" t="s">
        <v>840</v>
      </c>
    </row>
    <row r="242" spans="1:28" ht="36" customHeight="1" x14ac:dyDescent="0.25">
      <c r="A242" s="16">
        <v>242</v>
      </c>
      <c r="B242" s="17" t="s">
        <v>330</v>
      </c>
      <c r="C242" s="18">
        <v>115</v>
      </c>
      <c r="D242" s="33" t="e">
        <f>IF($C242&gt;0,VLOOKUP($C242,CNIGP!$A:$J,2,FALSE),"")</f>
        <v>#N/A</v>
      </c>
      <c r="E242" s="23" t="e">
        <f>IF($C242&gt;0,VLOOKUP($C242,CNIGP!$A:$J,3,FALSE),"")</f>
        <v>#N/A</v>
      </c>
      <c r="F242" s="23" t="str">
        <f t="shared" si="4"/>
        <v>Sim</v>
      </c>
      <c r="G242" s="23" t="e">
        <f>IF($C242&gt;0,VLOOKUP($C242,CNIGP!$A:$J,9,FALSE),"")</f>
        <v>#N/A</v>
      </c>
      <c r="H242" s="23" t="e">
        <f>IF($C242&gt;0,VLOOKUP($C242,CNIGP!$A:$J,25,FALSE),"")</f>
        <v>#N/A</v>
      </c>
      <c r="I242" s="28" t="s">
        <v>833</v>
      </c>
      <c r="J242" s="17"/>
      <c r="K242" s="17" t="s">
        <v>30</v>
      </c>
      <c r="L242" s="17"/>
      <c r="M242" s="17" t="s">
        <v>713</v>
      </c>
      <c r="N242" s="21">
        <v>44001</v>
      </c>
      <c r="O242" s="21"/>
      <c r="P242" s="21"/>
      <c r="Q242" s="21">
        <v>44011</v>
      </c>
      <c r="R242" s="21"/>
      <c r="S242" s="21"/>
      <c r="T242" s="21"/>
      <c r="U242" s="17"/>
      <c r="V242" s="17"/>
      <c r="W242" s="23" t="str">
        <f t="shared" si="5"/>
        <v>Término da análise</v>
      </c>
      <c r="X242" s="18" t="s">
        <v>423</v>
      </c>
      <c r="Y242" s="17"/>
      <c r="Z242" s="29">
        <v>44131</v>
      </c>
      <c r="AA242" s="23" t="e">
        <f ca="1">IF(X242=#REF!,#REF!,IF(X242=#REF!,#REF!,IF(X242=#REF!,#REF!,IF(Z242="","",IF(X242="","",IF(Z242-TODAY()&gt;0,Z242-TODAY(),"Venceu"))))))</f>
        <v>#REF!</v>
      </c>
      <c r="AB242" s="58" t="s">
        <v>841</v>
      </c>
    </row>
    <row r="243" spans="1:28" ht="36" customHeight="1" x14ac:dyDescent="0.25">
      <c r="A243" s="16">
        <v>243</v>
      </c>
      <c r="B243" s="17" t="s">
        <v>356</v>
      </c>
      <c r="C243" s="18">
        <v>221</v>
      </c>
      <c r="D243" s="33" t="e">
        <f>IF($C243&gt;0,VLOOKUP($C243,CNIGP!$A:$J,2,FALSE),"")</f>
        <v>#N/A</v>
      </c>
      <c r="E243" s="23" t="e">
        <f>IF($C243&gt;0,VLOOKUP($C243,CNIGP!$A:$J,3,FALSE),"")</f>
        <v>#N/A</v>
      </c>
      <c r="F243" s="23" t="str">
        <f t="shared" si="4"/>
        <v>Sim</v>
      </c>
      <c r="G243" s="23" t="e">
        <f>IF($C243&gt;0,VLOOKUP($C243,CNIGP!$A:$J,9,FALSE),"")</f>
        <v>#N/A</v>
      </c>
      <c r="H243" s="23" t="e">
        <f>IF($C243&gt;0,VLOOKUP($C243,CNIGP!$A:$J,25,FALSE),"")</f>
        <v>#N/A</v>
      </c>
      <c r="I243" s="28" t="s">
        <v>842</v>
      </c>
      <c r="J243" s="17"/>
      <c r="K243" s="17" t="s">
        <v>30</v>
      </c>
      <c r="L243" s="17"/>
      <c r="M243" s="17" t="s">
        <v>713</v>
      </c>
      <c r="N243" s="21">
        <v>44001</v>
      </c>
      <c r="O243" s="21"/>
      <c r="P243" s="21"/>
      <c r="Q243" s="21">
        <v>44001</v>
      </c>
      <c r="R243" s="21"/>
      <c r="S243" s="21"/>
      <c r="T243" s="21"/>
      <c r="U243" s="17"/>
      <c r="V243" s="17"/>
      <c r="W243" s="23" t="str">
        <f t="shared" si="5"/>
        <v>Término da análise</v>
      </c>
      <c r="X243" s="18" t="s">
        <v>423</v>
      </c>
      <c r="Y243" s="17"/>
      <c r="Z243" s="29">
        <v>44121</v>
      </c>
      <c r="AA243" s="23" t="e">
        <f ca="1">IF(X243=#REF!,#REF!,IF(X243=#REF!,#REF!,IF(X243=#REF!,#REF!,IF(Z243="","",IF(X243="","",IF(Z243-TODAY()&gt;0,Z243-TODAY(),"Venceu"))))))</f>
        <v>#REF!</v>
      </c>
      <c r="AB243" s="58" t="s">
        <v>843</v>
      </c>
    </row>
    <row r="244" spans="1:28" ht="36" customHeight="1" x14ac:dyDescent="0.25">
      <c r="A244" s="16">
        <v>244</v>
      </c>
      <c r="B244" s="17" t="s">
        <v>401</v>
      </c>
      <c r="C244" s="18">
        <v>38</v>
      </c>
      <c r="D244" s="33" t="e">
        <f>IF($C244&gt;0,VLOOKUP($C244,CNIGP!$A:$J,2,FALSE),"")</f>
        <v>#N/A</v>
      </c>
      <c r="E244" s="23" t="e">
        <f>IF($C244&gt;0,VLOOKUP($C244,CNIGP!$A:$J,3,FALSE),"")</f>
        <v>#N/A</v>
      </c>
      <c r="F244" s="23" t="str">
        <f t="shared" si="4"/>
        <v>Sim</v>
      </c>
      <c r="G244" s="23" t="e">
        <f>IF($C244&gt;0,VLOOKUP($C244,CNIGP!$A:$J,9,FALSE),"")</f>
        <v>#N/A</v>
      </c>
      <c r="H244" s="23" t="e">
        <f>IF($C244&gt;0,VLOOKUP($C244,CNIGP!$A:$J,25,FALSE),"")</f>
        <v>#N/A</v>
      </c>
      <c r="I244" s="28" t="s">
        <v>844</v>
      </c>
      <c r="J244" s="17"/>
      <c r="K244" s="17" t="s">
        <v>30</v>
      </c>
      <c r="L244" s="17"/>
      <c r="M244" s="17" t="s">
        <v>713</v>
      </c>
      <c r="N244" s="21">
        <v>44001</v>
      </c>
      <c r="O244" s="21"/>
      <c r="P244" s="21"/>
      <c r="Q244" s="21">
        <v>44012</v>
      </c>
      <c r="R244" s="21"/>
      <c r="S244" s="21"/>
      <c r="T244" s="21"/>
      <c r="U244" s="17"/>
      <c r="V244" s="17"/>
      <c r="W244" s="23" t="str">
        <f t="shared" si="5"/>
        <v>Término da análise</v>
      </c>
      <c r="X244" s="18" t="s">
        <v>423</v>
      </c>
      <c r="Y244" s="17"/>
      <c r="Z244" s="29">
        <v>44256</v>
      </c>
      <c r="AA244" s="23" t="e">
        <f ca="1">IF(X244=#REF!,#REF!,IF(X244=#REF!,#REF!,IF(X244=#REF!,#REF!,IF(Z244="","",IF(X244="","",IF(Z244-TODAY()&gt;0,Z244-TODAY(),"Venceu"))))))</f>
        <v>#REF!</v>
      </c>
      <c r="AB244" s="58" t="s">
        <v>845</v>
      </c>
    </row>
    <row r="245" spans="1:28" ht="36" customHeight="1" x14ac:dyDescent="0.25">
      <c r="A245" s="16">
        <v>245</v>
      </c>
      <c r="B245" s="17" t="s">
        <v>395</v>
      </c>
      <c r="C245" s="18">
        <v>3</v>
      </c>
      <c r="D245" s="33" t="e">
        <f>IF($C245&gt;0,VLOOKUP($C245,CNIGP!$A:$J,2,FALSE),"")</f>
        <v>#N/A</v>
      </c>
      <c r="E245" s="23" t="e">
        <f>IF($C245&gt;0,VLOOKUP($C245,CNIGP!$A:$J,3,FALSE),"")</f>
        <v>#N/A</v>
      </c>
      <c r="F245" s="23" t="str">
        <f t="shared" si="4"/>
        <v>Sim</v>
      </c>
      <c r="G245" s="23" t="e">
        <f>IF($C245&gt;0,VLOOKUP($C245,CNIGP!$A:$J,9,FALSE),"")</f>
        <v>#N/A</v>
      </c>
      <c r="H245" s="23" t="e">
        <f>IF($C245&gt;0,VLOOKUP($C245,CNIGP!$A:$J,25,FALSE),"")</f>
        <v>#N/A</v>
      </c>
      <c r="I245" s="28" t="s">
        <v>846</v>
      </c>
      <c r="J245" s="17"/>
      <c r="K245" s="17" t="s">
        <v>30</v>
      </c>
      <c r="L245" s="17"/>
      <c r="M245" s="17" t="s">
        <v>713</v>
      </c>
      <c r="N245" s="21">
        <v>44001</v>
      </c>
      <c r="O245" s="21"/>
      <c r="P245" s="21"/>
      <c r="Q245" s="21">
        <v>44020</v>
      </c>
      <c r="R245" s="21"/>
      <c r="S245" s="21"/>
      <c r="T245" s="21"/>
      <c r="U245" s="17">
        <v>2048114</v>
      </c>
      <c r="V245" s="17">
        <v>2051311</v>
      </c>
      <c r="W245" s="23" t="str">
        <f t="shared" si="5"/>
        <v>Término da análise</v>
      </c>
      <c r="X245" s="18" t="s">
        <v>423</v>
      </c>
      <c r="Y245" s="17"/>
      <c r="Z245" s="29">
        <v>44256</v>
      </c>
      <c r="AA245" s="23" t="e">
        <f ca="1">IF(X245=#REF!,#REF!,IF(X245=#REF!,#REF!,IF(X245=#REF!,#REF!,IF(Z245="","",IF(X245="","",IF(Z245-TODAY()&gt;0,Z245-TODAY(),"Venceu"))))))</f>
        <v>#REF!</v>
      </c>
      <c r="AB245" s="58" t="s">
        <v>847</v>
      </c>
    </row>
    <row r="246" spans="1:28" ht="36" customHeight="1" x14ac:dyDescent="0.25">
      <c r="A246" s="16">
        <v>246</v>
      </c>
      <c r="B246" s="17" t="s">
        <v>523</v>
      </c>
      <c r="C246" s="18">
        <v>171</v>
      </c>
      <c r="D246" s="33" t="e">
        <f>IF($C246&gt;0,VLOOKUP($C246,CNIGP!$A:$J,2,FALSE),"")</f>
        <v>#N/A</v>
      </c>
      <c r="E246" s="23" t="e">
        <f>IF($C246&gt;0,VLOOKUP($C246,CNIGP!$A:$J,3,FALSE),"")</f>
        <v>#N/A</v>
      </c>
      <c r="F246" s="23" t="str">
        <f t="shared" si="4"/>
        <v>Sim</v>
      </c>
      <c r="G246" s="23" t="e">
        <f>IF($C246&gt;0,VLOOKUP($C246,CNIGP!$A:$J,9,FALSE),"")</f>
        <v>#N/A</v>
      </c>
      <c r="H246" s="23" t="e">
        <f>IF($C246&gt;0,VLOOKUP($C246,CNIGP!$A:$J,25,FALSE),"")</f>
        <v>#N/A</v>
      </c>
      <c r="I246" s="28" t="s">
        <v>848</v>
      </c>
      <c r="J246" s="17"/>
      <c r="K246" s="17" t="s">
        <v>30</v>
      </c>
      <c r="L246" s="17"/>
      <c r="M246" s="17" t="s">
        <v>713</v>
      </c>
      <c r="N246" s="21">
        <v>44001</v>
      </c>
      <c r="O246" s="21"/>
      <c r="P246" s="21"/>
      <c r="Q246" s="21">
        <v>44020</v>
      </c>
      <c r="R246" s="21"/>
      <c r="S246" s="21"/>
      <c r="T246" s="21"/>
      <c r="U246" s="17">
        <v>2048154</v>
      </c>
      <c r="V246" s="17">
        <v>2051343</v>
      </c>
      <c r="W246" s="23" t="str">
        <f t="shared" si="5"/>
        <v>Término da análise</v>
      </c>
      <c r="X246" s="18" t="s">
        <v>423</v>
      </c>
      <c r="Y246" s="17"/>
      <c r="Z246" s="29">
        <v>44256</v>
      </c>
      <c r="AA246" s="23" t="e">
        <f ca="1">IF(X246=#REF!,#REF!,IF(X246=#REF!,#REF!,IF(X246=#REF!,#REF!,IF(Z246="","",IF(X246="","",IF(Z246-TODAY()&gt;0,Z246-TODAY(),"Venceu"))))))</f>
        <v>#REF!</v>
      </c>
      <c r="AB246" s="58" t="s">
        <v>849</v>
      </c>
    </row>
    <row r="247" spans="1:28" ht="36" customHeight="1" x14ac:dyDescent="0.25">
      <c r="A247" s="16">
        <v>247</v>
      </c>
      <c r="B247" s="17" t="s">
        <v>619</v>
      </c>
      <c r="C247" s="18">
        <v>2</v>
      </c>
      <c r="D247" s="33" t="e">
        <f>IF($C247&gt;0,VLOOKUP($C247,CNIGP!$A:$J,2,FALSE),"")</f>
        <v>#N/A</v>
      </c>
      <c r="E247" s="23" t="e">
        <f>IF($C247&gt;0,VLOOKUP($C247,CNIGP!$A:$J,3,FALSE),"")</f>
        <v>#N/A</v>
      </c>
      <c r="F247" s="23" t="str">
        <f t="shared" si="4"/>
        <v>Sim</v>
      </c>
      <c r="G247" s="23" t="e">
        <f>IF($C247&gt;0,VLOOKUP($C247,CNIGP!$A:$J,9,FALSE),"")</f>
        <v>#N/A</v>
      </c>
      <c r="H247" s="23" t="e">
        <f>IF($C247&gt;0,VLOOKUP($C247,CNIGP!$A:$J,25,FALSE),"")</f>
        <v>#N/A</v>
      </c>
      <c r="I247" s="28" t="s">
        <v>850</v>
      </c>
      <c r="J247" s="17"/>
      <c r="K247" s="17" t="s">
        <v>30</v>
      </c>
      <c r="L247" s="17"/>
      <c r="M247" s="17" t="s">
        <v>713</v>
      </c>
      <c r="N247" s="21">
        <v>44001</v>
      </c>
      <c r="O247" s="21"/>
      <c r="P247" s="21"/>
      <c r="Q247" s="21">
        <v>44020</v>
      </c>
      <c r="R247" s="21"/>
      <c r="S247" s="21"/>
      <c r="T247" s="21"/>
      <c r="U247" s="17">
        <v>2048254</v>
      </c>
      <c r="V247" s="17">
        <v>2049483</v>
      </c>
      <c r="W247" s="23" t="str">
        <f t="shared" si="5"/>
        <v>Término da análise</v>
      </c>
      <c r="X247" s="18" t="s">
        <v>423</v>
      </c>
      <c r="Y247" s="17"/>
      <c r="Z247" s="29">
        <v>44256</v>
      </c>
      <c r="AA247" s="23" t="e">
        <f ca="1">IF(X247=#REF!,#REF!,IF(X247=#REF!,#REF!,IF(X247=#REF!,#REF!,IF(Z247="","",IF(X247="","",IF(Z247-TODAY()&gt;0,Z247-TODAY(),"Venceu"))))))</f>
        <v>#REF!</v>
      </c>
      <c r="AB247" s="58" t="s">
        <v>851</v>
      </c>
    </row>
    <row r="248" spans="1:28" ht="36" customHeight="1" x14ac:dyDescent="0.25">
      <c r="A248" s="16">
        <v>248</v>
      </c>
      <c r="B248" s="17" t="s">
        <v>692</v>
      </c>
      <c r="C248" s="18">
        <v>64</v>
      </c>
      <c r="D248" s="33" t="e">
        <f>IF($C248&gt;0,VLOOKUP($C248,CNIGP!$A:$J,2,FALSE),"")</f>
        <v>#N/A</v>
      </c>
      <c r="E248" s="23" t="e">
        <f>IF($C248&gt;0,VLOOKUP($C248,CNIGP!$A:$J,3,FALSE),"")</f>
        <v>#N/A</v>
      </c>
      <c r="F248" s="23" t="str">
        <f t="shared" si="4"/>
        <v>Sim</v>
      </c>
      <c r="G248" s="23" t="e">
        <f>IF($C248&gt;0,VLOOKUP($C248,CNIGP!$A:$J,9,FALSE),"")</f>
        <v>#N/A</v>
      </c>
      <c r="H248" s="23" t="e">
        <f>IF($C248&gt;0,VLOOKUP($C248,CNIGP!$A:$J,25,FALSE),"")</f>
        <v>#N/A</v>
      </c>
      <c r="I248" s="28" t="s">
        <v>852</v>
      </c>
      <c r="J248" s="17" t="s">
        <v>853</v>
      </c>
      <c r="K248" s="17" t="s">
        <v>30</v>
      </c>
      <c r="L248" s="17"/>
      <c r="M248" s="17" t="s">
        <v>398</v>
      </c>
      <c r="N248" s="21">
        <v>44074</v>
      </c>
      <c r="O248" s="21">
        <v>44125</v>
      </c>
      <c r="P248" s="21">
        <v>44130</v>
      </c>
      <c r="Q248" s="21">
        <v>44154</v>
      </c>
      <c r="R248" s="21">
        <v>44154</v>
      </c>
      <c r="S248" s="21">
        <v>44196</v>
      </c>
      <c r="T248" s="21">
        <v>44201</v>
      </c>
      <c r="U248" s="17">
        <v>2303478</v>
      </c>
      <c r="V248" s="17">
        <v>2405311</v>
      </c>
      <c r="W248" s="23" t="str">
        <f t="shared" si="5"/>
        <v>Despachado CNA</v>
      </c>
      <c r="X248" s="18" t="s">
        <v>386</v>
      </c>
      <c r="Y248" s="17">
        <v>180</v>
      </c>
      <c r="Z248" s="29">
        <f t="shared" ref="Z248:Z253" si="7">IF(Y248&gt;0,T248+Y248,"")</f>
        <v>44381</v>
      </c>
      <c r="AA248" s="23" t="e">
        <f ca="1">IF(X248=#REF!,#REF!,IF(X248=#REF!,#REF!,IF(X248=#REF!,#REF!,IF(Z248="","",IF(X248="","",IF(Z248-TODAY()&gt;0,Z248-TODAY(),"Venceu"))))))</f>
        <v>#REF!</v>
      </c>
      <c r="AB248" s="58" t="s">
        <v>854</v>
      </c>
    </row>
    <row r="249" spans="1:28" ht="36" customHeight="1" x14ac:dyDescent="0.25">
      <c r="A249" s="16">
        <v>249</v>
      </c>
      <c r="B249" s="17" t="s">
        <v>855</v>
      </c>
      <c r="C249" s="18">
        <v>112</v>
      </c>
      <c r="D249" s="33" t="e">
        <f>IF($C249&gt;0,VLOOKUP($C249,CNIGP!$A:$J,2,FALSE),"")</f>
        <v>#N/A</v>
      </c>
      <c r="E249" s="23" t="e">
        <f>IF($C249&gt;0,VLOOKUP($C249,CNIGP!$A:$J,3,FALSE),"")</f>
        <v>#N/A</v>
      </c>
      <c r="F249" s="23" t="str">
        <f t="shared" si="4"/>
        <v>Sim</v>
      </c>
      <c r="G249" s="23" t="e">
        <f>IF($C249&gt;0,VLOOKUP($C249,CNIGP!$A:$J,9,FALSE),"")</f>
        <v>#N/A</v>
      </c>
      <c r="H249" s="23" t="e">
        <f>IF($C249&gt;0,VLOOKUP($C249,CNIGP!$A:$J,25,FALSE),"")</f>
        <v>#N/A</v>
      </c>
      <c r="I249" s="28" t="s">
        <v>856</v>
      </c>
      <c r="J249" s="17"/>
      <c r="K249" s="17"/>
      <c r="L249" s="17"/>
      <c r="M249" s="17" t="s">
        <v>857</v>
      </c>
      <c r="N249" s="21">
        <v>44013</v>
      </c>
      <c r="O249" s="21">
        <v>44020</v>
      </c>
      <c r="P249" s="21">
        <v>44020</v>
      </c>
      <c r="Q249" s="21">
        <v>44027</v>
      </c>
      <c r="R249" s="21">
        <v>44027</v>
      </c>
      <c r="S249" s="21">
        <v>44040</v>
      </c>
      <c r="T249" s="21">
        <v>44046</v>
      </c>
      <c r="U249" s="17">
        <v>2084741</v>
      </c>
      <c r="V249" s="17">
        <v>2085318</v>
      </c>
      <c r="W249" s="23" t="str">
        <f t="shared" si="5"/>
        <v>Despachado CNA</v>
      </c>
      <c r="X249" s="17" t="s">
        <v>37</v>
      </c>
      <c r="Y249" s="17"/>
      <c r="Z249" s="29" t="str">
        <f t="shared" si="7"/>
        <v/>
      </c>
      <c r="AA249" s="23" t="e">
        <f ca="1">IF(X249=#REF!,#REF!,IF(X249=#REF!,#REF!,IF(X249=#REF!,#REF!,IF(Z249="","",IF(X249="","",IF(Z249-TODAY()&gt;0,Z249-TODAY(),"Venceu"))))))</f>
        <v>#REF!</v>
      </c>
      <c r="AB249" s="58"/>
    </row>
    <row r="250" spans="1:28" ht="36" customHeight="1" x14ac:dyDescent="0.25">
      <c r="A250" s="16">
        <v>250</v>
      </c>
      <c r="B250" s="17" t="s">
        <v>70</v>
      </c>
      <c r="C250" s="18">
        <v>6</v>
      </c>
      <c r="D250" s="33" t="e">
        <f>IF($C250&gt;0,VLOOKUP($C250,CNIGP!$A:$J,2,FALSE),"")</f>
        <v>#N/A</v>
      </c>
      <c r="E250" s="23" t="e">
        <f>IF($C250&gt;0,VLOOKUP($C250,CNIGP!$A:$J,3,FALSE),"")</f>
        <v>#N/A</v>
      </c>
      <c r="F250" s="23" t="str">
        <f t="shared" si="4"/>
        <v>Sim</v>
      </c>
      <c r="G250" s="23" t="e">
        <f>IF($C250&gt;0,VLOOKUP($C250,CNIGP!$A:$J,9,FALSE),"")</f>
        <v>#N/A</v>
      </c>
      <c r="H250" s="23" t="e">
        <f>IF($C250&gt;0,VLOOKUP($C250,CNIGP!$A:$J,25,FALSE),"")</f>
        <v>#N/A</v>
      </c>
      <c r="I250" s="28" t="s">
        <v>858</v>
      </c>
      <c r="J250" s="17"/>
      <c r="K250" s="17"/>
      <c r="L250" s="17"/>
      <c r="M250" s="17" t="s">
        <v>857</v>
      </c>
      <c r="N250" s="21"/>
      <c r="O250" s="21"/>
      <c r="P250" s="21"/>
      <c r="Q250" s="21"/>
      <c r="R250" s="21"/>
      <c r="S250" s="21">
        <v>44017</v>
      </c>
      <c r="T250" s="21"/>
      <c r="U250" s="17"/>
      <c r="V250" s="17"/>
      <c r="W250" s="23" t="str">
        <f t="shared" si="5"/>
        <v>Despachado COSOL</v>
      </c>
      <c r="X250" s="17"/>
      <c r="Y250" s="17"/>
      <c r="Z250" s="29" t="str">
        <f t="shared" si="7"/>
        <v/>
      </c>
      <c r="AA250" s="23" t="e">
        <f ca="1">IF(X250=#REF!,#REF!,IF(X250=#REF!,#REF!,IF(X250=#REF!,#REF!,IF(Z250="","",IF(X250="","",IF(Z250-TODAY()&gt;0,Z250-TODAY(),"Venceu"))))))</f>
        <v>#REF!</v>
      </c>
      <c r="AB250" s="58"/>
    </row>
    <row r="251" spans="1:28" ht="36" customHeight="1" x14ac:dyDescent="0.25">
      <c r="A251" s="16">
        <v>251</v>
      </c>
      <c r="B251" s="17" t="s">
        <v>288</v>
      </c>
      <c r="C251" s="18">
        <v>161</v>
      </c>
      <c r="D251" s="33" t="e">
        <f>IF($C251&gt;0,VLOOKUP($C251,CNIGP!$A:$J,2,FALSE),"")</f>
        <v>#N/A</v>
      </c>
      <c r="E251" s="23" t="e">
        <f>IF($C251&gt;0,VLOOKUP($C251,CNIGP!$A:$J,3,FALSE),"")</f>
        <v>#N/A</v>
      </c>
      <c r="F251" s="23" t="str">
        <f t="shared" si="4"/>
        <v>Sim</v>
      </c>
      <c r="G251" s="23" t="e">
        <f>IF($C251&gt;0,VLOOKUP($C251,CNIGP!$A:$J,9,FALSE),"")</f>
        <v>#N/A</v>
      </c>
      <c r="H251" s="23" t="e">
        <f>IF($C251&gt;0,VLOOKUP($C251,CNIGP!$A:$J,25,FALSE),"")</f>
        <v>#N/A</v>
      </c>
      <c r="I251" s="28" t="s">
        <v>859</v>
      </c>
      <c r="J251" s="17"/>
      <c r="K251" s="17" t="s">
        <v>30</v>
      </c>
      <c r="L251" s="17"/>
      <c r="M251" s="17" t="s">
        <v>857</v>
      </c>
      <c r="N251" s="21">
        <v>44008</v>
      </c>
      <c r="O251" s="21"/>
      <c r="P251" s="21"/>
      <c r="Q251" s="21"/>
      <c r="R251" s="21"/>
      <c r="S251" s="21">
        <v>44014</v>
      </c>
      <c r="T251" s="21">
        <v>44017</v>
      </c>
      <c r="U251" s="17">
        <v>2037751</v>
      </c>
      <c r="V251" s="17">
        <v>2040353</v>
      </c>
      <c r="W251" s="23" t="str">
        <f t="shared" si="5"/>
        <v>Despachado CNA</v>
      </c>
      <c r="X251" s="17" t="s">
        <v>860</v>
      </c>
      <c r="Y251" s="17"/>
      <c r="Z251" s="29" t="str">
        <f t="shared" si="7"/>
        <v/>
      </c>
      <c r="AA251" s="23" t="e">
        <f ca="1">IF(X251=#REF!,#REF!,IF(X251=#REF!,#REF!,IF(X251=#REF!,#REF!,IF(Z251="","",IF(X251="","",IF(Z251-TODAY()&gt;0,Z251-TODAY(),"Venceu"))))))</f>
        <v>#REF!</v>
      </c>
      <c r="AB251" s="58"/>
    </row>
    <row r="252" spans="1:28" ht="36" customHeight="1" x14ac:dyDescent="0.25">
      <c r="A252" s="16">
        <v>252</v>
      </c>
      <c r="B252" s="17" t="s">
        <v>671</v>
      </c>
      <c r="C252" s="18">
        <v>168</v>
      </c>
      <c r="D252" s="33" t="e">
        <f>IF($C252&gt;0,VLOOKUP($C252,CNIGP!$A:$J,2,FALSE),"")</f>
        <v>#N/A</v>
      </c>
      <c r="E252" s="23" t="e">
        <f>IF($C252&gt;0,VLOOKUP($C252,CNIGP!$A:$J,3,FALSE),"")</f>
        <v>#N/A</v>
      </c>
      <c r="F252" s="23" t="str">
        <f t="shared" si="4"/>
        <v>Sim</v>
      </c>
      <c r="G252" s="23" t="e">
        <f>IF($C252&gt;0,VLOOKUP($C252,CNIGP!$A:$J,9,FALSE),"")</f>
        <v>#N/A</v>
      </c>
      <c r="H252" s="23" t="e">
        <f>IF($C252&gt;0,VLOOKUP($C252,CNIGP!$A:$J,25,FALSE),"")</f>
        <v>#N/A</v>
      </c>
      <c r="I252" s="28" t="s">
        <v>861</v>
      </c>
      <c r="J252" s="17"/>
      <c r="K252" s="17" t="s">
        <v>30</v>
      </c>
      <c r="L252" s="17"/>
      <c r="M252" s="17" t="s">
        <v>673</v>
      </c>
      <c r="N252" s="21">
        <v>44026</v>
      </c>
      <c r="O252" s="21">
        <v>44026</v>
      </c>
      <c r="P252" s="21">
        <v>44026</v>
      </c>
      <c r="Q252" s="22">
        <v>44040</v>
      </c>
      <c r="R252" s="22">
        <v>44040</v>
      </c>
      <c r="S252" s="22">
        <v>44041</v>
      </c>
      <c r="T252" s="22">
        <v>44041</v>
      </c>
      <c r="U252" s="17">
        <v>2077809</v>
      </c>
      <c r="V252" s="17">
        <v>2088403</v>
      </c>
      <c r="W252" s="23" t="str">
        <f t="shared" si="5"/>
        <v>Despachado CNA</v>
      </c>
      <c r="X252" s="17" t="s">
        <v>860</v>
      </c>
      <c r="Y252" s="17"/>
      <c r="Z252" s="29" t="str">
        <f t="shared" si="7"/>
        <v/>
      </c>
      <c r="AA252" s="23" t="e">
        <f ca="1">IF(X252=#REF!,#REF!,IF(X252=#REF!,#REF!,IF(X252=#REF!,#REF!,IF(Z252="","",IF(X252="","",IF(Z252-TODAY()&gt;0,Z252-TODAY(),"Venceu"))))))</f>
        <v>#REF!</v>
      </c>
      <c r="AB252" s="58" t="s">
        <v>862</v>
      </c>
    </row>
    <row r="253" spans="1:28" ht="36" customHeight="1" x14ac:dyDescent="0.25">
      <c r="A253" s="16">
        <v>253</v>
      </c>
      <c r="B253" s="17" t="s">
        <v>375</v>
      </c>
      <c r="C253" s="18">
        <v>57</v>
      </c>
      <c r="D253" s="33" t="e">
        <f>IF($C253&gt;0,VLOOKUP($C253,CNIGP!$A:$J,2,FALSE),"")</f>
        <v>#N/A</v>
      </c>
      <c r="E253" s="23" t="e">
        <f>IF($C253&gt;0,VLOOKUP($C253,CNIGP!$A:$J,3,FALSE),"")</f>
        <v>#N/A</v>
      </c>
      <c r="F253" s="23" t="str">
        <f t="shared" si="4"/>
        <v>Sim</v>
      </c>
      <c r="G253" s="23" t="e">
        <f>IF($C253&gt;0,VLOOKUP($C253,CNIGP!$A:$J,9,FALSE),"")</f>
        <v>#N/A</v>
      </c>
      <c r="H253" s="23" t="e">
        <f>IF($C253&gt;0,VLOOKUP($C253,CNIGP!$A:$J,25,FALSE),"")</f>
        <v>#N/A</v>
      </c>
      <c r="I253" s="28" t="s">
        <v>863</v>
      </c>
      <c r="J253" s="17"/>
      <c r="K253" s="17" t="s">
        <v>30</v>
      </c>
      <c r="L253" s="17"/>
      <c r="M253" s="17" t="s">
        <v>713</v>
      </c>
      <c r="N253" s="21">
        <v>44160</v>
      </c>
      <c r="O253" s="21"/>
      <c r="P253" s="21"/>
      <c r="Q253" s="21"/>
      <c r="R253" s="21"/>
      <c r="S253" s="21">
        <v>44160</v>
      </c>
      <c r="T253" s="21">
        <v>44167</v>
      </c>
      <c r="U253" s="17">
        <v>2331422</v>
      </c>
      <c r="V253" s="17">
        <v>2332757</v>
      </c>
      <c r="W253" s="23" t="str">
        <f t="shared" si="5"/>
        <v>Despachado CNA</v>
      </c>
      <c r="X253" s="17" t="s">
        <v>386</v>
      </c>
      <c r="Y253" s="17">
        <v>60</v>
      </c>
      <c r="Z253" s="29">
        <f t="shared" si="7"/>
        <v>44227</v>
      </c>
      <c r="AA253" s="23" t="e">
        <f ca="1">IF(X253=#REF!,#REF!,IF(X253=#REF!,#REF!,IF(X253=#REF!,#REF!,IF(Z253="","",IF(X253="","",IF(Z253-TODAY()&gt;0,Z253-TODAY(),"Venceu"))))))</f>
        <v>#REF!</v>
      </c>
      <c r="AB253" s="58"/>
    </row>
    <row r="254" spans="1:28" ht="36" customHeight="1" x14ac:dyDescent="0.25">
      <c r="A254" s="16">
        <v>254</v>
      </c>
      <c r="B254" s="23" t="s">
        <v>864</v>
      </c>
      <c r="C254" s="27">
        <v>78</v>
      </c>
      <c r="D254" s="33" t="e">
        <f>IF($C254&gt;0,VLOOKUP($C254,CNIGP!$A:$J,2,FALSE),"")</f>
        <v>#N/A</v>
      </c>
      <c r="E254" s="23" t="e">
        <f>IF($C254&gt;0,VLOOKUP($C254,CNIGP!$A:$J,3,FALSE),"")</f>
        <v>#N/A</v>
      </c>
      <c r="F254" s="23" t="str">
        <f t="shared" si="4"/>
        <v>Sim</v>
      </c>
      <c r="G254" s="23" t="e">
        <f>IF($C254&gt;0,VLOOKUP($C254,CNIGP!$A:$J,9,FALSE),"")</f>
        <v>#N/A</v>
      </c>
      <c r="H254" s="23" t="e">
        <f>IF($C254&gt;0,VLOOKUP($C254,CNIGP!$A:$J,25,FALSE),"")</f>
        <v>#N/A</v>
      </c>
      <c r="I254" s="23" t="s">
        <v>865</v>
      </c>
      <c r="J254" s="23"/>
      <c r="K254" s="27" t="s">
        <v>32</v>
      </c>
      <c r="M254" s="27" t="s">
        <v>49</v>
      </c>
      <c r="N254" s="53">
        <v>43986</v>
      </c>
      <c r="O254" s="53">
        <v>43986</v>
      </c>
      <c r="P254" s="53">
        <v>43986</v>
      </c>
      <c r="Q254" s="53">
        <v>44006</v>
      </c>
      <c r="R254" s="53">
        <v>44007</v>
      </c>
      <c r="S254" s="53">
        <v>44021</v>
      </c>
      <c r="T254" s="53">
        <v>44022</v>
      </c>
      <c r="U254" s="27">
        <v>2023034</v>
      </c>
      <c r="V254" s="27">
        <v>2051955</v>
      </c>
      <c r="W254" s="23" t="str">
        <f t="shared" si="5"/>
        <v>Despachado CNA</v>
      </c>
      <c r="X254" s="17" t="s">
        <v>860</v>
      </c>
      <c r="Y254" s="17"/>
      <c r="Z254" s="29"/>
      <c r="AA254" s="23" t="e">
        <f ca="1">IF(X254=#REF!,#REF!,IF(X254=#REF!,#REF!,IF(X254=#REF!,#REF!,IF(Z254="","",IF(X254="","",IF(Z254-TODAY()&gt;0,Z254-TODAY(),"Venceu"))))))</f>
        <v>#REF!</v>
      </c>
      <c r="AB254" s="58"/>
    </row>
    <row r="255" spans="1:28" ht="36" customHeight="1" x14ac:dyDescent="0.25">
      <c r="A255" s="16">
        <v>255</v>
      </c>
      <c r="B255" s="17" t="s">
        <v>288</v>
      </c>
      <c r="C255" s="18">
        <v>161</v>
      </c>
      <c r="D255" s="33" t="e">
        <f>IF($C255&gt;0,VLOOKUP($C255,CNIGP!$A:$J,2,FALSE),"")</f>
        <v>#N/A</v>
      </c>
      <c r="E255" s="23" t="e">
        <f>IF($C255&gt;0,VLOOKUP($C255,CNIGP!$A:$J,3,FALSE),"")</f>
        <v>#N/A</v>
      </c>
      <c r="F255" s="23" t="str">
        <f t="shared" si="4"/>
        <v>Sim</v>
      </c>
      <c r="G255" s="23" t="e">
        <f>IF($C255&gt;0,VLOOKUP($C255,CNIGP!$A:$J,9,FALSE),"")</f>
        <v>#N/A</v>
      </c>
      <c r="H255" s="23" t="e">
        <f>IF($C255&gt;0,VLOOKUP($C255,CNIGP!$A:$J,25,FALSE),"")</f>
        <v>#N/A</v>
      </c>
      <c r="I255" s="28" t="s">
        <v>859</v>
      </c>
      <c r="J255" s="17"/>
      <c r="K255" s="17" t="s">
        <v>30</v>
      </c>
      <c r="L255" s="17"/>
      <c r="M255" s="17" t="s">
        <v>713</v>
      </c>
      <c r="N255" s="21"/>
      <c r="O255" s="21"/>
      <c r="P255" s="21"/>
      <c r="Q255" s="21"/>
      <c r="R255" s="21"/>
      <c r="S255" s="21">
        <v>44004</v>
      </c>
      <c r="T255" s="21">
        <v>44005</v>
      </c>
      <c r="U255" s="17">
        <v>2019680</v>
      </c>
      <c r="V255" s="17">
        <v>2022046</v>
      </c>
      <c r="W255" s="23" t="str">
        <f t="shared" si="5"/>
        <v>Despachado CNA</v>
      </c>
      <c r="X255" s="17"/>
      <c r="Y255" s="17"/>
      <c r="Z255" s="29" t="str">
        <f>IF(Y255&gt;0,T255+Y255,"")</f>
        <v/>
      </c>
      <c r="AA255" s="23" t="e">
        <f ca="1">IF(X255=#REF!,#REF!,IF(X255=#REF!,#REF!,IF(X255=#REF!,#REF!,IF(Z255="","",IF(X255="","",IF(Z255-TODAY()&gt;0,Z255-TODAY(),"Venceu"))))))</f>
        <v>#REF!</v>
      </c>
      <c r="AB255" s="58"/>
    </row>
    <row r="256" spans="1:28" ht="36" customHeight="1" x14ac:dyDescent="0.25">
      <c r="A256" s="16">
        <v>256</v>
      </c>
      <c r="B256" s="17" t="s">
        <v>681</v>
      </c>
      <c r="C256" s="18">
        <v>287</v>
      </c>
      <c r="D256" s="33" t="e">
        <f>IF($C256&gt;0,VLOOKUP($C256,CNIGP!$A:$J,2,FALSE),"")</f>
        <v>#N/A</v>
      </c>
      <c r="E256" s="23" t="e">
        <f>IF($C256&gt;0,VLOOKUP($C256,CNIGP!$A:$J,3,FALSE),"")</f>
        <v>#N/A</v>
      </c>
      <c r="F256" s="23" t="str">
        <f t="shared" ref="F256:F280" si="8">IF(B256&gt;0,IF(C256&gt;0,"Sim","Não"),"")</f>
        <v>Sim</v>
      </c>
      <c r="G256" s="23" t="e">
        <f>IF($C256&gt;0,VLOOKUP($C256,CNIGP!$A:$J,9,FALSE),"")</f>
        <v>#N/A</v>
      </c>
      <c r="H256" s="23" t="e">
        <f>IF($C256&gt;0,VLOOKUP($C256,CNIGP!$A:$J,25,FALSE),"")</f>
        <v>#N/A</v>
      </c>
      <c r="I256" s="28" t="s">
        <v>866</v>
      </c>
      <c r="J256" s="17"/>
      <c r="K256" s="17" t="s">
        <v>30</v>
      </c>
      <c r="L256" s="17"/>
      <c r="M256" s="17" t="s">
        <v>683</v>
      </c>
      <c r="N256" s="21">
        <v>44110</v>
      </c>
      <c r="O256" s="21">
        <v>44110</v>
      </c>
      <c r="P256" s="21">
        <v>44117</v>
      </c>
      <c r="Q256" s="21">
        <v>44144</v>
      </c>
      <c r="R256" s="22">
        <v>44144</v>
      </c>
      <c r="S256" s="21">
        <v>44144</v>
      </c>
      <c r="T256" s="21">
        <v>44201</v>
      </c>
      <c r="U256" s="17">
        <v>2290671</v>
      </c>
      <c r="V256" s="17">
        <v>2407369</v>
      </c>
      <c r="W256" s="23" t="str">
        <f t="shared" ref="W256:W318" si="9">IF(B256&gt;0,IF(T256&gt;0,$T$1,IF(S256&gt;0,$S$1,IF(R256&gt;0,$R$1,IF(Q256&gt;0,$Q$1,IF(P256&gt;0,$P$1,IF(O256&gt;0,$O$1,IF(N256&gt;0,$N$1,"Registrar demanda"))))))),"")</f>
        <v>Despachado CNA</v>
      </c>
      <c r="X256" s="17" t="s">
        <v>386</v>
      </c>
      <c r="Y256" s="17">
        <v>45</v>
      </c>
      <c r="Z256" s="29">
        <f>IF(Y256&gt;0,T256+Y256,"")</f>
        <v>44246</v>
      </c>
      <c r="AA256" s="23" t="e">
        <f ca="1">IF(X256=#REF!,#REF!,IF(X256=#REF!,#REF!,IF(X256=#REF!,#REF!,IF(Z256="","",IF(X256="","",IF(Z256-TODAY()&gt;0,Z256-TODAY(),"Venceu"))))))</f>
        <v>#REF!</v>
      </c>
      <c r="AB256" s="61" t="s">
        <v>867</v>
      </c>
    </row>
    <row r="257" spans="1:28" ht="36" customHeight="1" x14ac:dyDescent="0.25">
      <c r="A257" s="16">
        <v>257</v>
      </c>
      <c r="B257" s="17" t="s">
        <v>868</v>
      </c>
      <c r="C257" s="18">
        <v>71</v>
      </c>
      <c r="D257" s="33" t="e">
        <f>IF($C257&gt;0,VLOOKUP($C257,CNIGP!$A:$J,2,FALSE),"")</f>
        <v>#N/A</v>
      </c>
      <c r="E257" s="23" t="e">
        <f>IF($C257&gt;0,VLOOKUP($C257,CNIGP!$A:$J,3,FALSE),"")</f>
        <v>#N/A</v>
      </c>
      <c r="F257" s="23" t="str">
        <f t="shared" si="8"/>
        <v>Sim</v>
      </c>
      <c r="G257" s="23" t="e">
        <f>IF($C257&gt;0,VLOOKUP($C257,CNIGP!$A:$J,9,FALSE),"")</f>
        <v>#N/A</v>
      </c>
      <c r="H257" s="23" t="e">
        <f>IF($C257&gt;0,VLOOKUP($C257,CNIGP!$A:$J,25,FALSE),"")</f>
        <v>#N/A</v>
      </c>
      <c r="I257" s="28" t="s">
        <v>869</v>
      </c>
      <c r="J257" s="17" t="s">
        <v>853</v>
      </c>
      <c r="K257" s="17"/>
      <c r="L257" s="17"/>
      <c r="M257" s="17" t="s">
        <v>673</v>
      </c>
      <c r="N257" s="21">
        <v>44112</v>
      </c>
      <c r="O257" s="21">
        <v>44113</v>
      </c>
      <c r="P257" s="21">
        <v>44117</v>
      </c>
      <c r="Q257" s="21">
        <v>44181</v>
      </c>
      <c r="R257" s="21">
        <v>44181</v>
      </c>
      <c r="S257" s="21">
        <v>44203</v>
      </c>
      <c r="T257" s="21">
        <v>44243</v>
      </c>
      <c r="U257" s="17">
        <v>2275799</v>
      </c>
      <c r="V257" s="17">
        <v>2412422</v>
      </c>
      <c r="W257" s="23" t="str">
        <f t="shared" si="9"/>
        <v>Despachado CNA</v>
      </c>
      <c r="X257" s="17" t="s">
        <v>423</v>
      </c>
      <c r="Y257" s="17">
        <v>180</v>
      </c>
      <c r="Z257" s="29">
        <f>IF(Y257&gt;0,T257+Y257,"")</f>
        <v>44423</v>
      </c>
      <c r="AA257" s="23" t="e">
        <f ca="1">IF(X257=#REF!,#REF!,IF(X257=#REF!,#REF!,IF(X257=#REF!,#REF!,IF(Z257="","",IF(X257="","",IF(Z257-TODAY()&gt;0,Z257-TODAY(),"Venceu"))))))</f>
        <v>#REF!</v>
      </c>
      <c r="AB257" s="58" t="s">
        <v>870</v>
      </c>
    </row>
    <row r="258" spans="1:28" ht="36" customHeight="1" x14ac:dyDescent="0.25">
      <c r="A258" s="16">
        <v>258</v>
      </c>
      <c r="B258" s="17" t="s">
        <v>871</v>
      </c>
      <c r="C258" s="18"/>
      <c r="D258" s="33" t="str">
        <f>IF($C258&gt;0,VLOOKUP($C258,CNIGP!$A:$J,2,FALSE),"")</f>
        <v/>
      </c>
      <c r="E258" s="23" t="str">
        <f>IF($C258&gt;0,VLOOKUP($C258,CNIGP!$A:$J,3,FALSE),"")</f>
        <v/>
      </c>
      <c r="F258" s="23" t="str">
        <f t="shared" si="8"/>
        <v>Não</v>
      </c>
      <c r="G258" s="23" t="str">
        <f>IF($C258&gt;0,VLOOKUP($C258,CNIGP!$A:$J,9,FALSE),"")</f>
        <v/>
      </c>
      <c r="H258" s="23" t="str">
        <f>IF($C258&gt;0,VLOOKUP($C258,CNIGP!$A:$J,25,FALSE),"")</f>
        <v/>
      </c>
      <c r="I258" s="28" t="s">
        <v>872</v>
      </c>
      <c r="K258" s="17" t="s">
        <v>32</v>
      </c>
      <c r="L258" s="17"/>
      <c r="M258" s="17" t="s">
        <v>873</v>
      </c>
      <c r="N258" s="21">
        <v>44104</v>
      </c>
      <c r="O258" s="21">
        <v>44109</v>
      </c>
      <c r="P258" s="21">
        <v>44117</v>
      </c>
      <c r="Q258" s="21">
        <v>44131</v>
      </c>
      <c r="R258" s="21">
        <v>44131</v>
      </c>
      <c r="S258" s="22">
        <v>44168</v>
      </c>
      <c r="T258" s="21">
        <v>44173</v>
      </c>
      <c r="U258" s="17">
        <v>2261140</v>
      </c>
      <c r="V258" s="17">
        <v>2348599</v>
      </c>
      <c r="W258" s="23" t="str">
        <f t="shared" si="9"/>
        <v>Despachado CNA</v>
      </c>
      <c r="X258" s="17" t="s">
        <v>860</v>
      </c>
      <c r="Y258" s="17"/>
      <c r="Z258" s="29" t="str">
        <f>IF(Y258&gt;0,T258+Y258,"")</f>
        <v/>
      </c>
      <c r="AA258" s="23" t="e">
        <f ca="1">IF(X258=#REF!,#REF!,IF(X258=#REF!,#REF!,IF(X258=#REF!,#REF!,IF(Z258="","",IF(X258="","",IF(Z258-TODAY()&gt;0,Z258-TODAY(),"Venceu"))))))</f>
        <v>#REF!</v>
      </c>
      <c r="AB258" s="58" t="s">
        <v>874</v>
      </c>
    </row>
    <row r="259" spans="1:28" ht="36" customHeight="1" x14ac:dyDescent="0.25">
      <c r="A259" s="16">
        <v>259</v>
      </c>
      <c r="B259" s="17" t="s">
        <v>615</v>
      </c>
      <c r="C259" s="18">
        <v>1</v>
      </c>
      <c r="D259" s="33" t="e">
        <f>IF($C259&gt;0,VLOOKUP($C259,CNIGP!$A:$J,2,FALSE),"")</f>
        <v>#N/A</v>
      </c>
      <c r="E259" s="23" t="e">
        <f>IF($C259&gt;0,VLOOKUP($C259,CNIGP!$A:$J,3,FALSE),"")</f>
        <v>#N/A</v>
      </c>
      <c r="F259" s="23" t="str">
        <f t="shared" si="8"/>
        <v>Sim</v>
      </c>
      <c r="G259" s="23" t="e">
        <f>IF($C259&gt;0,VLOOKUP($C259,CNIGP!$A:$J,9,FALSE),"")</f>
        <v>#N/A</v>
      </c>
      <c r="H259" s="23" t="e">
        <f>IF($C259&gt;0,VLOOKUP($C259,CNIGP!$A:$J,25,FALSE),"")</f>
        <v>#N/A</v>
      </c>
      <c r="I259" s="28" t="s">
        <v>875</v>
      </c>
      <c r="J259" s="17"/>
      <c r="K259" s="17" t="s">
        <v>30</v>
      </c>
      <c r="L259" s="17"/>
      <c r="M259" s="17" t="s">
        <v>857</v>
      </c>
      <c r="N259" s="21">
        <v>44174</v>
      </c>
      <c r="O259" s="21"/>
      <c r="P259" s="21"/>
      <c r="Q259" s="21"/>
      <c r="R259" s="21"/>
      <c r="S259" s="21">
        <v>44174</v>
      </c>
      <c r="T259" s="21">
        <v>44178</v>
      </c>
      <c r="U259" s="17">
        <v>2361452</v>
      </c>
      <c r="V259" s="17">
        <v>2364448</v>
      </c>
      <c r="W259" s="23" t="str">
        <f t="shared" si="9"/>
        <v>Despachado CNA</v>
      </c>
      <c r="X259" s="17" t="s">
        <v>423</v>
      </c>
      <c r="Y259" s="17"/>
      <c r="Z259" s="29">
        <v>44388</v>
      </c>
      <c r="AA259" s="23" t="e">
        <f ca="1">IF(X259=#REF!,#REF!,IF(X259=#REF!,#REF!,IF(X259=#REF!,#REF!,IF(Z259="","",IF(X259="","",IF(Z259-TODAY()&gt;0,Z259-TODAY(),"Venceu"))))))</f>
        <v>#REF!</v>
      </c>
      <c r="AB259" s="62" t="s">
        <v>876</v>
      </c>
    </row>
    <row r="260" spans="1:28" ht="36" customHeight="1" x14ac:dyDescent="0.25">
      <c r="A260" s="16">
        <v>260</v>
      </c>
      <c r="B260" s="17" t="s">
        <v>220</v>
      </c>
      <c r="C260" s="18">
        <v>135</v>
      </c>
      <c r="D260" s="33" t="e">
        <f>IF($C260&gt;0,VLOOKUP($C260,CNIGP!$A:$J,2,FALSE),"")</f>
        <v>#N/A</v>
      </c>
      <c r="E260" s="23" t="e">
        <f>IF($C260&gt;0,VLOOKUP($C260,CNIGP!$A:$J,3,FALSE),"")</f>
        <v>#N/A</v>
      </c>
      <c r="F260" s="23" t="str">
        <f t="shared" si="8"/>
        <v>Sim</v>
      </c>
      <c r="G260" s="23" t="e">
        <f>IF($C260&gt;0,VLOOKUP($C260,CNIGP!$A:$J,9,FALSE),"")</f>
        <v>#N/A</v>
      </c>
      <c r="H260" s="23" t="e">
        <f>IF($C260&gt;0,VLOOKUP($C260,CNIGP!$A:$J,25,FALSE),"")</f>
        <v>#N/A</v>
      </c>
      <c r="I260" s="28" t="s">
        <v>877</v>
      </c>
      <c r="J260" s="17"/>
      <c r="K260" s="17" t="s">
        <v>30</v>
      </c>
      <c r="L260" s="17"/>
      <c r="M260" s="17" t="s">
        <v>420</v>
      </c>
      <c r="N260" s="21">
        <v>44035</v>
      </c>
      <c r="O260" s="21">
        <v>44035</v>
      </c>
      <c r="P260" s="21">
        <v>44035</v>
      </c>
      <c r="Q260" s="21">
        <v>44090</v>
      </c>
      <c r="R260" s="21">
        <v>44090</v>
      </c>
      <c r="S260" s="21">
        <v>44174</v>
      </c>
      <c r="T260" s="21">
        <v>44179</v>
      </c>
      <c r="U260" s="17">
        <v>2175687</v>
      </c>
      <c r="V260" s="17">
        <v>2363501</v>
      </c>
      <c r="W260" s="23" t="str">
        <f t="shared" si="9"/>
        <v>Despachado CNA</v>
      </c>
      <c r="X260" s="17" t="s">
        <v>860</v>
      </c>
      <c r="Y260" s="17"/>
      <c r="Z260" s="29" t="str">
        <f t="shared" ref="Z260:Z272" si="10">IF(Y260&gt;0,T260+Y260,"")</f>
        <v/>
      </c>
      <c r="AA260" s="23" t="e">
        <f ca="1">IF(X260=#REF!,#REF!,IF(X260=#REF!,#REF!,IF(X260=#REF!,#REF!,IF(Z260="","",IF(X260="","",IF(Z260-TODAY()&gt;0,Z260-TODAY(),"Venceu"))))))</f>
        <v>#REF!</v>
      </c>
      <c r="AB260" s="62" t="s">
        <v>878</v>
      </c>
    </row>
    <row r="261" spans="1:28" ht="36" customHeight="1" x14ac:dyDescent="0.25">
      <c r="A261" s="16">
        <v>261</v>
      </c>
      <c r="B261" s="17" t="s">
        <v>568</v>
      </c>
      <c r="C261" s="18">
        <v>37</v>
      </c>
      <c r="D261" s="33" t="e">
        <f>IF($C261&gt;0,VLOOKUP($C261,CNIGP!$A:$J,2,FALSE),"")</f>
        <v>#N/A</v>
      </c>
      <c r="E261" s="23" t="e">
        <f>IF($C261&gt;0,VLOOKUP($C261,CNIGP!$A:$J,3,FALSE),"")</f>
        <v>#N/A</v>
      </c>
      <c r="F261" s="23" t="str">
        <f t="shared" si="8"/>
        <v>Sim</v>
      </c>
      <c r="G261" s="23" t="e">
        <f>IF($C261&gt;0,VLOOKUP($C261,CNIGP!$A:$J,9,FALSE),"")</f>
        <v>#N/A</v>
      </c>
      <c r="H261" s="23" t="e">
        <f>IF($C261&gt;0,VLOOKUP($C261,CNIGP!$A:$J,25,FALSE),"")</f>
        <v>#N/A</v>
      </c>
      <c r="I261" s="28" t="s">
        <v>879</v>
      </c>
      <c r="K261" s="17" t="s">
        <v>30</v>
      </c>
      <c r="L261" s="17"/>
      <c r="M261" s="17" t="s">
        <v>873</v>
      </c>
      <c r="N261" s="21">
        <v>44200</v>
      </c>
      <c r="O261" s="21"/>
      <c r="P261" s="21">
        <v>44200</v>
      </c>
      <c r="Q261" s="21">
        <v>44209</v>
      </c>
      <c r="R261" s="21"/>
      <c r="S261" s="17"/>
      <c r="T261" s="21">
        <v>44214</v>
      </c>
      <c r="U261" s="17">
        <v>2415051</v>
      </c>
      <c r="V261" s="17">
        <v>2429934</v>
      </c>
      <c r="W261" s="23" t="str">
        <f t="shared" si="9"/>
        <v>Despachado CNA</v>
      </c>
      <c r="X261" s="17" t="s">
        <v>37</v>
      </c>
      <c r="Y261" s="17"/>
      <c r="Z261" s="29" t="str">
        <f t="shared" si="10"/>
        <v/>
      </c>
      <c r="AA261" s="23" t="e">
        <f ca="1">IF(X261=#REF!,#REF!,IF(X261=#REF!,#REF!,IF(X261=#REF!,#REF!,IF(Z261="","",IF(X261="","",IF(Z261-TODAY()&gt;0,Z261-TODAY(),"Venceu"))))))</f>
        <v>#REF!</v>
      </c>
      <c r="AB261" s="58"/>
    </row>
    <row r="262" spans="1:28" ht="36" customHeight="1" x14ac:dyDescent="0.25">
      <c r="A262" s="16">
        <v>262</v>
      </c>
      <c r="B262" s="17" t="s">
        <v>880</v>
      </c>
      <c r="C262" s="18">
        <v>288</v>
      </c>
      <c r="D262" s="33" t="e">
        <f>IF($C262&gt;0,VLOOKUP($C262,CNIGP!$A:$J,2,FALSE),"")</f>
        <v>#N/A</v>
      </c>
      <c r="E262" s="23" t="e">
        <f>IF($C262&gt;0,VLOOKUP($C262,CNIGP!$A:$J,3,FALSE),"")</f>
        <v>#N/A</v>
      </c>
      <c r="F262" s="23" t="str">
        <f t="shared" si="8"/>
        <v>Sim</v>
      </c>
      <c r="G262" s="23" t="e">
        <f>IF($C262&gt;0,VLOOKUP($C262,CNIGP!$A:$J,9,FALSE),"")</f>
        <v>#N/A</v>
      </c>
      <c r="H262" s="23" t="e">
        <f>IF($C262&gt;0,VLOOKUP($C262,CNIGP!$A:$J,25,FALSE),"")</f>
        <v>#N/A</v>
      </c>
      <c r="I262" s="28" t="s">
        <v>881</v>
      </c>
      <c r="J262" s="17" t="s">
        <v>853</v>
      </c>
      <c r="K262" s="17" t="s">
        <v>30</v>
      </c>
      <c r="L262" s="17"/>
      <c r="M262" s="17" t="s">
        <v>873</v>
      </c>
      <c r="N262" s="21">
        <v>44200</v>
      </c>
      <c r="O262" s="21"/>
      <c r="P262" s="21">
        <v>44209</v>
      </c>
      <c r="Q262" s="21">
        <v>44215</v>
      </c>
      <c r="R262" s="21"/>
      <c r="S262" s="21">
        <v>44215</v>
      </c>
      <c r="T262" s="21">
        <v>44215</v>
      </c>
      <c r="U262" s="17">
        <v>2429796</v>
      </c>
      <c r="V262" s="17">
        <v>2432967</v>
      </c>
      <c r="W262" s="23" t="str">
        <f t="shared" si="9"/>
        <v>Despachado CNA</v>
      </c>
      <c r="X262" s="17" t="s">
        <v>860</v>
      </c>
      <c r="Y262" s="17"/>
      <c r="Z262" s="29" t="str">
        <f t="shared" si="10"/>
        <v/>
      </c>
      <c r="AA262" s="23" t="e">
        <f ca="1">IF(X262=#REF!,#REF!,IF(X262=#REF!,#REF!,IF(X262=#REF!,#REF!,IF(Z262="","",IF(X262="","",IF(Z262-TODAY()&gt;0,Z262-TODAY(),"Venceu"))))))</f>
        <v>#REF!</v>
      </c>
      <c r="AB262" s="58" t="s">
        <v>882</v>
      </c>
    </row>
    <row r="263" spans="1:28" ht="36" customHeight="1" x14ac:dyDescent="0.25">
      <c r="A263" s="16">
        <v>263</v>
      </c>
      <c r="B263" s="17" t="s">
        <v>646</v>
      </c>
      <c r="C263" s="18">
        <v>150</v>
      </c>
      <c r="D263" s="33" t="e">
        <f>IF($C263&gt;0,VLOOKUP($C263,CNIGP!$A:$J,2,FALSE),"")</f>
        <v>#N/A</v>
      </c>
      <c r="E263" s="23" t="e">
        <f>IF($C263&gt;0,VLOOKUP($C263,CNIGP!$A:$J,3,FALSE),"")</f>
        <v>#N/A</v>
      </c>
      <c r="F263" s="23" t="str">
        <f t="shared" si="8"/>
        <v>Sim</v>
      </c>
      <c r="G263" s="23" t="e">
        <f>IF($C263&gt;0,VLOOKUP($C263,CNIGP!$A:$J,9,FALSE),"")</f>
        <v>#N/A</v>
      </c>
      <c r="H263" s="23" t="e">
        <f>IF($C263&gt;0,VLOOKUP($C263,CNIGP!$A:$J,25,FALSE),"")</f>
        <v>#N/A</v>
      </c>
      <c r="I263" s="28" t="s">
        <v>883</v>
      </c>
      <c r="J263" s="17" t="s">
        <v>853</v>
      </c>
      <c r="K263" s="17" t="s">
        <v>30</v>
      </c>
      <c r="L263" s="17"/>
      <c r="M263" s="17" t="s">
        <v>43</v>
      </c>
      <c r="N263" s="21">
        <v>44018</v>
      </c>
      <c r="O263" s="21">
        <v>44019</v>
      </c>
      <c r="P263" s="21">
        <v>44020</v>
      </c>
      <c r="Q263" s="21">
        <v>44042</v>
      </c>
      <c r="R263" s="21">
        <v>44042</v>
      </c>
      <c r="S263" s="21">
        <v>44195</v>
      </c>
      <c r="T263" s="21">
        <v>44201</v>
      </c>
      <c r="U263" s="17">
        <v>2086207</v>
      </c>
      <c r="V263" s="17">
        <v>2405254</v>
      </c>
      <c r="W263" s="23" t="str">
        <f t="shared" si="9"/>
        <v>Despachado CNA</v>
      </c>
      <c r="X263" s="17" t="s">
        <v>423</v>
      </c>
      <c r="Y263" s="17">
        <v>180</v>
      </c>
      <c r="Z263" s="29">
        <f t="shared" si="10"/>
        <v>44381</v>
      </c>
      <c r="AA263" s="23" t="e">
        <f ca="1">IF(X263=#REF!,#REF!,IF(X263=#REF!,#REF!,IF(X263=#REF!,#REF!,IF(Z263="","",IF(X263="","",IF(Z263-TODAY()&gt;0,Z263-TODAY(),"Venceu"))))))</f>
        <v>#REF!</v>
      </c>
      <c r="AB263" s="58"/>
    </row>
    <row r="264" spans="1:28" ht="36" customHeight="1" x14ac:dyDescent="0.25">
      <c r="A264" s="16">
        <v>264</v>
      </c>
      <c r="B264" s="17" t="s">
        <v>200</v>
      </c>
      <c r="C264" s="18">
        <v>162</v>
      </c>
      <c r="D264" s="33" t="e">
        <f>IF($C264&gt;0,VLOOKUP($C264,CNIGP!$A:$J,2,FALSE),"")</f>
        <v>#N/A</v>
      </c>
      <c r="E264" s="23" t="e">
        <f>IF($C264&gt;0,VLOOKUP($C264,CNIGP!$A:$J,3,FALSE),"")</f>
        <v>#N/A</v>
      </c>
      <c r="F264" s="23" t="str">
        <f t="shared" si="8"/>
        <v>Sim</v>
      </c>
      <c r="G264" s="23" t="e">
        <f>IF($C264&gt;0,VLOOKUP($C264,CNIGP!$A:$J,9,FALSE),"")</f>
        <v>#N/A</v>
      </c>
      <c r="H264" s="23" t="e">
        <f>IF($C264&gt;0,VLOOKUP($C264,CNIGP!$A:$J,25,FALSE),"")</f>
        <v>#N/A</v>
      </c>
      <c r="I264" s="28" t="s">
        <v>884</v>
      </c>
      <c r="J264" s="17"/>
      <c r="K264" s="17" t="s">
        <v>30</v>
      </c>
      <c r="L264" s="17"/>
      <c r="M264" s="17" t="s">
        <v>857</v>
      </c>
      <c r="N264" s="21">
        <v>44202</v>
      </c>
      <c r="O264" s="21"/>
      <c r="P264" s="21">
        <v>44214</v>
      </c>
      <c r="Q264" s="21">
        <v>44214</v>
      </c>
      <c r="R264" s="21"/>
      <c r="S264" s="21">
        <v>44214</v>
      </c>
      <c r="T264" s="21"/>
      <c r="U264" s="17"/>
      <c r="V264" s="17"/>
      <c r="W264" s="23" t="str">
        <f t="shared" si="9"/>
        <v>Despachado COSOL</v>
      </c>
      <c r="X264" s="17" t="s">
        <v>386</v>
      </c>
      <c r="Y264" s="17"/>
      <c r="Z264" s="29">
        <v>44226</v>
      </c>
      <c r="AA264" s="23" t="e">
        <f ca="1">IF(X264=#REF!,#REF!,IF(X264=#REF!,#REF!,IF(X264=#REF!,#REF!,IF(Z264="","",IF(X264="","",IF(Z264-TODAY()&gt;0,Z264-TODAY(),"Venceu"))))))</f>
        <v>#REF!</v>
      </c>
      <c r="AB264" s="58" t="s">
        <v>885</v>
      </c>
    </row>
    <row r="265" spans="1:28" ht="36" customHeight="1" x14ac:dyDescent="0.25">
      <c r="A265" s="16">
        <v>265</v>
      </c>
      <c r="B265" s="17" t="s">
        <v>886</v>
      </c>
      <c r="C265" s="18">
        <v>140</v>
      </c>
      <c r="D265" s="33" t="e">
        <f>IF($C265&gt;0,VLOOKUP($C265,CNIGP!$A:$J,2,FALSE),"")</f>
        <v>#N/A</v>
      </c>
      <c r="E265" s="23" t="e">
        <f>IF($C265&gt;0,VLOOKUP($C265,CNIGP!$A:$J,3,FALSE),"")</f>
        <v>#N/A</v>
      </c>
      <c r="F265" s="23" t="str">
        <f t="shared" si="8"/>
        <v>Sim</v>
      </c>
      <c r="G265" s="23" t="e">
        <f>IF($C265&gt;0,VLOOKUP($C265,CNIGP!$A:$J,9,FALSE),"")</f>
        <v>#N/A</v>
      </c>
      <c r="H265" s="23" t="e">
        <f>IF($C265&gt;0,VLOOKUP($C265,CNIGP!$A:$J,25,FALSE),"")</f>
        <v>#N/A</v>
      </c>
      <c r="I265" s="28" t="s">
        <v>887</v>
      </c>
      <c r="J265" s="17"/>
      <c r="K265" s="17"/>
      <c r="L265" s="17"/>
      <c r="M265" s="17" t="s">
        <v>43</v>
      </c>
      <c r="N265" s="21">
        <v>44006</v>
      </c>
      <c r="O265" s="21">
        <v>44006</v>
      </c>
      <c r="P265" s="21">
        <v>44006</v>
      </c>
      <c r="Q265" s="21">
        <v>44089</v>
      </c>
      <c r="R265" s="21">
        <v>44091</v>
      </c>
      <c r="S265" s="21">
        <v>44174</v>
      </c>
      <c r="T265" s="21">
        <v>44178</v>
      </c>
      <c r="U265" s="17">
        <v>2168756</v>
      </c>
      <c r="V265" s="17">
        <v>2362838</v>
      </c>
      <c r="W265" s="23" t="str">
        <f t="shared" si="9"/>
        <v>Despachado CNA</v>
      </c>
      <c r="X265" s="17" t="s">
        <v>423</v>
      </c>
      <c r="Y265" s="17">
        <v>180</v>
      </c>
      <c r="Z265" s="29">
        <f t="shared" si="10"/>
        <v>44358</v>
      </c>
      <c r="AA265" s="23" t="e">
        <f ca="1">IF(X265=#REF!,#REF!,IF(X265=#REF!,#REF!,IF(X265=#REF!,#REF!,IF(Z265="","",IF(X265="","",IF(Z265-TODAY()&gt;0,Z265-TODAY(),"Venceu"))))))</f>
        <v>#REF!</v>
      </c>
      <c r="AB265" s="58"/>
    </row>
    <row r="266" spans="1:28" ht="36" customHeight="1" x14ac:dyDescent="0.25">
      <c r="A266" s="16">
        <v>266</v>
      </c>
      <c r="B266" s="17" t="s">
        <v>888</v>
      </c>
      <c r="C266" s="18">
        <v>80</v>
      </c>
      <c r="D266" s="33" t="e">
        <f>IF($C266&gt;0,VLOOKUP($C266,CNIGP!$A:$J,2,FALSE),"")</f>
        <v>#N/A</v>
      </c>
      <c r="E266" s="23" t="e">
        <f>IF($C266&gt;0,VLOOKUP($C266,CNIGP!$A:$J,3,FALSE),"")</f>
        <v>#N/A</v>
      </c>
      <c r="F266" s="23" t="str">
        <f t="shared" si="8"/>
        <v>Sim</v>
      </c>
      <c r="G266" s="23" t="e">
        <f>IF($C266&gt;0,VLOOKUP($C266,CNIGP!$A:$J,9,FALSE),"")</f>
        <v>#N/A</v>
      </c>
      <c r="H266" s="23" t="e">
        <f>IF($C266&gt;0,VLOOKUP($C266,CNIGP!$A:$J,25,FALSE),"")</f>
        <v>#N/A</v>
      </c>
      <c r="I266" s="28" t="s">
        <v>889</v>
      </c>
      <c r="J266" s="17"/>
      <c r="K266" s="17" t="s">
        <v>30</v>
      </c>
      <c r="L266" s="17"/>
      <c r="M266" s="17" t="s">
        <v>857</v>
      </c>
      <c r="N266" s="21">
        <v>44112</v>
      </c>
      <c r="O266" s="21">
        <v>44113</v>
      </c>
      <c r="P266" s="21">
        <v>44113</v>
      </c>
      <c r="Q266" s="21">
        <v>44127</v>
      </c>
      <c r="R266" s="21">
        <v>44127</v>
      </c>
      <c r="S266" s="21">
        <v>44174</v>
      </c>
      <c r="T266" s="21">
        <v>44193</v>
      </c>
      <c r="U266" s="17">
        <v>2259043</v>
      </c>
      <c r="V266" s="17">
        <v>2363132</v>
      </c>
      <c r="W266" s="23" t="str">
        <f t="shared" si="9"/>
        <v>Despachado CNA</v>
      </c>
      <c r="X266" s="17" t="s">
        <v>423</v>
      </c>
      <c r="Y266" s="17">
        <v>180</v>
      </c>
      <c r="Z266" s="29">
        <f t="shared" si="10"/>
        <v>44373</v>
      </c>
      <c r="AA266" s="23" t="e">
        <f ca="1">IF(X266=#REF!,#REF!,IF(X266=#REF!,#REF!,IF(X266=#REF!,#REF!,IF(Z266="","",IF(X266="","",IF(Z266-TODAY()&gt;0,Z266-TODAY(),"Venceu"))))))</f>
        <v>#REF!</v>
      </c>
      <c r="AB266" s="58"/>
    </row>
    <row r="267" spans="1:28" ht="36" customHeight="1" x14ac:dyDescent="0.25">
      <c r="A267" s="16">
        <v>267</v>
      </c>
      <c r="B267" s="17" t="s">
        <v>890</v>
      </c>
      <c r="C267" s="18">
        <v>110</v>
      </c>
      <c r="D267" s="33" t="e">
        <f>IF($C267&gt;0,VLOOKUP($C267,CNIGP!$A:$J,2,FALSE),"")</f>
        <v>#N/A</v>
      </c>
      <c r="E267" s="23" t="e">
        <f>IF($C267&gt;0,VLOOKUP($C267,CNIGP!$A:$J,3,FALSE),"")</f>
        <v>#N/A</v>
      </c>
      <c r="F267" s="23" t="str">
        <f t="shared" si="8"/>
        <v>Sim</v>
      </c>
      <c r="G267" s="23" t="e">
        <f>IF($C267&gt;0,VLOOKUP($C267,CNIGP!$A:$J,9,FALSE),"")</f>
        <v>#N/A</v>
      </c>
      <c r="H267" s="23" t="e">
        <f>IF($C267&gt;0,VLOOKUP($C267,CNIGP!$A:$J,25,FALSE),"")</f>
        <v>#N/A</v>
      </c>
      <c r="I267" s="28" t="s">
        <v>891</v>
      </c>
      <c r="J267" s="17" t="s">
        <v>853</v>
      </c>
      <c r="K267" s="17"/>
      <c r="L267" s="17"/>
      <c r="M267" s="17" t="s">
        <v>713</v>
      </c>
      <c r="N267" s="21">
        <v>44062</v>
      </c>
      <c r="O267" s="21"/>
      <c r="P267" s="21">
        <v>44074</v>
      </c>
      <c r="Q267" s="21">
        <v>44089</v>
      </c>
      <c r="R267" s="21"/>
      <c r="S267" s="21">
        <v>44174</v>
      </c>
      <c r="T267" s="21">
        <v>44179</v>
      </c>
      <c r="U267" s="17">
        <v>2173463</v>
      </c>
      <c r="V267" s="17">
        <v>2363640</v>
      </c>
      <c r="W267" s="23" t="str">
        <f t="shared" si="9"/>
        <v>Despachado CNA</v>
      </c>
      <c r="X267" s="17" t="s">
        <v>37</v>
      </c>
      <c r="Y267" s="17"/>
      <c r="Z267" s="29" t="str">
        <f t="shared" si="10"/>
        <v/>
      </c>
      <c r="AA267" s="23" t="e">
        <f ca="1">IF(X267=#REF!,#REF!,IF(X267=#REF!,#REF!,IF(X267=#REF!,#REF!,IF(Z267="","",IF(X267="","",IF(Z267-TODAY()&gt;0,Z267-TODAY(),"Venceu"))))))</f>
        <v>#REF!</v>
      </c>
      <c r="AB267" s="58"/>
    </row>
    <row r="268" spans="1:28" ht="36" customHeight="1" x14ac:dyDescent="0.25">
      <c r="A268" s="16">
        <v>268</v>
      </c>
      <c r="B268" s="17" t="s">
        <v>382</v>
      </c>
      <c r="C268" s="18"/>
      <c r="D268" s="33" t="str">
        <f>IF($C268&gt;0,VLOOKUP($C268,CNIGP!$A:$J,2,FALSE),"")</f>
        <v/>
      </c>
      <c r="E268" s="23" t="str">
        <f>IF($C268&gt;0,VLOOKUP($C268,CNIGP!$A:$J,3,FALSE),"")</f>
        <v/>
      </c>
      <c r="F268" s="23" t="str">
        <f t="shared" si="8"/>
        <v>Não</v>
      </c>
      <c r="G268" s="23" t="str">
        <f>IF($C268&gt;0,VLOOKUP($C268,CNIGP!$A:$J,9,FALSE),"")</f>
        <v/>
      </c>
      <c r="H268" s="23" t="str">
        <f>IF($C268&gt;0,VLOOKUP($C268,CNIGP!$A:$J,25,FALSE),"")</f>
        <v/>
      </c>
      <c r="I268" s="28" t="s">
        <v>892</v>
      </c>
      <c r="J268" s="17"/>
      <c r="K268" s="17" t="s">
        <v>30</v>
      </c>
      <c r="L268" s="17"/>
      <c r="M268" s="17" t="s">
        <v>857</v>
      </c>
      <c r="N268" s="21">
        <v>44169</v>
      </c>
      <c r="O268" s="21"/>
      <c r="P268" s="21"/>
      <c r="Q268" s="21">
        <v>44169</v>
      </c>
      <c r="R268" s="21"/>
      <c r="S268" s="21">
        <v>44174</v>
      </c>
      <c r="T268" s="21">
        <v>44178</v>
      </c>
      <c r="U268" s="17">
        <v>2352512</v>
      </c>
      <c r="V268" s="17">
        <v>2363977</v>
      </c>
      <c r="W268" s="23" t="str">
        <f t="shared" si="9"/>
        <v>Despachado CNA</v>
      </c>
      <c r="X268" s="17" t="s">
        <v>423</v>
      </c>
      <c r="Y268" s="17">
        <v>120</v>
      </c>
      <c r="Z268" s="29">
        <f t="shared" si="10"/>
        <v>44298</v>
      </c>
      <c r="AA268" s="23" t="e">
        <f ca="1">IF(X268=#REF!,#REF!,IF(X268=#REF!,#REF!,IF(X268=#REF!,#REF!,IF(Z268="","",IF(X268="","",IF(Z268-TODAY()&gt;0,Z268-TODAY(),"Venceu"))))))</f>
        <v>#REF!</v>
      </c>
      <c r="AB268" s="58"/>
    </row>
    <row r="269" spans="1:28" ht="36" customHeight="1" x14ac:dyDescent="0.25">
      <c r="A269" s="16">
        <v>269</v>
      </c>
      <c r="B269" s="17" t="s">
        <v>692</v>
      </c>
      <c r="C269" s="18">
        <v>63</v>
      </c>
      <c r="D269" s="33" t="e">
        <f>IF($C269&gt;0,VLOOKUP($C269,CNIGP!$A:$J,2,FALSE),"")</f>
        <v>#N/A</v>
      </c>
      <c r="E269" s="23" t="e">
        <f>IF($C269&gt;0,VLOOKUP($C269,CNIGP!$A:$J,3,FALSE),"")</f>
        <v>#N/A</v>
      </c>
      <c r="F269" s="23" t="str">
        <f t="shared" si="8"/>
        <v>Sim</v>
      </c>
      <c r="G269" s="23" t="e">
        <f>IF($C269&gt;0,VLOOKUP($C269,CNIGP!$A:$J,9,FALSE),"")</f>
        <v>#N/A</v>
      </c>
      <c r="H269" s="23" t="e">
        <f>IF($C269&gt;0,VLOOKUP($C269,CNIGP!$A:$J,25,FALSE),"")</f>
        <v>#N/A</v>
      </c>
      <c r="I269" s="28" t="s">
        <v>893</v>
      </c>
      <c r="J269" s="17" t="s">
        <v>853</v>
      </c>
      <c r="K269" s="17" t="s">
        <v>30</v>
      </c>
      <c r="L269" s="17"/>
      <c r="M269" s="17" t="s">
        <v>403</v>
      </c>
      <c r="N269" s="21">
        <v>44209</v>
      </c>
      <c r="O269" s="21"/>
      <c r="P269" s="21">
        <v>44214</v>
      </c>
      <c r="Q269" s="21">
        <v>44223</v>
      </c>
      <c r="R269" s="21"/>
      <c r="S269" s="21">
        <v>44225</v>
      </c>
      <c r="T269" s="21">
        <v>44243</v>
      </c>
      <c r="U269" s="17">
        <v>2450515</v>
      </c>
      <c r="V269" s="17">
        <v>2455140</v>
      </c>
      <c r="W269" s="23" t="str">
        <f t="shared" si="9"/>
        <v>Despachado CNA</v>
      </c>
      <c r="X269" s="17" t="s">
        <v>423</v>
      </c>
      <c r="Y269" s="17">
        <v>180</v>
      </c>
      <c r="Z269" s="29">
        <f t="shared" si="10"/>
        <v>44423</v>
      </c>
      <c r="AA269" s="23" t="e">
        <f ca="1">IF(X269=#REF!,#REF!,IF(X269=#REF!,#REF!,IF(X269=#REF!,#REF!,IF(Z269="","",IF(X269="","",IF(Z269-TODAY()&gt;0,Z269-TODAY(),"Venceu"))))))</f>
        <v>#REF!</v>
      </c>
      <c r="AB269" s="58"/>
    </row>
    <row r="270" spans="1:28" ht="36" customHeight="1" x14ac:dyDescent="0.25">
      <c r="A270" s="16">
        <v>270</v>
      </c>
      <c r="B270" s="17" t="s">
        <v>123</v>
      </c>
      <c r="C270" s="18">
        <v>118</v>
      </c>
      <c r="D270" s="33" t="e">
        <f>IF($C270&gt;0,VLOOKUP($C270,CNIGP!$A:$J,2,FALSE),"")</f>
        <v>#N/A</v>
      </c>
      <c r="E270" s="23" t="e">
        <f>IF($C270&gt;0,VLOOKUP($C270,CNIGP!$A:$J,3,FALSE),"")</f>
        <v>#N/A</v>
      </c>
      <c r="F270" s="23" t="str">
        <f t="shared" si="8"/>
        <v>Sim</v>
      </c>
      <c r="G270" s="23" t="e">
        <f>IF($C270&gt;0,VLOOKUP($C270,CNIGP!$A:$J,9,FALSE),"")</f>
        <v>#N/A</v>
      </c>
      <c r="H270" s="23" t="e">
        <f>IF($C270&gt;0,VLOOKUP($C270,CNIGP!$A:$J,25,FALSE),"")</f>
        <v>#N/A</v>
      </c>
      <c r="I270" s="28" t="s">
        <v>894</v>
      </c>
      <c r="J270" s="17" t="s">
        <v>853</v>
      </c>
      <c r="K270" s="17"/>
      <c r="L270" s="17"/>
      <c r="M270" s="17" t="s">
        <v>713</v>
      </c>
      <c r="N270" s="21">
        <v>44215</v>
      </c>
      <c r="O270" s="21"/>
      <c r="P270" s="21">
        <v>44216</v>
      </c>
      <c r="Q270" s="21">
        <v>44216</v>
      </c>
      <c r="R270" s="21"/>
      <c r="S270" s="21">
        <v>44216</v>
      </c>
      <c r="T270" s="21"/>
      <c r="U270" s="17">
        <v>2434526</v>
      </c>
      <c r="V270" s="17"/>
      <c r="W270" s="23" t="str">
        <f t="shared" si="9"/>
        <v>Despachado COSOL</v>
      </c>
      <c r="X270" s="17" t="s">
        <v>37</v>
      </c>
      <c r="Y270" s="17"/>
      <c r="Z270" s="29" t="str">
        <f t="shared" si="10"/>
        <v/>
      </c>
      <c r="AA270" s="23" t="e">
        <f ca="1">IF(X270=#REF!,#REF!,IF(X270=#REF!,#REF!,IF(X270=#REF!,#REF!,IF(Z270="","",IF(X270="","",IF(Z270-TODAY()&gt;0,Z270-TODAY(),"Venceu"))))))</f>
        <v>#REF!</v>
      </c>
      <c r="AB270" s="58"/>
    </row>
    <row r="271" spans="1:28" ht="36" customHeight="1" x14ac:dyDescent="0.25">
      <c r="A271" s="16">
        <v>271</v>
      </c>
      <c r="B271" s="17" t="s">
        <v>375</v>
      </c>
      <c r="C271" s="18">
        <v>57</v>
      </c>
      <c r="D271" s="33" t="e">
        <f>IF($C271&gt;0,VLOOKUP($C271,CNIGP!$A:$J,2,FALSE),"")</f>
        <v>#N/A</v>
      </c>
      <c r="E271" s="23" t="e">
        <f>IF($C271&gt;0,VLOOKUP($C271,CNIGP!$A:$J,3,FALSE),"")</f>
        <v>#N/A</v>
      </c>
      <c r="F271" s="23" t="str">
        <f t="shared" si="8"/>
        <v>Sim</v>
      </c>
      <c r="G271" s="23" t="e">
        <f>IF($C271&gt;0,VLOOKUP($C271,CNIGP!$A:$J,9,FALSE),"")</f>
        <v>#N/A</v>
      </c>
      <c r="H271" s="23" t="e">
        <f>IF($C271&gt;0,VLOOKUP($C271,CNIGP!$A:$J,25,FALSE),"")</f>
        <v>#N/A</v>
      </c>
      <c r="I271" s="28" t="s">
        <v>895</v>
      </c>
      <c r="J271" s="17" t="s">
        <v>853</v>
      </c>
      <c r="K271" s="17" t="s">
        <v>30</v>
      </c>
      <c r="L271" s="17"/>
      <c r="M271" s="17" t="s">
        <v>43</v>
      </c>
      <c r="N271" s="21">
        <v>44216</v>
      </c>
      <c r="O271" s="21"/>
      <c r="P271" s="21">
        <v>44223</v>
      </c>
      <c r="Q271" s="21">
        <v>44225</v>
      </c>
      <c r="R271" s="21"/>
      <c r="S271" s="21">
        <v>44229</v>
      </c>
      <c r="T271" s="21">
        <v>44230</v>
      </c>
      <c r="U271" s="17">
        <v>2452744</v>
      </c>
      <c r="V271" s="17">
        <v>2462136</v>
      </c>
      <c r="W271" s="23" t="str">
        <f t="shared" si="9"/>
        <v>Despachado CNA</v>
      </c>
      <c r="X271" s="17" t="s">
        <v>860</v>
      </c>
      <c r="Y271" s="17"/>
      <c r="Z271" s="29" t="str">
        <f t="shared" si="10"/>
        <v/>
      </c>
      <c r="AA271" s="23" t="e">
        <f ca="1">IF(X271=#REF!,#REF!,IF(X271=#REF!,#REF!,IF(X271=#REF!,#REF!,IF(Z271="","",IF(X271="","",IF(Z271-TODAY()&gt;0,Z271-TODAY(),"Venceu"))))))</f>
        <v>#REF!</v>
      </c>
      <c r="AB271" s="58"/>
    </row>
    <row r="272" spans="1:28" ht="36" customHeight="1" x14ac:dyDescent="0.25">
      <c r="A272" s="16">
        <v>272</v>
      </c>
      <c r="B272" s="23" t="s">
        <v>200</v>
      </c>
      <c r="C272" s="23">
        <v>162</v>
      </c>
      <c r="D272" s="33" t="e">
        <f>IF($C272&gt;0,VLOOKUP($C272,CNIGP!$A:$J,2,FALSE),"")</f>
        <v>#N/A</v>
      </c>
      <c r="E272" s="23" t="e">
        <f>IF($C272&gt;0,VLOOKUP($C272,CNIGP!$A:$J,3,FALSE),"")</f>
        <v>#N/A</v>
      </c>
      <c r="F272" s="23" t="str">
        <f t="shared" si="8"/>
        <v>Sim</v>
      </c>
      <c r="G272" s="23" t="e">
        <f>IF($C272&gt;0,VLOOKUP($C272,CNIGP!$A:$J,9,FALSE),"")</f>
        <v>#N/A</v>
      </c>
      <c r="H272" s="23" t="e">
        <f>IF($C272&gt;0,VLOOKUP($C272,CNIGP!$A:$J,25,FALSE),"")</f>
        <v>#N/A</v>
      </c>
      <c r="I272" s="28" t="s">
        <v>896</v>
      </c>
      <c r="J272" s="17"/>
      <c r="K272" s="17"/>
      <c r="L272" s="17"/>
      <c r="M272" s="17" t="s">
        <v>713</v>
      </c>
      <c r="N272" s="21">
        <v>44131</v>
      </c>
      <c r="O272" s="21"/>
      <c r="P272" s="21">
        <v>44131</v>
      </c>
      <c r="Q272" s="21">
        <v>44131</v>
      </c>
      <c r="R272" s="21"/>
      <c r="S272" s="21">
        <v>44131</v>
      </c>
      <c r="T272" s="22">
        <v>44193</v>
      </c>
      <c r="U272" s="17"/>
      <c r="V272" s="17">
        <v>2387503</v>
      </c>
      <c r="W272" s="23" t="str">
        <f t="shared" si="9"/>
        <v>Despachado CNA</v>
      </c>
      <c r="X272" s="17" t="s">
        <v>386</v>
      </c>
      <c r="Y272" s="17">
        <v>180</v>
      </c>
      <c r="Z272" s="29">
        <f t="shared" si="10"/>
        <v>44373</v>
      </c>
      <c r="AA272" s="23" t="e">
        <f ca="1">IF(X272=#REF!,#REF!,IF(X272=#REF!,#REF!,IF(X272=#REF!,#REF!,IF(Z272="","",IF(X272="","",IF(Z272-TODAY()&gt;0,Z272-TODAY(),"Venceu"))))))</f>
        <v>#REF!</v>
      </c>
      <c r="AB272" s="61" t="s">
        <v>897</v>
      </c>
    </row>
    <row r="273" spans="1:28" ht="36" customHeight="1" x14ac:dyDescent="0.25">
      <c r="A273" s="16">
        <v>273</v>
      </c>
      <c r="B273" s="23" t="s">
        <v>200</v>
      </c>
      <c r="C273" s="23">
        <v>162</v>
      </c>
      <c r="D273" s="33" t="e">
        <f>IF($C273&gt;0,VLOOKUP($C273,CNIGP!$A:$J,2,FALSE),"")</f>
        <v>#N/A</v>
      </c>
      <c r="E273" s="23" t="e">
        <f>IF($C273&gt;0,VLOOKUP($C273,CNIGP!$A:$J,3,FALSE),"")</f>
        <v>#N/A</v>
      </c>
      <c r="F273" s="23" t="str">
        <f t="shared" si="8"/>
        <v>Sim</v>
      </c>
      <c r="G273" s="23" t="e">
        <f>IF($C273&gt;0,VLOOKUP($C273,CNIGP!$A:$J,9,FALSE),"")</f>
        <v>#N/A</v>
      </c>
      <c r="H273" s="23" t="e">
        <f>IF($C273&gt;0,VLOOKUP($C273,CNIGP!$A:$J,25,FALSE),"")</f>
        <v>#N/A</v>
      </c>
      <c r="I273" s="28" t="s">
        <v>898</v>
      </c>
      <c r="J273" s="17"/>
      <c r="K273" s="17" t="s">
        <v>30</v>
      </c>
      <c r="L273" s="17"/>
      <c r="M273" s="17" t="s">
        <v>713</v>
      </c>
      <c r="N273" s="21">
        <v>44204</v>
      </c>
      <c r="O273" s="21"/>
      <c r="P273" s="21">
        <v>44204</v>
      </c>
      <c r="Q273" s="21">
        <v>44204</v>
      </c>
      <c r="R273" s="21"/>
      <c r="S273" s="21">
        <v>44204</v>
      </c>
      <c r="T273" s="21"/>
      <c r="U273" s="17"/>
      <c r="V273" s="17"/>
      <c r="W273" s="23" t="str">
        <f t="shared" si="9"/>
        <v>Despachado COSOL</v>
      </c>
      <c r="X273" s="17" t="s">
        <v>423</v>
      </c>
      <c r="Y273" s="17"/>
      <c r="Z273" s="29">
        <v>44373</v>
      </c>
      <c r="AA273" s="23" t="e">
        <f ca="1">IF(X273=#REF!,#REF!,IF(X273=#REF!,#REF!,IF(X273=#REF!,#REF!,IF(Z273="","",IF(X273="","",IF(Z273-TODAY()&gt;0,Z273-TODAY(),"Venceu"))))))</f>
        <v>#REF!</v>
      </c>
      <c r="AB273" s="58" t="s">
        <v>899</v>
      </c>
    </row>
    <row r="274" spans="1:28" ht="36" customHeight="1" x14ac:dyDescent="0.25">
      <c r="A274" s="16">
        <v>274</v>
      </c>
      <c r="B274" s="23" t="s">
        <v>630</v>
      </c>
      <c r="C274" s="18">
        <v>153</v>
      </c>
      <c r="D274" s="33" t="e">
        <f>IF($C274&gt;0,VLOOKUP($C274,CNIGP!$A:$J,2,FALSE),"")</f>
        <v>#N/A</v>
      </c>
      <c r="E274" s="23" t="e">
        <f>IF($C274&gt;0,VLOOKUP($C274,CNIGP!$A:$J,3,FALSE),"")</f>
        <v>#N/A</v>
      </c>
      <c r="F274" s="23" t="str">
        <f t="shared" si="8"/>
        <v>Sim</v>
      </c>
      <c r="G274" s="23" t="e">
        <f>IF($C274&gt;0,VLOOKUP($C274,CNIGP!$A:$J,9,FALSE),"")</f>
        <v>#N/A</v>
      </c>
      <c r="H274" s="23" t="e">
        <f>IF($C274&gt;0,VLOOKUP($C274,CNIGP!$A:$J,25,FALSE),"")</f>
        <v>#N/A</v>
      </c>
      <c r="I274" s="28" t="s">
        <v>900</v>
      </c>
      <c r="J274" s="17"/>
      <c r="K274" s="17" t="s">
        <v>30</v>
      </c>
      <c r="L274" s="17"/>
      <c r="M274" s="17" t="s">
        <v>713</v>
      </c>
      <c r="N274" s="21">
        <v>44167</v>
      </c>
      <c r="O274" s="21"/>
      <c r="P274" s="21">
        <v>44169</v>
      </c>
      <c r="Q274" s="21">
        <v>44169</v>
      </c>
      <c r="R274" s="21"/>
      <c r="S274" s="21">
        <v>44186</v>
      </c>
      <c r="T274" s="21">
        <v>44194</v>
      </c>
      <c r="U274" s="17">
        <v>2348199</v>
      </c>
      <c r="V274" s="17">
        <v>2388820</v>
      </c>
      <c r="W274" s="23" t="str">
        <f t="shared" si="9"/>
        <v>Despachado CNA</v>
      </c>
      <c r="X274" s="17" t="s">
        <v>423</v>
      </c>
      <c r="Y274" s="17">
        <v>180</v>
      </c>
      <c r="Z274" s="29">
        <f>IF(Y274&gt;0,T274+Y274,"")</f>
        <v>44374</v>
      </c>
      <c r="AA274" s="23" t="e">
        <f ca="1">IF(X274=#REF!,#REF!,IF(X274=#REF!,#REF!,IF(X274=#REF!,#REF!,IF(Z274="","",IF(X274="","",IF(Z274-TODAY()&gt;0,Z274-TODAY(),"Venceu"))))))</f>
        <v>#REF!</v>
      </c>
      <c r="AB274" s="61" t="s">
        <v>901</v>
      </c>
    </row>
    <row r="275" spans="1:28" ht="36" customHeight="1" x14ac:dyDescent="0.25">
      <c r="A275" s="16">
        <v>275</v>
      </c>
      <c r="B275" s="17" t="s">
        <v>902</v>
      </c>
      <c r="C275" s="18">
        <v>83</v>
      </c>
      <c r="D275" s="33" t="e">
        <f>IF($C275&gt;0,VLOOKUP($C275,CNIGP!$A:$J,2,FALSE),"")</f>
        <v>#N/A</v>
      </c>
      <c r="E275" s="23" t="e">
        <f>IF($C275&gt;0,VLOOKUP($C275,CNIGP!$A:$J,3,FALSE),"")</f>
        <v>#N/A</v>
      </c>
      <c r="F275" s="23" t="str">
        <f t="shared" si="8"/>
        <v>Sim</v>
      </c>
      <c r="G275" s="23" t="e">
        <f>IF($C275&gt;0,VLOOKUP($C275,CNIGP!$A:$J,9,FALSE),"")</f>
        <v>#N/A</v>
      </c>
      <c r="H275" s="23" t="e">
        <f>IF($C275&gt;0,VLOOKUP($C275,CNIGP!$A:$J,25,FALSE),"")</f>
        <v>#N/A</v>
      </c>
      <c r="I275" s="28" t="s">
        <v>903</v>
      </c>
      <c r="J275" s="17" t="s">
        <v>853</v>
      </c>
      <c r="K275" s="17"/>
      <c r="L275" s="17" t="s">
        <v>32</v>
      </c>
      <c r="M275" s="17" t="s">
        <v>713</v>
      </c>
      <c r="N275" s="21">
        <v>44180</v>
      </c>
      <c r="O275" s="21"/>
      <c r="P275" s="21">
        <v>44180</v>
      </c>
      <c r="Q275" s="21">
        <v>44181</v>
      </c>
      <c r="R275" s="21"/>
      <c r="S275" s="21">
        <v>44195</v>
      </c>
      <c r="T275" s="21">
        <v>44201</v>
      </c>
      <c r="U275" s="17">
        <v>2376436</v>
      </c>
      <c r="V275" s="17">
        <v>2404634</v>
      </c>
      <c r="W275" s="23" t="str">
        <f t="shared" si="9"/>
        <v>Despachado CNA</v>
      </c>
      <c r="X275" s="17" t="s">
        <v>423</v>
      </c>
      <c r="Y275" s="17">
        <v>180</v>
      </c>
      <c r="Z275" s="29">
        <f>IF(Y275&gt;0,T275+Y275,"")</f>
        <v>44381</v>
      </c>
      <c r="AA275" s="23" t="e">
        <f ca="1">IF(X275=#REF!,#REF!,IF(X275=#REF!,#REF!,IF(X275=#REF!,#REF!,IF(Z275="","",IF(X275="","",IF(Z275-TODAY()&gt;0,Z275-TODAY(),"Venceu"))))))</f>
        <v>#REF!</v>
      </c>
      <c r="AB275" s="61" t="s">
        <v>904</v>
      </c>
    </row>
    <row r="276" spans="1:28" ht="36" customHeight="1" x14ac:dyDescent="0.25">
      <c r="A276" s="16">
        <v>276</v>
      </c>
      <c r="B276" s="17" t="s">
        <v>905</v>
      </c>
      <c r="C276" s="18">
        <v>150</v>
      </c>
      <c r="D276" s="33" t="e">
        <f>IF($C276&gt;0,VLOOKUP($C276,CNIGP!$A:$J,2,FALSE),"")</f>
        <v>#N/A</v>
      </c>
      <c r="E276" s="23" t="e">
        <f>IF($C276&gt;0,VLOOKUP($C276,CNIGP!$A:$J,3,FALSE),"")</f>
        <v>#N/A</v>
      </c>
      <c r="F276" s="23" t="str">
        <f t="shared" si="8"/>
        <v>Sim</v>
      </c>
      <c r="G276" s="23" t="e">
        <f>IF($C276&gt;0,VLOOKUP($C276,CNIGP!$A:$J,9,FALSE),"")</f>
        <v>#N/A</v>
      </c>
      <c r="H276" s="23" t="e">
        <f>IF($C276&gt;0,VLOOKUP($C276,CNIGP!$A:$J,25,FALSE),"")</f>
        <v>#N/A</v>
      </c>
      <c r="I276" s="28" t="s">
        <v>906</v>
      </c>
      <c r="J276" s="17" t="s">
        <v>853</v>
      </c>
      <c r="K276" s="17"/>
      <c r="L276" s="17"/>
      <c r="M276" s="17" t="s">
        <v>713</v>
      </c>
      <c r="N276" s="21">
        <v>44043</v>
      </c>
      <c r="O276" s="21"/>
      <c r="P276" s="21">
        <v>44175</v>
      </c>
      <c r="Q276" s="21">
        <v>44179</v>
      </c>
      <c r="R276" s="21"/>
      <c r="S276" s="21">
        <v>44179</v>
      </c>
      <c r="T276" s="21">
        <v>44201</v>
      </c>
      <c r="U276" s="17">
        <v>2401116</v>
      </c>
      <c r="V276" s="17">
        <v>2405254</v>
      </c>
      <c r="W276" s="23" t="str">
        <f t="shared" si="9"/>
        <v>Despachado CNA</v>
      </c>
      <c r="X276" s="17" t="s">
        <v>423</v>
      </c>
      <c r="Y276" s="17">
        <v>180</v>
      </c>
      <c r="Z276" s="29">
        <f>IF(Y276&gt;0,T276+Y276,"")</f>
        <v>44381</v>
      </c>
      <c r="AA276" s="23" t="e">
        <f ca="1">IF(X276=#REF!,#REF!,IF(X276=#REF!,#REF!,IF(X276=#REF!,#REF!,IF(Z276="","",IF(X276="","",IF(Z276-TODAY()&gt;0,Z276-TODAY(),"Venceu"))))))</f>
        <v>#REF!</v>
      </c>
      <c r="AB276" s="61" t="s">
        <v>907</v>
      </c>
    </row>
    <row r="277" spans="1:28" ht="36" customHeight="1" x14ac:dyDescent="0.25">
      <c r="A277" s="16">
        <v>277</v>
      </c>
      <c r="B277" s="17" t="s">
        <v>880</v>
      </c>
      <c r="C277" s="18">
        <v>288</v>
      </c>
      <c r="D277" s="33" t="e">
        <f>IF($C277&gt;0,VLOOKUP($C277,CNIGP!$A:$J,2,FALSE),"")</f>
        <v>#N/A</v>
      </c>
      <c r="E277" s="23" t="e">
        <f>IF($C277&gt;0,VLOOKUP($C277,CNIGP!$A:$J,3,FALSE),"")</f>
        <v>#N/A</v>
      </c>
      <c r="F277" s="23" t="str">
        <f t="shared" si="8"/>
        <v>Sim</v>
      </c>
      <c r="G277" s="23" t="e">
        <f>IF($C277&gt;0,VLOOKUP($C277,CNIGP!$A:$J,9,FALSE),"")</f>
        <v>#N/A</v>
      </c>
      <c r="H277" s="23" t="e">
        <f>IF($C277&gt;0,VLOOKUP($C277,CNIGP!$A:$J,25,FALSE),"")</f>
        <v>#N/A</v>
      </c>
      <c r="I277" s="28" t="s">
        <v>908</v>
      </c>
      <c r="J277" s="17"/>
      <c r="K277" s="17" t="s">
        <v>30</v>
      </c>
      <c r="L277" s="17"/>
      <c r="M277" s="17" t="s">
        <v>713</v>
      </c>
      <c r="N277" s="21">
        <v>44109</v>
      </c>
      <c r="O277" s="21"/>
      <c r="P277" s="21">
        <v>44160</v>
      </c>
      <c r="Q277" s="21">
        <v>44160</v>
      </c>
      <c r="R277" s="21"/>
      <c r="S277" s="21">
        <v>44160</v>
      </c>
      <c r="T277" s="21">
        <v>44179</v>
      </c>
      <c r="U277" s="17">
        <v>2330900</v>
      </c>
      <c r="V277" s="17">
        <v>2331708</v>
      </c>
      <c r="W277" s="23" t="str">
        <f t="shared" si="9"/>
        <v>Despachado CNA</v>
      </c>
      <c r="X277" s="17" t="s">
        <v>860</v>
      </c>
      <c r="Y277" s="17"/>
      <c r="Z277" s="29" t="str">
        <f>IF(Y277&gt;0,T277+Y277,"")</f>
        <v/>
      </c>
      <c r="AA277" s="23" t="e">
        <f ca="1">IF(X277=#REF!,#REF!,IF(X277=#REF!,#REF!,IF(X277=#REF!,#REF!,IF(Z277="","",IF(X277="","",IF(Z277-TODAY()&gt;0,Z277-TODAY(),"Venceu"))))))</f>
        <v>#REF!</v>
      </c>
      <c r="AB277" s="58"/>
    </row>
    <row r="278" spans="1:28" ht="36" customHeight="1" x14ac:dyDescent="0.25">
      <c r="A278" s="16">
        <v>278</v>
      </c>
      <c r="B278" s="17" t="s">
        <v>715</v>
      </c>
      <c r="C278" s="18">
        <v>235</v>
      </c>
      <c r="D278" s="33" t="e">
        <f>IF($C278&gt;0,VLOOKUP($C278,CNIGP!$A:$J,2,FALSE),"")</f>
        <v>#N/A</v>
      </c>
      <c r="E278" s="23" t="e">
        <f>IF($C278&gt;0,VLOOKUP($C278,CNIGP!$A:$J,3,FALSE),"")</f>
        <v>#N/A</v>
      </c>
      <c r="F278" s="23" t="str">
        <f t="shared" si="8"/>
        <v>Sim</v>
      </c>
      <c r="G278" s="23" t="e">
        <f>IF($C278&gt;0,VLOOKUP($C278,CNIGP!$A:$J,9,FALSE),"")</f>
        <v>#N/A</v>
      </c>
      <c r="H278" s="23" t="e">
        <f>IF($C278&gt;0,VLOOKUP($C278,CNIGP!$A:$J,25,FALSE),"")</f>
        <v>#N/A</v>
      </c>
      <c r="I278" s="28" t="s">
        <v>909</v>
      </c>
      <c r="J278" s="17" t="s">
        <v>853</v>
      </c>
      <c r="K278" s="17" t="s">
        <v>30</v>
      </c>
      <c r="L278" s="17"/>
      <c r="M278" s="17" t="s">
        <v>713</v>
      </c>
      <c r="N278" s="21">
        <v>44245</v>
      </c>
      <c r="O278" s="21"/>
      <c r="P278" s="21">
        <v>44245</v>
      </c>
      <c r="Q278" s="21">
        <v>44245</v>
      </c>
      <c r="R278" s="21"/>
      <c r="S278" s="21">
        <v>44245</v>
      </c>
      <c r="T278" s="21"/>
      <c r="U278" s="17"/>
      <c r="V278" s="17"/>
      <c r="W278" s="23" t="str">
        <f t="shared" si="9"/>
        <v>Despachado COSOL</v>
      </c>
      <c r="X278" s="17" t="s">
        <v>37</v>
      </c>
      <c r="Y278" s="17"/>
      <c r="Z278" s="29" t="str">
        <f t="shared" ref="Z278:Z340" si="11">IF(Y278&gt;0,T278+Y278,"")</f>
        <v/>
      </c>
      <c r="AA278" s="23" t="e">
        <f ca="1">IF(X278=#REF!,#REF!,IF(X278=#REF!,#REF!,IF(X278=#REF!,#REF!,IF(Z278="","",IF(X278="","",IF(Z278-TODAY()&gt;0,Z278-TODAY(),"Venceu"))))))</f>
        <v>#REF!</v>
      </c>
      <c r="AB278" s="58" t="s">
        <v>910</v>
      </c>
    </row>
    <row r="279" spans="1:28" ht="36" customHeight="1" x14ac:dyDescent="0.25">
      <c r="A279" s="16">
        <v>279</v>
      </c>
      <c r="B279" s="17" t="s">
        <v>681</v>
      </c>
      <c r="C279" s="18">
        <v>287</v>
      </c>
      <c r="D279" s="33" t="e">
        <f>IF($C279&gt;0,VLOOKUP($C279,CNIGP!$A:$J,2,FALSE),"")</f>
        <v>#N/A</v>
      </c>
      <c r="E279" s="23" t="e">
        <f>IF($C279&gt;0,VLOOKUP($C279,CNIGP!$A:$J,3,FALSE),"")</f>
        <v>#N/A</v>
      </c>
      <c r="F279" s="23" t="str">
        <f t="shared" si="8"/>
        <v>Sim</v>
      </c>
      <c r="G279" s="23" t="e">
        <f>IF($C279&gt;0,VLOOKUP($C279,CNIGP!$A:$J,9,FALSE),"")</f>
        <v>#N/A</v>
      </c>
      <c r="H279" s="23" t="e">
        <f>IF($C279&gt;0,VLOOKUP($C279,CNIGP!$A:$J,25,FALSE),"")</f>
        <v>#N/A</v>
      </c>
      <c r="I279" s="28" t="s">
        <v>911</v>
      </c>
      <c r="J279" s="17"/>
      <c r="K279" s="17" t="s">
        <v>30</v>
      </c>
      <c r="L279" s="17"/>
      <c r="M279" s="17" t="s">
        <v>873</v>
      </c>
      <c r="N279" s="21">
        <v>44246</v>
      </c>
      <c r="O279" s="21"/>
      <c r="P279" s="21">
        <v>44295</v>
      </c>
      <c r="Q279" s="21">
        <v>44302</v>
      </c>
      <c r="R279" s="21"/>
      <c r="S279" s="17"/>
      <c r="T279" s="21"/>
      <c r="U279" s="17"/>
      <c r="V279" s="17"/>
      <c r="W279" s="23" t="str">
        <f t="shared" si="9"/>
        <v>Término da análise</v>
      </c>
      <c r="X279" s="17"/>
      <c r="Y279" s="17"/>
      <c r="Z279" s="29" t="str">
        <f t="shared" si="11"/>
        <v/>
      </c>
      <c r="AA279" s="23" t="e">
        <f ca="1">IF(X279=#REF!,#REF!,IF(X279=#REF!,#REF!,IF(X279=#REF!,#REF!,IF(Z279="","",IF(X279="","",IF(Z279-TODAY()&gt;0,Z279-TODAY(),"Venceu"))))))</f>
        <v>#REF!</v>
      </c>
      <c r="AB279" s="58"/>
    </row>
    <row r="280" spans="1:28" ht="36" customHeight="1" x14ac:dyDescent="0.25">
      <c r="A280" s="16">
        <v>280</v>
      </c>
      <c r="B280" s="17" t="s">
        <v>447</v>
      </c>
      <c r="C280" s="18">
        <v>151</v>
      </c>
      <c r="D280" s="33" t="e">
        <f>IF($C280&gt;0,VLOOKUP($C280,CNIGP!$A:$J,2,FALSE),"")</f>
        <v>#N/A</v>
      </c>
      <c r="E280" s="23" t="e">
        <f>IF($C280&gt;0,VLOOKUP($C280,CNIGP!$A:$J,3,FALSE),"")</f>
        <v>#N/A</v>
      </c>
      <c r="F280" s="23" t="str">
        <f t="shared" si="8"/>
        <v>Sim</v>
      </c>
      <c r="G280" s="23" t="e">
        <f>IF($C280&gt;0,VLOOKUP($C280,CNIGP!$A:$J,9,FALSE),"")</f>
        <v>#N/A</v>
      </c>
      <c r="H280" s="23" t="e">
        <f>IF($C280&gt;0,VLOOKUP($C280,CNIGP!$A:$J,25,FALSE),"")</f>
        <v>#N/A</v>
      </c>
      <c r="I280" s="28" t="s">
        <v>912</v>
      </c>
      <c r="J280" s="17" t="s">
        <v>853</v>
      </c>
      <c r="K280" s="17" t="s">
        <v>30</v>
      </c>
      <c r="L280" s="17"/>
      <c r="M280" s="17" t="s">
        <v>857</v>
      </c>
      <c r="N280" s="21">
        <v>44246</v>
      </c>
      <c r="O280" s="21"/>
      <c r="P280" s="21"/>
      <c r="Q280" s="21"/>
      <c r="R280" s="21"/>
      <c r="S280" s="21">
        <v>44277</v>
      </c>
      <c r="T280" s="21">
        <v>44277</v>
      </c>
      <c r="U280" s="17">
        <v>2540215</v>
      </c>
      <c r="V280" s="17">
        <v>2561434</v>
      </c>
      <c r="W280" s="23" t="str">
        <f t="shared" si="9"/>
        <v>Despachado CNA</v>
      </c>
      <c r="X280" s="17" t="s">
        <v>423</v>
      </c>
      <c r="Y280" s="17">
        <v>90</v>
      </c>
      <c r="Z280" s="29">
        <f t="shared" si="11"/>
        <v>44367</v>
      </c>
      <c r="AA280" s="23" t="e">
        <f ca="1">IF(X280=#REF!,#REF!,IF(X280=#REF!,#REF!,IF(X280=#REF!,#REF!,IF(Z280="","",IF(X280="","",IF(Z280-TODAY()&gt;0,Z280-TODAY(),"Venceu"))))))</f>
        <v>#REF!</v>
      </c>
      <c r="AB280" s="58"/>
    </row>
    <row r="281" spans="1:28" ht="36" customHeight="1" x14ac:dyDescent="0.25">
      <c r="A281" s="16">
        <v>281</v>
      </c>
      <c r="B281" s="17" t="s">
        <v>195</v>
      </c>
      <c r="C281" s="18">
        <v>91</v>
      </c>
      <c r="D281" s="33" t="e">
        <f>IF($C281&gt;0,VLOOKUP($C281,CNIGP!$A:$J,2,FALSE),"")</f>
        <v>#N/A</v>
      </c>
      <c r="E281" s="23" t="e">
        <f>IF($C281&gt;0,VLOOKUP($C281,CNIGP!$A:$J,3,FALSE),"")</f>
        <v>#N/A</v>
      </c>
      <c r="F281" s="23" t="str">
        <f t="shared" ref="F281" si="12">IF(B281&gt;0,IF(C281&gt;0,"Sim","Não"),"")</f>
        <v>Sim</v>
      </c>
      <c r="G281" s="23" t="e">
        <f>IF($C281&gt;0,VLOOKUP($C281,CNIGP!$A:$J,9,FALSE),"")</f>
        <v>#N/A</v>
      </c>
      <c r="H281" s="23" t="e">
        <f>IF($C281&gt;0,VLOOKUP($C281,CNIGP!$A:$J,25,FALSE),"")</f>
        <v>#N/A</v>
      </c>
      <c r="I281" s="28" t="s">
        <v>913</v>
      </c>
      <c r="J281" s="17" t="s">
        <v>853</v>
      </c>
      <c r="K281" s="17" t="s">
        <v>30</v>
      </c>
      <c r="L281" s="17"/>
      <c r="M281" s="17" t="s">
        <v>857</v>
      </c>
      <c r="N281" s="21">
        <v>44251</v>
      </c>
      <c r="O281" s="21"/>
      <c r="P281" s="21">
        <v>44256</v>
      </c>
      <c r="Q281" s="21">
        <v>44256</v>
      </c>
      <c r="R281" s="21"/>
      <c r="S281" s="21">
        <v>44256</v>
      </c>
      <c r="T281" s="21">
        <v>44270</v>
      </c>
      <c r="U281" s="17">
        <v>2513133</v>
      </c>
      <c r="V281" s="17">
        <v>2513486</v>
      </c>
      <c r="W281" s="23" t="str">
        <f t="shared" si="9"/>
        <v>Despachado CNA</v>
      </c>
      <c r="X281" s="17" t="s">
        <v>37</v>
      </c>
      <c r="Y281" s="17"/>
      <c r="Z281" s="29" t="str">
        <f t="shared" si="11"/>
        <v/>
      </c>
      <c r="AA281" s="23" t="e">
        <f ca="1">IF(X281=#REF!,#REF!,IF(X281=#REF!,#REF!,IF(X281=#REF!,#REF!,IF(Z281="","",IF(X281="","",IF(Z281-TODAY()&gt;0,Z281-TODAY(),"Venceu"))))))</f>
        <v>#REF!</v>
      </c>
      <c r="AB281" s="58"/>
    </row>
    <row r="282" spans="1:28" ht="36" customHeight="1" x14ac:dyDescent="0.25">
      <c r="A282" s="16">
        <v>282</v>
      </c>
      <c r="B282" s="17" t="s">
        <v>914</v>
      </c>
      <c r="C282" s="18">
        <v>173</v>
      </c>
      <c r="D282" s="33" t="e">
        <f>IF($C282&gt;0,VLOOKUP($C282,CNIGP!$A:$J,2,FALSE),"")</f>
        <v>#N/A</v>
      </c>
      <c r="E282" s="23" t="e">
        <f>IF($C282&gt;0,VLOOKUP($C282,CNIGP!$A:$J,3,FALSE),"")</f>
        <v>#N/A</v>
      </c>
      <c r="F282" s="23" t="str">
        <f t="shared" ref="F282:F344" si="13">IF(B282&gt;0,IF(C282&gt;0,"Sim","Não"),"")</f>
        <v>Sim</v>
      </c>
      <c r="G282" s="23" t="e">
        <f>IF($C282&gt;0,VLOOKUP($C282,CNIGP!$A:$J,9,FALSE),"")</f>
        <v>#N/A</v>
      </c>
      <c r="H282" s="23" t="e">
        <f>IF($C282&gt;0,VLOOKUP($C282,CNIGP!$A:$J,25,FALSE),"")</f>
        <v>#N/A</v>
      </c>
      <c r="I282" s="28" t="s">
        <v>915</v>
      </c>
      <c r="J282" s="17" t="s">
        <v>853</v>
      </c>
      <c r="K282" s="17" t="s">
        <v>32</v>
      </c>
      <c r="L282" s="17"/>
      <c r="M282" s="17" t="s">
        <v>873</v>
      </c>
      <c r="N282" s="21">
        <v>44259</v>
      </c>
      <c r="O282" s="21"/>
      <c r="P282" s="21">
        <v>44259</v>
      </c>
      <c r="Q282" s="21">
        <v>44265</v>
      </c>
      <c r="R282" s="21"/>
      <c r="S282" s="21">
        <v>44270</v>
      </c>
      <c r="T282" s="21">
        <v>44271</v>
      </c>
      <c r="U282" s="17">
        <v>2530893</v>
      </c>
      <c r="V282" s="17">
        <v>2547731</v>
      </c>
      <c r="W282" s="23" t="str">
        <f t="shared" si="9"/>
        <v>Despachado CNA</v>
      </c>
      <c r="X282" s="17" t="s">
        <v>860</v>
      </c>
      <c r="Y282" s="17"/>
      <c r="Z282" s="29" t="str">
        <f t="shared" si="11"/>
        <v/>
      </c>
      <c r="AA282" s="23" t="e">
        <f ca="1">IF(X282=#REF!,#REF!,IF(X282=#REF!,#REF!,IF(X282=#REF!,#REF!,IF(Z282="","",IF(X282="","",IF(Z282-TODAY()&gt;0,Z282-TODAY(),"Venceu"))))))</f>
        <v>#REF!</v>
      </c>
      <c r="AB282" s="58"/>
    </row>
    <row r="283" spans="1:28" ht="36" customHeight="1" x14ac:dyDescent="0.25">
      <c r="A283" s="16">
        <v>283</v>
      </c>
      <c r="B283" s="17" t="s">
        <v>434</v>
      </c>
      <c r="C283" s="18">
        <v>120</v>
      </c>
      <c r="D283" s="33" t="e">
        <f>IF($C283&gt;0,VLOOKUP($C283,CNIGP!$A:$J,2,FALSE),"")</f>
        <v>#N/A</v>
      </c>
      <c r="E283" s="23" t="e">
        <f>IF($C283&gt;0,VLOOKUP($C283,CNIGP!$A:$J,3,FALSE),"")</f>
        <v>#N/A</v>
      </c>
      <c r="F283" s="23" t="str">
        <f t="shared" si="13"/>
        <v>Sim</v>
      </c>
      <c r="G283" s="23" t="e">
        <f>IF($C283&gt;0,VLOOKUP($C283,CNIGP!$A:$J,9,FALSE),"")</f>
        <v>#N/A</v>
      </c>
      <c r="H283" s="23" t="e">
        <f>IF($C283&gt;0,VLOOKUP($C283,CNIGP!$A:$J,25,FALSE),"")</f>
        <v>#N/A</v>
      </c>
      <c r="I283" s="28" t="s">
        <v>916</v>
      </c>
      <c r="J283" s="17" t="s">
        <v>853</v>
      </c>
      <c r="K283" s="17" t="s">
        <v>30</v>
      </c>
      <c r="L283" s="17"/>
      <c r="M283" s="17" t="s">
        <v>857</v>
      </c>
      <c r="N283" s="21">
        <v>44285</v>
      </c>
      <c r="O283" s="21"/>
      <c r="P283" s="21"/>
      <c r="Q283" s="21"/>
      <c r="R283" s="21"/>
      <c r="S283" s="17"/>
      <c r="T283" s="21">
        <v>44304</v>
      </c>
      <c r="U283" s="17">
        <v>2591559</v>
      </c>
      <c r="V283" s="17">
        <v>2608789</v>
      </c>
      <c r="W283" s="23" t="str">
        <f t="shared" si="9"/>
        <v>Despachado CNA</v>
      </c>
      <c r="X283" s="17" t="s">
        <v>37</v>
      </c>
      <c r="Y283" s="17"/>
      <c r="Z283" s="29" t="str">
        <f t="shared" si="11"/>
        <v/>
      </c>
      <c r="AA283" s="23" t="e">
        <f ca="1">IF(X283=#REF!,#REF!,IF(X283=#REF!,#REF!,IF(X283=#REF!,#REF!,IF(Z283="","",IF(X283="","",IF(Z283-TODAY()&gt;0,Z283-TODAY(),"Venceu"))))))</f>
        <v>#REF!</v>
      </c>
      <c r="AB283" s="58"/>
    </row>
    <row r="284" spans="1:28" ht="36" customHeight="1" x14ac:dyDescent="0.25">
      <c r="A284" s="16">
        <v>284</v>
      </c>
      <c r="B284" s="17" t="s">
        <v>917</v>
      </c>
      <c r="C284" s="18"/>
      <c r="D284" s="33" t="str">
        <f>IF($C284&gt;0,VLOOKUP($C284,CNIGP!$A:$J,2,FALSE),"")</f>
        <v/>
      </c>
      <c r="E284" s="23"/>
      <c r="F284" s="23" t="str">
        <f t="shared" si="13"/>
        <v>Não</v>
      </c>
      <c r="G284" s="23" t="str">
        <f>IF($C284&gt;0,VLOOKUP($C284,CNIGP!$A:$J,9,FALSE),"")</f>
        <v/>
      </c>
      <c r="H284" s="23" t="str">
        <f>IF($C284&gt;0,VLOOKUP($C284,CNIGP!$A:$J,25,FALSE),"")</f>
        <v/>
      </c>
      <c r="I284" s="28" t="s">
        <v>918</v>
      </c>
      <c r="J284" s="17"/>
      <c r="K284" s="17" t="s">
        <v>32</v>
      </c>
      <c r="L284" s="17"/>
      <c r="M284" s="17" t="s">
        <v>713</v>
      </c>
      <c r="N284" s="21">
        <v>44266</v>
      </c>
      <c r="O284" s="21"/>
      <c r="P284" s="21">
        <v>44270</v>
      </c>
      <c r="Q284" s="21">
        <v>44305</v>
      </c>
      <c r="R284" s="21"/>
      <c r="S284" s="21">
        <v>44306</v>
      </c>
      <c r="T284" s="21">
        <v>44308</v>
      </c>
      <c r="U284" s="17">
        <v>2612572</v>
      </c>
      <c r="V284" s="17">
        <v>2619120</v>
      </c>
      <c r="W284" s="23" t="str">
        <f t="shared" si="9"/>
        <v>Despachado CNA</v>
      </c>
      <c r="X284" s="17" t="s">
        <v>860</v>
      </c>
      <c r="Y284" s="17"/>
      <c r="Z284" s="29" t="str">
        <f t="shared" si="11"/>
        <v/>
      </c>
      <c r="AA284" s="23" t="e">
        <f ca="1">IF(X284=#REF!,#REF!,IF(X284=#REF!,#REF!,IF(X284=#REF!,#REF!,IF(Z284="","",IF(X284="","",IF(Z284-TODAY()&gt;0,Z284-TODAY(),"Venceu"))))))</f>
        <v>#REF!</v>
      </c>
      <c r="AB284" s="58"/>
    </row>
    <row r="285" spans="1:28" ht="36" customHeight="1" x14ac:dyDescent="0.25">
      <c r="A285" s="16">
        <v>285</v>
      </c>
      <c r="B285" s="17" t="s">
        <v>316</v>
      </c>
      <c r="C285" s="18">
        <v>96</v>
      </c>
      <c r="D285" s="33" t="e">
        <f>IF($C285&gt;0,VLOOKUP($C285,CNIGP!$A:$J,2,FALSE),"")</f>
        <v>#N/A</v>
      </c>
      <c r="E285" s="23" t="e">
        <f>IF($C285&gt;0,VLOOKUP($C285,CNIGP!$A:$J,3,FALSE),"")</f>
        <v>#N/A</v>
      </c>
      <c r="F285" s="23" t="str">
        <f t="shared" si="13"/>
        <v>Sim</v>
      </c>
      <c r="G285" s="23" t="e">
        <f>IF($C285&gt;0,VLOOKUP($C285,CNIGP!$A:$J,9,FALSE),"")</f>
        <v>#N/A</v>
      </c>
      <c r="H285" s="23" t="e">
        <f>IF($C285&gt;0,VLOOKUP($C285,CNIGP!$A:$J,25,FALSE),"")</f>
        <v>#N/A</v>
      </c>
      <c r="I285" s="28" t="s">
        <v>919</v>
      </c>
      <c r="J285" s="17" t="s">
        <v>853</v>
      </c>
      <c r="K285" s="17" t="s">
        <v>30</v>
      </c>
      <c r="L285" s="17"/>
      <c r="M285" s="17" t="s">
        <v>873</v>
      </c>
      <c r="N285" s="21">
        <v>44266</v>
      </c>
      <c r="O285" s="21"/>
      <c r="P285" s="21">
        <v>44270</v>
      </c>
      <c r="Q285" s="21">
        <v>44281</v>
      </c>
      <c r="R285" s="21"/>
      <c r="S285" s="21">
        <v>44306</v>
      </c>
      <c r="T285" s="21">
        <v>44311</v>
      </c>
      <c r="U285" s="17">
        <v>2558430</v>
      </c>
      <c r="V285" s="17">
        <v>2620819</v>
      </c>
      <c r="W285" s="23" t="str">
        <f t="shared" si="9"/>
        <v>Despachado CNA</v>
      </c>
      <c r="X285" s="17" t="s">
        <v>860</v>
      </c>
      <c r="Y285" s="17"/>
      <c r="Z285" s="29" t="str">
        <f t="shared" si="11"/>
        <v/>
      </c>
      <c r="AA285" s="23" t="e">
        <f ca="1">IF(X285=#REF!,#REF!,IF(X285=#REF!,#REF!,IF(X285=#REF!,#REF!,IF(Z285="","",IF(X285="","",IF(Z285-TODAY()&gt;0,Z285-TODAY(),"Venceu"))))))</f>
        <v>#REF!</v>
      </c>
      <c r="AB285" s="58" t="s">
        <v>920</v>
      </c>
    </row>
    <row r="286" spans="1:28" ht="36" customHeight="1" x14ac:dyDescent="0.25">
      <c r="A286" s="16">
        <v>287</v>
      </c>
      <c r="B286" s="17"/>
      <c r="C286" s="18"/>
      <c r="D286" s="33" t="str">
        <f>IF($C286&gt;0,VLOOKUP($C286,CNIGP!$A:$J,2,FALSE),"")</f>
        <v/>
      </c>
      <c r="E286" s="23" t="str">
        <f>IF($C286&gt;0,VLOOKUP($C286,CNIGP!$A:$J,3,FALSE),"")</f>
        <v/>
      </c>
      <c r="F286" s="23" t="str">
        <f t="shared" si="13"/>
        <v/>
      </c>
      <c r="G286" s="23" t="str">
        <f>IF($C286&gt;0,VLOOKUP($C286,CNIGP!$A:$J,9,FALSE),"")</f>
        <v/>
      </c>
      <c r="H286" s="23" t="str">
        <f>IF($C286&gt;0,VLOOKUP($C286,CNIGP!$A:$J,25,FALSE),"")</f>
        <v/>
      </c>
      <c r="I286" s="28"/>
      <c r="J286" s="17"/>
      <c r="K286" s="17"/>
      <c r="L286" s="17"/>
      <c r="M286" s="17"/>
      <c r="N286" s="21"/>
      <c r="O286" s="21"/>
      <c r="P286" s="21"/>
      <c r="Q286" s="21"/>
      <c r="R286" s="21"/>
      <c r="S286" s="17"/>
      <c r="T286" s="21"/>
      <c r="U286" s="17"/>
      <c r="V286" s="17"/>
      <c r="W286" s="23" t="str">
        <f t="shared" si="9"/>
        <v/>
      </c>
      <c r="X286" s="17"/>
      <c r="Y286" s="17"/>
      <c r="Z286" s="29" t="str">
        <f t="shared" si="11"/>
        <v/>
      </c>
      <c r="AA286" s="23" t="e">
        <f ca="1">IF(X286=#REF!,#REF!,IF(X286=#REF!,#REF!,IF(X286=#REF!,#REF!,IF(Z286="","",IF(X286="","",IF(Z286-TODAY()&gt;0,Z286-TODAY(),"Venceu"))))))</f>
        <v>#REF!</v>
      </c>
      <c r="AB286" s="58"/>
    </row>
    <row r="287" spans="1:28" ht="36" customHeight="1" x14ac:dyDescent="0.25">
      <c r="A287" s="16">
        <v>288</v>
      </c>
      <c r="B287" s="17"/>
      <c r="C287" s="18"/>
      <c r="D287" s="33" t="str">
        <f>IF($C287&gt;0,VLOOKUP($C287,CNIGP!$A:$J,2,FALSE),"")</f>
        <v/>
      </c>
      <c r="E287" s="23" t="str">
        <f>IF($C287&gt;0,VLOOKUP($C287,CNIGP!$A:$J,3,FALSE),"")</f>
        <v/>
      </c>
      <c r="F287" s="23" t="str">
        <f t="shared" si="13"/>
        <v/>
      </c>
      <c r="G287" s="23" t="str">
        <f>IF($C287&gt;0,VLOOKUP($C287,CNIGP!$A:$J,9,FALSE),"")</f>
        <v/>
      </c>
      <c r="H287" s="23" t="str">
        <f>IF($C287&gt;0,VLOOKUP($C287,CNIGP!$A:$J,25,FALSE),"")</f>
        <v/>
      </c>
      <c r="I287" s="28"/>
      <c r="J287" s="17"/>
      <c r="K287" s="17"/>
      <c r="L287" s="17"/>
      <c r="M287" s="17"/>
      <c r="N287" s="21"/>
      <c r="O287" s="21"/>
      <c r="P287" s="21"/>
      <c r="Q287" s="21"/>
      <c r="R287" s="21"/>
      <c r="S287" s="17"/>
      <c r="T287" s="21"/>
      <c r="U287" s="17"/>
      <c r="V287" s="17"/>
      <c r="W287" s="23" t="str">
        <f t="shared" si="9"/>
        <v/>
      </c>
      <c r="X287" s="17"/>
      <c r="Y287" s="17"/>
      <c r="Z287" s="29" t="str">
        <f t="shared" si="11"/>
        <v/>
      </c>
      <c r="AA287" s="23" t="e">
        <f ca="1">IF(X287=#REF!,#REF!,IF(X287=#REF!,#REF!,IF(X287=#REF!,#REF!,IF(Z287="","",IF(X287="","",IF(Z287-TODAY()&gt;0,Z287-TODAY(),"Venceu"))))))</f>
        <v>#REF!</v>
      </c>
      <c r="AB287" s="58"/>
    </row>
    <row r="288" spans="1:28" ht="36" customHeight="1" x14ac:dyDescent="0.25">
      <c r="A288" s="16">
        <v>289</v>
      </c>
      <c r="B288" s="17"/>
      <c r="C288" s="18"/>
      <c r="D288" s="33" t="str">
        <f>IF($C288&gt;0,VLOOKUP($C288,CNIGP!$A:$J,2,FALSE),"")</f>
        <v/>
      </c>
      <c r="E288" s="23" t="str">
        <f>IF($C288&gt;0,VLOOKUP($C288,CNIGP!$A:$J,3,FALSE),"")</f>
        <v/>
      </c>
      <c r="F288" s="23" t="str">
        <f t="shared" si="13"/>
        <v/>
      </c>
      <c r="G288" s="23" t="str">
        <f>IF($C288&gt;0,VLOOKUP($C288,CNIGP!$A:$J,9,FALSE),"")</f>
        <v/>
      </c>
      <c r="H288" s="23" t="str">
        <f>IF($C288&gt;0,VLOOKUP($C288,CNIGP!$A:$J,25,FALSE),"")</f>
        <v/>
      </c>
      <c r="I288" s="28"/>
      <c r="J288" s="17"/>
      <c r="K288" s="17"/>
      <c r="L288" s="17"/>
      <c r="M288" s="17"/>
      <c r="N288" s="21"/>
      <c r="O288" s="21"/>
      <c r="P288" s="21"/>
      <c r="Q288" s="21"/>
      <c r="R288" s="21"/>
      <c r="S288" s="17"/>
      <c r="T288" s="21"/>
      <c r="U288" s="17"/>
      <c r="V288" s="17"/>
      <c r="W288" s="23" t="str">
        <f t="shared" si="9"/>
        <v/>
      </c>
      <c r="X288" s="17"/>
      <c r="Y288" s="17"/>
      <c r="Z288" s="29" t="str">
        <f t="shared" si="11"/>
        <v/>
      </c>
      <c r="AA288" s="23" t="e">
        <f ca="1">IF(X288=#REF!,#REF!,IF(X288=#REF!,#REF!,IF(X288=#REF!,#REF!,IF(Z288="","",IF(X288="","",IF(Z288-TODAY()&gt;0,Z288-TODAY(),"Venceu"))))))</f>
        <v>#REF!</v>
      </c>
      <c r="AB288" s="58"/>
    </row>
    <row r="289" spans="1:28" ht="36" customHeight="1" x14ac:dyDescent="0.25">
      <c r="A289" s="16">
        <v>290</v>
      </c>
      <c r="B289" s="17"/>
      <c r="C289" s="18"/>
      <c r="D289" s="33" t="str">
        <f>IF($C289&gt;0,VLOOKUP($C289,CNIGP!$A:$J,2,FALSE),"")</f>
        <v/>
      </c>
      <c r="E289" s="23" t="str">
        <f>IF($C289&gt;0,VLOOKUP($C289,CNIGP!$A:$J,3,FALSE),"")</f>
        <v/>
      </c>
      <c r="F289" s="23" t="str">
        <f t="shared" si="13"/>
        <v/>
      </c>
      <c r="G289" s="23" t="str">
        <f>IF($C289&gt;0,VLOOKUP($C289,CNIGP!$A:$J,9,FALSE),"")</f>
        <v/>
      </c>
      <c r="H289" s="23" t="str">
        <f>IF($C289&gt;0,VLOOKUP($C289,CNIGP!$A:$J,25,FALSE),"")</f>
        <v/>
      </c>
      <c r="I289" s="28"/>
      <c r="J289" s="17"/>
      <c r="K289" s="17"/>
      <c r="L289" s="17"/>
      <c r="M289" s="17"/>
      <c r="N289" s="21"/>
      <c r="O289" s="21"/>
      <c r="P289" s="21"/>
      <c r="Q289" s="21"/>
      <c r="R289" s="21"/>
      <c r="S289" s="17"/>
      <c r="T289" s="21"/>
      <c r="U289" s="17"/>
      <c r="V289" s="17"/>
      <c r="W289" s="23" t="str">
        <f t="shared" si="9"/>
        <v/>
      </c>
      <c r="X289" s="17"/>
      <c r="Y289" s="17"/>
      <c r="Z289" s="29" t="str">
        <f t="shared" si="11"/>
        <v/>
      </c>
      <c r="AA289" s="23" t="e">
        <f ca="1">IF(X289=#REF!,#REF!,IF(X289=#REF!,#REF!,IF(X289=#REF!,#REF!,IF(Z289="","",IF(X289="","",IF(Z289-TODAY()&gt;0,Z289-TODAY(),"Venceu"))))))</f>
        <v>#REF!</v>
      </c>
      <c r="AB289" s="58"/>
    </row>
    <row r="290" spans="1:28" ht="36" customHeight="1" x14ac:dyDescent="0.25">
      <c r="A290" s="16">
        <v>291</v>
      </c>
      <c r="B290" s="17"/>
      <c r="C290" s="18"/>
      <c r="D290" s="33" t="str">
        <f>IF($C290&gt;0,VLOOKUP($C290,CNIGP!$A:$J,2,FALSE),"")</f>
        <v/>
      </c>
      <c r="E290" s="23" t="str">
        <f>IF($C290&gt;0,VLOOKUP($C290,CNIGP!$A:$J,3,FALSE),"")</f>
        <v/>
      </c>
      <c r="F290" s="23" t="str">
        <f t="shared" si="13"/>
        <v/>
      </c>
      <c r="G290" s="23" t="str">
        <f>IF($C290&gt;0,VLOOKUP($C290,CNIGP!$A:$J,9,FALSE),"")</f>
        <v/>
      </c>
      <c r="H290" s="23" t="str">
        <f>IF($C290&gt;0,VLOOKUP($C290,CNIGP!$A:$J,25,FALSE),"")</f>
        <v/>
      </c>
      <c r="I290" s="28"/>
      <c r="J290" s="17"/>
      <c r="K290" s="17"/>
      <c r="L290" s="17"/>
      <c r="M290" s="17"/>
      <c r="N290" s="21"/>
      <c r="O290" s="21"/>
      <c r="P290" s="21"/>
      <c r="Q290" s="21"/>
      <c r="R290" s="21"/>
      <c r="S290" s="17"/>
      <c r="T290" s="21"/>
      <c r="U290" s="17"/>
      <c r="V290" s="17"/>
      <c r="W290" s="23" t="str">
        <f t="shared" si="9"/>
        <v/>
      </c>
      <c r="X290" s="17"/>
      <c r="Y290" s="17"/>
      <c r="Z290" s="29" t="str">
        <f t="shared" si="11"/>
        <v/>
      </c>
      <c r="AA290" s="23" t="e">
        <f ca="1">IF(X290=#REF!,#REF!,IF(X290=#REF!,#REF!,IF(X290=#REF!,#REF!,IF(Z290="","",IF(X290="","",IF(Z290-TODAY()&gt;0,Z290-TODAY(),"Venceu"))))))</f>
        <v>#REF!</v>
      </c>
      <c r="AB290" s="58"/>
    </row>
    <row r="291" spans="1:28" ht="36" customHeight="1" x14ac:dyDescent="0.25">
      <c r="A291" s="16">
        <v>292</v>
      </c>
      <c r="B291" s="17"/>
      <c r="C291" s="18"/>
      <c r="D291" s="33" t="str">
        <f>IF($C291&gt;0,VLOOKUP($C291,CNIGP!$A:$J,2,FALSE),"")</f>
        <v/>
      </c>
      <c r="E291" s="23" t="str">
        <f>IF($C291&gt;0,VLOOKUP($C291,CNIGP!$A:$J,3,FALSE),"")</f>
        <v/>
      </c>
      <c r="F291" s="23" t="str">
        <f t="shared" si="13"/>
        <v/>
      </c>
      <c r="G291" s="23" t="str">
        <f>IF($C291&gt;0,VLOOKUP($C291,CNIGP!$A:$J,9,FALSE),"")</f>
        <v/>
      </c>
      <c r="H291" s="23" t="str">
        <f>IF($C291&gt;0,VLOOKUP($C291,CNIGP!$A:$J,25,FALSE),"")</f>
        <v/>
      </c>
      <c r="I291" s="28"/>
      <c r="J291" s="17"/>
      <c r="K291" s="17"/>
      <c r="L291" s="17"/>
      <c r="M291" s="17"/>
      <c r="N291" s="21"/>
      <c r="O291" s="21"/>
      <c r="P291" s="21"/>
      <c r="Q291" s="21"/>
      <c r="R291" s="21"/>
      <c r="S291" s="17"/>
      <c r="T291" s="21"/>
      <c r="U291" s="17"/>
      <c r="V291" s="17"/>
      <c r="W291" s="23" t="str">
        <f t="shared" si="9"/>
        <v/>
      </c>
      <c r="X291" s="17"/>
      <c r="Y291" s="17"/>
      <c r="Z291" s="29" t="str">
        <f t="shared" si="11"/>
        <v/>
      </c>
      <c r="AA291" s="23" t="e">
        <f ca="1">IF(X291=#REF!,#REF!,IF(X291=#REF!,#REF!,IF(X291=#REF!,#REF!,IF(Z291="","",IF(X291="","",IF(Z291-TODAY()&gt;0,Z291-TODAY(),"Venceu"))))))</f>
        <v>#REF!</v>
      </c>
      <c r="AB291" s="58"/>
    </row>
    <row r="292" spans="1:28" ht="36" customHeight="1" x14ac:dyDescent="0.25">
      <c r="A292" s="16">
        <v>293</v>
      </c>
      <c r="B292" s="17"/>
      <c r="C292" s="18"/>
      <c r="D292" s="33" t="str">
        <f>IF($C292&gt;0,VLOOKUP($C292,CNIGP!$A:$J,2,FALSE),"")</f>
        <v/>
      </c>
      <c r="E292" s="23" t="str">
        <f>IF($C292&gt;0,VLOOKUP($C292,CNIGP!$A:$J,3,FALSE),"")</f>
        <v/>
      </c>
      <c r="F292" s="23" t="str">
        <f t="shared" si="13"/>
        <v/>
      </c>
      <c r="G292" s="23" t="str">
        <f>IF($C292&gt;0,VLOOKUP($C292,CNIGP!$A:$J,9,FALSE),"")</f>
        <v/>
      </c>
      <c r="H292" s="23" t="str">
        <f>IF($C292&gt;0,VLOOKUP($C292,CNIGP!$A:$J,25,FALSE),"")</f>
        <v/>
      </c>
      <c r="I292" s="28"/>
      <c r="J292" s="17"/>
      <c r="K292" s="17"/>
      <c r="L292" s="17"/>
      <c r="M292" s="17"/>
      <c r="N292" s="21"/>
      <c r="O292" s="21"/>
      <c r="P292" s="21"/>
      <c r="Q292" s="21"/>
      <c r="R292" s="21"/>
      <c r="S292" s="17"/>
      <c r="T292" s="21"/>
      <c r="U292" s="17"/>
      <c r="V292" s="17"/>
      <c r="W292" s="23" t="str">
        <f t="shared" si="9"/>
        <v/>
      </c>
      <c r="X292" s="17"/>
      <c r="Y292" s="17"/>
      <c r="Z292" s="29" t="str">
        <f t="shared" si="11"/>
        <v/>
      </c>
      <c r="AA292" s="23" t="e">
        <f ca="1">IF(X292=#REF!,#REF!,IF(X292=#REF!,#REF!,IF(X292=#REF!,#REF!,IF(Z292="","",IF(X292="","",IF(Z292-TODAY()&gt;0,Z292-TODAY(),"Venceu"))))))</f>
        <v>#REF!</v>
      </c>
      <c r="AB292" s="58"/>
    </row>
    <row r="293" spans="1:28" ht="36" customHeight="1" x14ac:dyDescent="0.25">
      <c r="A293" s="16">
        <v>294</v>
      </c>
      <c r="B293" s="17"/>
      <c r="C293" s="18"/>
      <c r="D293" s="33" t="str">
        <f>IF($C293&gt;0,VLOOKUP($C293,CNIGP!$A:$J,2,FALSE),"")</f>
        <v/>
      </c>
      <c r="E293" s="23" t="str">
        <f>IF($C293&gt;0,VLOOKUP($C293,CNIGP!$A:$J,3,FALSE),"")</f>
        <v/>
      </c>
      <c r="F293" s="23" t="str">
        <f t="shared" si="13"/>
        <v/>
      </c>
      <c r="G293" s="23" t="str">
        <f>IF($C293&gt;0,VLOOKUP($C293,CNIGP!$A:$J,9,FALSE),"")</f>
        <v/>
      </c>
      <c r="H293" s="23" t="str">
        <f>IF($C293&gt;0,VLOOKUP($C293,CNIGP!$A:$J,25,FALSE),"")</f>
        <v/>
      </c>
      <c r="I293" s="28"/>
      <c r="J293" s="17"/>
      <c r="K293" s="17"/>
      <c r="L293" s="17"/>
      <c r="M293" s="17"/>
      <c r="N293" s="21"/>
      <c r="O293" s="21"/>
      <c r="P293" s="21"/>
      <c r="Q293" s="21"/>
      <c r="R293" s="21"/>
      <c r="S293" s="17"/>
      <c r="T293" s="21"/>
      <c r="U293" s="17"/>
      <c r="V293" s="17"/>
      <c r="W293" s="23" t="str">
        <f t="shared" si="9"/>
        <v/>
      </c>
      <c r="X293" s="17"/>
      <c r="Y293" s="17"/>
      <c r="Z293" s="29" t="str">
        <f t="shared" si="11"/>
        <v/>
      </c>
      <c r="AA293" s="23" t="e">
        <f ca="1">IF(X293=#REF!,#REF!,IF(X293=#REF!,#REF!,IF(X293=#REF!,#REF!,IF(Z293="","",IF(X293="","",IF(Z293-TODAY()&gt;0,Z293-TODAY(),"Venceu"))))))</f>
        <v>#REF!</v>
      </c>
      <c r="AB293" s="58"/>
    </row>
    <row r="294" spans="1:28" ht="36" customHeight="1" x14ac:dyDescent="0.25">
      <c r="A294" s="16">
        <v>295</v>
      </c>
      <c r="B294" s="17"/>
      <c r="C294" s="18"/>
      <c r="D294" s="33" t="str">
        <f>IF($C294&gt;0,VLOOKUP($C294,CNIGP!$A:$J,2,FALSE),"")</f>
        <v/>
      </c>
      <c r="E294" s="23" t="str">
        <f>IF($C294&gt;0,VLOOKUP($C294,CNIGP!$A:$J,3,FALSE),"")</f>
        <v/>
      </c>
      <c r="F294" s="23" t="str">
        <f t="shared" si="13"/>
        <v/>
      </c>
      <c r="G294" s="23" t="str">
        <f>IF($C294&gt;0,VLOOKUP($C294,CNIGP!$A:$J,9,FALSE),"")</f>
        <v/>
      </c>
      <c r="H294" s="23" t="str">
        <f>IF($C294&gt;0,VLOOKUP($C294,CNIGP!$A:$J,25,FALSE),"")</f>
        <v/>
      </c>
      <c r="I294" s="28"/>
      <c r="J294" s="17"/>
      <c r="K294" s="17"/>
      <c r="L294" s="17"/>
      <c r="M294" s="17"/>
      <c r="N294" s="21"/>
      <c r="O294" s="21"/>
      <c r="P294" s="21"/>
      <c r="Q294" s="21"/>
      <c r="R294" s="21"/>
      <c r="S294" s="17"/>
      <c r="T294" s="21"/>
      <c r="U294" s="17"/>
      <c r="V294" s="17"/>
      <c r="W294" s="23" t="str">
        <f t="shared" si="9"/>
        <v/>
      </c>
      <c r="X294" s="17"/>
      <c r="Y294" s="17"/>
      <c r="Z294" s="29" t="str">
        <f t="shared" si="11"/>
        <v/>
      </c>
      <c r="AA294" s="23" t="e">
        <f ca="1">IF(X294=#REF!,#REF!,IF(X294=#REF!,#REF!,IF(X294=#REF!,#REF!,IF(Z294="","",IF(X294="","",IF(Z294-TODAY()&gt;0,Z294-TODAY(),"Venceu"))))))</f>
        <v>#REF!</v>
      </c>
      <c r="AB294" s="58"/>
    </row>
    <row r="295" spans="1:28" ht="36" customHeight="1" x14ac:dyDescent="0.25">
      <c r="A295" s="16">
        <v>296</v>
      </c>
      <c r="B295" s="17"/>
      <c r="C295" s="18"/>
      <c r="D295" s="33" t="str">
        <f>IF($C295&gt;0,VLOOKUP($C295,CNIGP!$A:$J,2,FALSE),"")</f>
        <v/>
      </c>
      <c r="E295" s="23" t="str">
        <f>IF($C295&gt;0,VLOOKUP($C295,CNIGP!$A:$J,3,FALSE),"")</f>
        <v/>
      </c>
      <c r="F295" s="23" t="str">
        <f t="shared" si="13"/>
        <v/>
      </c>
      <c r="G295" s="23" t="str">
        <f>IF($C295&gt;0,VLOOKUP($C295,CNIGP!$A:$J,9,FALSE),"")</f>
        <v/>
      </c>
      <c r="H295" s="23" t="str">
        <f>IF($C295&gt;0,VLOOKUP($C295,CNIGP!$A:$J,25,FALSE),"")</f>
        <v/>
      </c>
      <c r="I295" s="28"/>
      <c r="J295" s="17"/>
      <c r="K295" s="17"/>
      <c r="L295" s="17"/>
      <c r="M295" s="17"/>
      <c r="N295" s="21"/>
      <c r="O295" s="21"/>
      <c r="P295" s="21"/>
      <c r="Q295" s="21"/>
      <c r="R295" s="21"/>
      <c r="S295" s="17"/>
      <c r="T295" s="21"/>
      <c r="U295" s="17"/>
      <c r="V295" s="17"/>
      <c r="W295" s="23" t="str">
        <f t="shared" si="9"/>
        <v/>
      </c>
      <c r="X295" s="17"/>
      <c r="Y295" s="17"/>
      <c r="Z295" s="29" t="str">
        <f t="shared" si="11"/>
        <v/>
      </c>
      <c r="AA295" s="23" t="e">
        <f ca="1">IF(X295=#REF!,#REF!,IF(X295=#REF!,#REF!,IF(X295=#REF!,#REF!,IF(Z295="","",IF(X295="","",IF(Z295-TODAY()&gt;0,Z295-TODAY(),"Venceu"))))))</f>
        <v>#REF!</v>
      </c>
      <c r="AB295" s="58"/>
    </row>
    <row r="296" spans="1:28" ht="36" customHeight="1" x14ac:dyDescent="0.25">
      <c r="A296" s="16">
        <v>297</v>
      </c>
      <c r="B296" s="17"/>
      <c r="C296" s="18"/>
      <c r="D296" s="33" t="str">
        <f>IF($C296&gt;0,VLOOKUP($C296,CNIGP!$A:$J,2,FALSE),"")</f>
        <v/>
      </c>
      <c r="E296" s="23" t="str">
        <f>IF($C296&gt;0,VLOOKUP($C296,CNIGP!$A:$J,3,FALSE),"")</f>
        <v/>
      </c>
      <c r="F296" s="23" t="str">
        <f t="shared" si="13"/>
        <v/>
      </c>
      <c r="G296" s="23" t="str">
        <f>IF($C296&gt;0,VLOOKUP($C296,CNIGP!$A:$J,9,FALSE),"")</f>
        <v/>
      </c>
      <c r="H296" s="23" t="str">
        <f>IF($C296&gt;0,VLOOKUP($C296,CNIGP!$A:$J,25,FALSE),"")</f>
        <v/>
      </c>
      <c r="I296" s="28"/>
      <c r="J296" s="17"/>
      <c r="K296" s="17"/>
      <c r="L296" s="17"/>
      <c r="M296" s="17"/>
      <c r="N296" s="21"/>
      <c r="O296" s="21"/>
      <c r="P296" s="21"/>
      <c r="Q296" s="21"/>
      <c r="R296" s="21"/>
      <c r="S296" s="17"/>
      <c r="T296" s="21"/>
      <c r="U296" s="17"/>
      <c r="V296" s="17"/>
      <c r="W296" s="23" t="str">
        <f t="shared" si="9"/>
        <v/>
      </c>
      <c r="X296" s="17"/>
      <c r="Y296" s="17"/>
      <c r="Z296" s="29" t="str">
        <f t="shared" si="11"/>
        <v/>
      </c>
      <c r="AA296" s="23" t="e">
        <f ca="1">IF(X296=#REF!,#REF!,IF(X296=#REF!,#REF!,IF(X296=#REF!,#REF!,IF(Z296="","",IF(X296="","",IF(Z296-TODAY()&gt;0,Z296-TODAY(),"Venceu"))))))</f>
        <v>#REF!</v>
      </c>
      <c r="AB296" s="58"/>
    </row>
    <row r="297" spans="1:28" ht="36" customHeight="1" x14ac:dyDescent="0.25">
      <c r="A297" s="16">
        <v>298</v>
      </c>
      <c r="B297" s="17"/>
      <c r="C297" s="18"/>
      <c r="D297" s="33" t="str">
        <f>IF($C297&gt;0,VLOOKUP($C297,CNIGP!$A:$J,2,FALSE),"")</f>
        <v/>
      </c>
      <c r="E297" s="23" t="str">
        <f>IF($C297&gt;0,VLOOKUP($C297,CNIGP!$A:$J,3,FALSE),"")</f>
        <v/>
      </c>
      <c r="F297" s="23" t="str">
        <f t="shared" si="13"/>
        <v/>
      </c>
      <c r="G297" s="23" t="str">
        <f>IF($C297&gt;0,VLOOKUP($C297,CNIGP!$A:$J,9,FALSE),"")</f>
        <v/>
      </c>
      <c r="H297" s="23" t="str">
        <f>IF($C297&gt;0,VLOOKUP($C297,CNIGP!$A:$J,25,FALSE),"")</f>
        <v/>
      </c>
      <c r="I297" s="28"/>
      <c r="J297" s="17"/>
      <c r="K297" s="17"/>
      <c r="L297" s="17"/>
      <c r="M297" s="17"/>
      <c r="N297" s="21"/>
      <c r="O297" s="21"/>
      <c r="P297" s="21"/>
      <c r="Q297" s="21"/>
      <c r="R297" s="21"/>
      <c r="S297" s="17"/>
      <c r="T297" s="21"/>
      <c r="U297" s="17"/>
      <c r="V297" s="17"/>
      <c r="W297" s="23" t="str">
        <f t="shared" si="9"/>
        <v/>
      </c>
      <c r="X297" s="17"/>
      <c r="Y297" s="17"/>
      <c r="Z297" s="29" t="str">
        <f t="shared" si="11"/>
        <v/>
      </c>
      <c r="AA297" s="23" t="e">
        <f ca="1">IF(X297=#REF!,#REF!,IF(X297=#REF!,#REF!,IF(X297=#REF!,#REF!,IF(Z297="","",IF(X297="","",IF(Z297-TODAY()&gt;0,Z297-TODAY(),"Venceu"))))))</f>
        <v>#REF!</v>
      </c>
      <c r="AB297" s="58"/>
    </row>
    <row r="298" spans="1:28" ht="36" customHeight="1" x14ac:dyDescent="0.25">
      <c r="A298" s="16">
        <v>299</v>
      </c>
      <c r="B298" s="17"/>
      <c r="C298" s="18"/>
      <c r="D298" s="33" t="str">
        <f>IF($C298&gt;0,VLOOKUP($C298,CNIGP!$A:$J,2,FALSE),"")</f>
        <v/>
      </c>
      <c r="E298" s="23" t="str">
        <f>IF($C298&gt;0,VLOOKUP($C298,CNIGP!$A:$J,3,FALSE),"")</f>
        <v/>
      </c>
      <c r="F298" s="23" t="str">
        <f t="shared" si="13"/>
        <v/>
      </c>
      <c r="G298" s="23" t="str">
        <f>IF($C298&gt;0,VLOOKUP($C298,CNIGP!$A:$J,9,FALSE),"")</f>
        <v/>
      </c>
      <c r="H298" s="23" t="str">
        <f>IF($C298&gt;0,VLOOKUP($C298,CNIGP!$A:$J,25,FALSE),"")</f>
        <v/>
      </c>
      <c r="I298" s="28"/>
      <c r="J298" s="17"/>
      <c r="K298" s="17"/>
      <c r="L298" s="17"/>
      <c r="M298" s="17"/>
      <c r="N298" s="21"/>
      <c r="O298" s="21"/>
      <c r="P298" s="21"/>
      <c r="Q298" s="21"/>
      <c r="R298" s="21"/>
      <c r="S298" s="17"/>
      <c r="T298" s="21"/>
      <c r="U298" s="17"/>
      <c r="V298" s="17"/>
      <c r="W298" s="23" t="str">
        <f t="shared" si="9"/>
        <v/>
      </c>
      <c r="X298" s="17"/>
      <c r="Y298" s="17"/>
      <c r="Z298" s="29" t="str">
        <f t="shared" si="11"/>
        <v/>
      </c>
      <c r="AA298" s="23" t="e">
        <f ca="1">IF(X298=#REF!,#REF!,IF(X298=#REF!,#REF!,IF(X298=#REF!,#REF!,IF(Z298="","",IF(X298="","",IF(Z298-TODAY()&gt;0,Z298-TODAY(),"Venceu"))))))</f>
        <v>#REF!</v>
      </c>
      <c r="AB298" s="58"/>
    </row>
    <row r="299" spans="1:28" ht="36" customHeight="1" x14ac:dyDescent="0.25">
      <c r="A299" s="16">
        <v>300</v>
      </c>
      <c r="B299" s="17"/>
      <c r="C299" s="18"/>
      <c r="D299" s="33" t="str">
        <f>IF($C299&gt;0,VLOOKUP($C299,CNIGP!$A:$J,2,FALSE),"")</f>
        <v/>
      </c>
      <c r="E299" s="23" t="str">
        <f>IF($C299&gt;0,VLOOKUP($C299,CNIGP!$A:$J,3,FALSE),"")</f>
        <v/>
      </c>
      <c r="F299" s="23" t="str">
        <f t="shared" si="13"/>
        <v/>
      </c>
      <c r="G299" s="23" t="str">
        <f>IF($C299&gt;0,VLOOKUP($C299,CNIGP!$A:$J,9,FALSE),"")</f>
        <v/>
      </c>
      <c r="H299" s="23" t="str">
        <f>IF($C299&gt;0,VLOOKUP($C299,CNIGP!$A:$J,25,FALSE),"")</f>
        <v/>
      </c>
      <c r="I299" s="28"/>
      <c r="J299" s="17"/>
      <c r="K299" s="17"/>
      <c r="L299" s="17"/>
      <c r="M299" s="17"/>
      <c r="N299" s="21"/>
      <c r="O299" s="21"/>
      <c r="P299" s="21"/>
      <c r="Q299" s="21"/>
      <c r="R299" s="21"/>
      <c r="S299" s="17"/>
      <c r="T299" s="21"/>
      <c r="U299" s="17"/>
      <c r="V299" s="17"/>
      <c r="W299" s="23" t="str">
        <f t="shared" si="9"/>
        <v/>
      </c>
      <c r="X299" s="17"/>
      <c r="Y299" s="17"/>
      <c r="Z299" s="29" t="str">
        <f t="shared" si="11"/>
        <v/>
      </c>
      <c r="AA299" s="23" t="e">
        <f ca="1">IF(X299=#REF!,#REF!,IF(X299=#REF!,#REF!,IF(X299=#REF!,#REF!,IF(Z299="","",IF(X299="","",IF(Z299-TODAY()&gt;0,Z299-TODAY(),"Venceu"))))))</f>
        <v>#REF!</v>
      </c>
      <c r="AB299" s="58"/>
    </row>
    <row r="300" spans="1:28" ht="36" customHeight="1" x14ac:dyDescent="0.25">
      <c r="A300" s="16">
        <v>301</v>
      </c>
      <c r="B300" s="17"/>
      <c r="C300" s="18"/>
      <c r="D300" s="33" t="str">
        <f>IF($C300&gt;0,VLOOKUP($C300,CNIGP!$A:$J,2,FALSE),"")</f>
        <v/>
      </c>
      <c r="E300" s="23" t="str">
        <f>IF($C300&gt;0,VLOOKUP($C300,CNIGP!$A:$J,3,FALSE),"")</f>
        <v/>
      </c>
      <c r="F300" s="23" t="str">
        <f t="shared" si="13"/>
        <v/>
      </c>
      <c r="G300" s="23" t="str">
        <f>IF($C300&gt;0,VLOOKUP($C300,CNIGP!$A:$J,9,FALSE),"")</f>
        <v/>
      </c>
      <c r="H300" s="23" t="str">
        <f>IF($C300&gt;0,VLOOKUP($C300,CNIGP!$A:$J,25,FALSE),"")</f>
        <v/>
      </c>
      <c r="I300" s="28"/>
      <c r="J300" s="17"/>
      <c r="K300" s="17"/>
      <c r="L300" s="17"/>
      <c r="M300" s="17"/>
      <c r="N300" s="21"/>
      <c r="O300" s="21"/>
      <c r="P300" s="21"/>
      <c r="Q300" s="21"/>
      <c r="R300" s="21"/>
      <c r="S300" s="17"/>
      <c r="T300" s="21"/>
      <c r="U300" s="17"/>
      <c r="V300" s="17"/>
      <c r="W300" s="23" t="str">
        <f t="shared" si="9"/>
        <v/>
      </c>
      <c r="X300" s="17"/>
      <c r="Y300" s="17"/>
      <c r="Z300" s="29" t="str">
        <f t="shared" si="11"/>
        <v/>
      </c>
      <c r="AA300" s="23" t="e">
        <f ca="1">IF(X300=#REF!,#REF!,IF(X300=#REF!,#REF!,IF(X300=#REF!,#REF!,IF(Z300="","",IF(X300="","",IF(Z300-TODAY()&gt;0,Z300-TODAY(),"Venceu"))))))</f>
        <v>#REF!</v>
      </c>
      <c r="AB300" s="58"/>
    </row>
    <row r="301" spans="1:28" ht="36" customHeight="1" x14ac:dyDescent="0.25">
      <c r="A301" s="16">
        <v>302</v>
      </c>
      <c r="B301" s="17"/>
      <c r="C301" s="18"/>
      <c r="D301" s="33" t="str">
        <f>IF($C301&gt;0,VLOOKUP($C301,CNIGP!$A:$J,2,FALSE),"")</f>
        <v/>
      </c>
      <c r="E301" s="23" t="str">
        <f>IF($C301&gt;0,VLOOKUP($C301,CNIGP!$A:$J,3,FALSE),"")</f>
        <v/>
      </c>
      <c r="F301" s="23" t="str">
        <f t="shared" si="13"/>
        <v/>
      </c>
      <c r="G301" s="23" t="str">
        <f>IF($C301&gt;0,VLOOKUP($C301,CNIGP!$A:$J,9,FALSE),"")</f>
        <v/>
      </c>
      <c r="H301" s="23" t="str">
        <f>IF($C301&gt;0,VLOOKUP($C301,CNIGP!$A:$J,25,FALSE),"")</f>
        <v/>
      </c>
      <c r="I301" s="28"/>
      <c r="J301" s="17"/>
      <c r="K301" s="17"/>
      <c r="L301" s="17"/>
      <c r="M301" s="17"/>
      <c r="N301" s="21"/>
      <c r="O301" s="21"/>
      <c r="P301" s="21"/>
      <c r="Q301" s="21"/>
      <c r="R301" s="21"/>
      <c r="S301" s="17"/>
      <c r="T301" s="21"/>
      <c r="U301" s="17"/>
      <c r="V301" s="17"/>
      <c r="W301" s="23" t="str">
        <f t="shared" si="9"/>
        <v/>
      </c>
      <c r="X301" s="17"/>
      <c r="Y301" s="17"/>
      <c r="Z301" s="29" t="str">
        <f t="shared" si="11"/>
        <v/>
      </c>
      <c r="AA301" s="23" t="e">
        <f ca="1">IF(X301=#REF!,#REF!,IF(X301=#REF!,#REF!,IF(X301=#REF!,#REF!,IF(Z301="","",IF(X301="","",IF(Z301-TODAY()&gt;0,Z301-TODAY(),"Venceu"))))))</f>
        <v>#REF!</v>
      </c>
      <c r="AB301" s="58"/>
    </row>
    <row r="302" spans="1:28" ht="36" customHeight="1" x14ac:dyDescent="0.25">
      <c r="A302" s="16">
        <v>303</v>
      </c>
      <c r="B302" s="17"/>
      <c r="C302" s="18"/>
      <c r="D302" s="33" t="str">
        <f>IF($C302&gt;0,VLOOKUP($C302,CNIGP!$A:$J,2,FALSE),"")</f>
        <v/>
      </c>
      <c r="E302" s="23" t="str">
        <f>IF($C302&gt;0,VLOOKUP($C302,CNIGP!$A:$J,3,FALSE),"")</f>
        <v/>
      </c>
      <c r="F302" s="23" t="str">
        <f t="shared" si="13"/>
        <v/>
      </c>
      <c r="G302" s="23" t="str">
        <f>IF($C302&gt;0,VLOOKUP($C302,CNIGP!$A:$J,9,FALSE),"")</f>
        <v/>
      </c>
      <c r="H302" s="23" t="str">
        <f>IF($C302&gt;0,VLOOKUP($C302,CNIGP!$A:$J,25,FALSE),"")</f>
        <v/>
      </c>
      <c r="I302" s="28"/>
      <c r="J302" s="17"/>
      <c r="K302" s="17"/>
      <c r="L302" s="17"/>
      <c r="M302" s="17"/>
      <c r="N302" s="21"/>
      <c r="O302" s="21"/>
      <c r="P302" s="21"/>
      <c r="Q302" s="21"/>
      <c r="R302" s="21"/>
      <c r="S302" s="17"/>
      <c r="T302" s="21"/>
      <c r="U302" s="17"/>
      <c r="V302" s="17"/>
      <c r="W302" s="23" t="str">
        <f t="shared" si="9"/>
        <v/>
      </c>
      <c r="X302" s="17"/>
      <c r="Y302" s="17"/>
      <c r="Z302" s="29" t="str">
        <f t="shared" si="11"/>
        <v/>
      </c>
      <c r="AA302" s="23" t="e">
        <f ca="1">IF(X302=#REF!,#REF!,IF(X302=#REF!,#REF!,IF(X302=#REF!,#REF!,IF(Z302="","",IF(X302="","",IF(Z302-TODAY()&gt;0,Z302-TODAY(),"Venceu"))))))</f>
        <v>#REF!</v>
      </c>
      <c r="AB302" s="58"/>
    </row>
    <row r="303" spans="1:28" ht="36" customHeight="1" x14ac:dyDescent="0.25">
      <c r="A303" s="16">
        <v>304</v>
      </c>
      <c r="B303" s="17"/>
      <c r="C303" s="18"/>
      <c r="D303" s="33" t="str">
        <f>IF($C303&gt;0,VLOOKUP($C303,CNIGP!$A:$J,2,FALSE),"")</f>
        <v/>
      </c>
      <c r="E303" s="23" t="str">
        <f>IF($C303&gt;0,VLOOKUP($C303,CNIGP!$A:$J,3,FALSE),"")</f>
        <v/>
      </c>
      <c r="F303" s="23" t="str">
        <f t="shared" si="13"/>
        <v/>
      </c>
      <c r="G303" s="23" t="str">
        <f>IF($C303&gt;0,VLOOKUP($C303,CNIGP!$A:$J,9,FALSE),"")</f>
        <v/>
      </c>
      <c r="H303" s="23" t="str">
        <f>IF($C303&gt;0,VLOOKUP($C303,CNIGP!$A:$J,25,FALSE),"")</f>
        <v/>
      </c>
      <c r="I303" s="28"/>
      <c r="J303" s="17"/>
      <c r="K303" s="17"/>
      <c r="L303" s="17"/>
      <c r="M303" s="17"/>
      <c r="N303" s="21"/>
      <c r="O303" s="21"/>
      <c r="P303" s="21"/>
      <c r="Q303" s="21"/>
      <c r="R303" s="21"/>
      <c r="S303" s="17"/>
      <c r="T303" s="21"/>
      <c r="U303" s="17"/>
      <c r="V303" s="17"/>
      <c r="W303" s="23" t="str">
        <f t="shared" si="9"/>
        <v/>
      </c>
      <c r="X303" s="17"/>
      <c r="Y303" s="17"/>
      <c r="Z303" s="29" t="str">
        <f t="shared" si="11"/>
        <v/>
      </c>
      <c r="AA303" s="23" t="e">
        <f ca="1">IF(X303=#REF!,#REF!,IF(X303=#REF!,#REF!,IF(X303=#REF!,#REF!,IF(Z303="","",IF(X303="","",IF(Z303-TODAY()&gt;0,Z303-TODAY(),"Venceu"))))))</f>
        <v>#REF!</v>
      </c>
      <c r="AB303" s="58"/>
    </row>
    <row r="304" spans="1:28" ht="36" customHeight="1" x14ac:dyDescent="0.25">
      <c r="A304" s="16">
        <v>305</v>
      </c>
      <c r="B304" s="17"/>
      <c r="C304" s="18"/>
      <c r="D304" s="33" t="str">
        <f>IF($C304&gt;0,VLOOKUP($C304,CNIGP!$A:$J,2,FALSE),"")</f>
        <v/>
      </c>
      <c r="E304" s="23" t="str">
        <f>IF($C304&gt;0,VLOOKUP($C304,CNIGP!$A:$J,3,FALSE),"")</f>
        <v/>
      </c>
      <c r="F304" s="23" t="str">
        <f t="shared" si="13"/>
        <v/>
      </c>
      <c r="G304" s="23" t="str">
        <f>IF($C304&gt;0,VLOOKUP($C304,CNIGP!$A:$J,9,FALSE),"")</f>
        <v/>
      </c>
      <c r="H304" s="23" t="str">
        <f>IF($C304&gt;0,VLOOKUP($C304,CNIGP!$A:$J,25,FALSE),"")</f>
        <v/>
      </c>
      <c r="I304" s="28"/>
      <c r="J304" s="17"/>
      <c r="K304" s="17"/>
      <c r="L304" s="17"/>
      <c r="M304" s="17"/>
      <c r="N304" s="21"/>
      <c r="O304" s="21"/>
      <c r="P304" s="21"/>
      <c r="Q304" s="21"/>
      <c r="R304" s="21"/>
      <c r="S304" s="17"/>
      <c r="T304" s="21"/>
      <c r="U304" s="17"/>
      <c r="V304" s="17"/>
      <c r="W304" s="23" t="str">
        <f t="shared" si="9"/>
        <v/>
      </c>
      <c r="X304" s="17"/>
      <c r="Y304" s="17"/>
      <c r="Z304" s="29" t="str">
        <f t="shared" si="11"/>
        <v/>
      </c>
      <c r="AA304" s="23" t="e">
        <f ca="1">IF(X304=#REF!,#REF!,IF(X304=#REF!,#REF!,IF(X304=#REF!,#REF!,IF(Z304="","",IF(X304="","",IF(Z304-TODAY()&gt;0,Z304-TODAY(),"Venceu"))))))</f>
        <v>#REF!</v>
      </c>
      <c r="AB304" s="58"/>
    </row>
    <row r="305" spans="1:28" ht="36" customHeight="1" x14ac:dyDescent="0.25">
      <c r="A305" s="16">
        <v>306</v>
      </c>
      <c r="B305" s="17"/>
      <c r="C305" s="18"/>
      <c r="D305" s="33" t="str">
        <f>IF($C305&gt;0,VLOOKUP($C305,CNIGP!$A:$J,2,FALSE),"")</f>
        <v/>
      </c>
      <c r="E305" s="23" t="str">
        <f>IF($C305&gt;0,VLOOKUP($C305,CNIGP!$A:$J,3,FALSE),"")</f>
        <v/>
      </c>
      <c r="F305" s="23" t="str">
        <f t="shared" si="13"/>
        <v/>
      </c>
      <c r="G305" s="23" t="str">
        <f>IF($C305&gt;0,VLOOKUP($C305,CNIGP!$A:$J,9,FALSE),"")</f>
        <v/>
      </c>
      <c r="H305" s="23" t="str">
        <f>IF($C305&gt;0,VLOOKUP($C305,CNIGP!$A:$J,25,FALSE),"")</f>
        <v/>
      </c>
      <c r="I305" s="28"/>
      <c r="J305" s="17"/>
      <c r="K305" s="17"/>
      <c r="L305" s="17"/>
      <c r="M305" s="17"/>
      <c r="N305" s="21"/>
      <c r="O305" s="21"/>
      <c r="P305" s="21"/>
      <c r="Q305" s="21"/>
      <c r="R305" s="21"/>
      <c r="S305" s="17"/>
      <c r="T305" s="21"/>
      <c r="U305" s="17"/>
      <c r="V305" s="17"/>
      <c r="W305" s="23" t="str">
        <f t="shared" si="9"/>
        <v/>
      </c>
      <c r="X305" s="17"/>
      <c r="Y305" s="17"/>
      <c r="Z305" s="29" t="str">
        <f t="shared" si="11"/>
        <v/>
      </c>
      <c r="AA305" s="23" t="e">
        <f ca="1">IF(X305=#REF!,#REF!,IF(X305=#REF!,#REF!,IF(X305=#REF!,#REF!,IF(Z305="","",IF(X305="","",IF(Z305-TODAY()&gt;0,Z305-TODAY(),"Venceu"))))))</f>
        <v>#REF!</v>
      </c>
      <c r="AB305" s="58"/>
    </row>
    <row r="306" spans="1:28" ht="36" customHeight="1" x14ac:dyDescent="0.25">
      <c r="A306" s="16">
        <v>307</v>
      </c>
      <c r="B306" s="17"/>
      <c r="C306" s="18"/>
      <c r="D306" s="33" t="str">
        <f>IF($C306&gt;0,VLOOKUP($C306,CNIGP!$A:$J,2,FALSE),"")</f>
        <v/>
      </c>
      <c r="E306" s="23" t="str">
        <f>IF($C306&gt;0,VLOOKUP($C306,CNIGP!$A:$J,3,FALSE),"")</f>
        <v/>
      </c>
      <c r="F306" s="23" t="str">
        <f t="shared" si="13"/>
        <v/>
      </c>
      <c r="G306" s="23" t="str">
        <f>IF($C306&gt;0,VLOOKUP($C306,CNIGP!$A:$J,9,FALSE),"")</f>
        <v/>
      </c>
      <c r="H306" s="23" t="str">
        <f>IF($C306&gt;0,VLOOKUP($C306,CNIGP!$A:$J,25,FALSE),"")</f>
        <v/>
      </c>
      <c r="I306" s="28"/>
      <c r="J306" s="17"/>
      <c r="K306" s="17"/>
      <c r="L306" s="17"/>
      <c r="M306" s="17"/>
      <c r="N306" s="21"/>
      <c r="O306" s="21"/>
      <c r="P306" s="21"/>
      <c r="Q306" s="21"/>
      <c r="R306" s="21"/>
      <c r="S306" s="17"/>
      <c r="T306" s="21"/>
      <c r="U306" s="17"/>
      <c r="V306" s="17"/>
      <c r="W306" s="23" t="str">
        <f t="shared" si="9"/>
        <v/>
      </c>
      <c r="X306" s="17"/>
      <c r="Y306" s="17"/>
      <c r="Z306" s="29" t="str">
        <f t="shared" si="11"/>
        <v/>
      </c>
      <c r="AA306" s="23" t="e">
        <f ca="1">IF(X306=#REF!,#REF!,IF(X306=#REF!,#REF!,IF(X306=#REF!,#REF!,IF(Z306="","",IF(X306="","",IF(Z306-TODAY()&gt;0,Z306-TODAY(),"Venceu"))))))</f>
        <v>#REF!</v>
      </c>
      <c r="AB306" s="58"/>
    </row>
    <row r="307" spans="1:28" ht="36" customHeight="1" x14ac:dyDescent="0.25">
      <c r="A307" s="16">
        <v>308</v>
      </c>
      <c r="B307" s="17"/>
      <c r="C307" s="18"/>
      <c r="D307" s="33" t="str">
        <f>IF($C307&gt;0,VLOOKUP($C307,CNIGP!$A:$J,2,FALSE),"")</f>
        <v/>
      </c>
      <c r="E307" s="23" t="str">
        <f>IF($C307&gt;0,VLOOKUP($C307,CNIGP!$A:$J,3,FALSE),"")</f>
        <v/>
      </c>
      <c r="F307" s="23" t="str">
        <f t="shared" si="13"/>
        <v/>
      </c>
      <c r="G307" s="23" t="str">
        <f>IF($C307&gt;0,VLOOKUP($C307,CNIGP!$A:$J,9,FALSE),"")</f>
        <v/>
      </c>
      <c r="H307" s="23" t="str">
        <f>IF($C307&gt;0,VLOOKUP($C307,CNIGP!$A:$J,25,FALSE),"")</f>
        <v/>
      </c>
      <c r="I307" s="28"/>
      <c r="J307" s="17"/>
      <c r="K307" s="17"/>
      <c r="L307" s="17"/>
      <c r="M307" s="17"/>
      <c r="N307" s="21"/>
      <c r="O307" s="21"/>
      <c r="P307" s="21"/>
      <c r="Q307" s="21"/>
      <c r="R307" s="21"/>
      <c r="S307" s="17"/>
      <c r="T307" s="21"/>
      <c r="U307" s="17"/>
      <c r="V307" s="17"/>
      <c r="W307" s="23" t="str">
        <f t="shared" si="9"/>
        <v/>
      </c>
      <c r="X307" s="17"/>
      <c r="Y307" s="17"/>
      <c r="Z307" s="29" t="str">
        <f t="shared" si="11"/>
        <v/>
      </c>
      <c r="AA307" s="23" t="e">
        <f ca="1">IF(X307=#REF!,#REF!,IF(X307=#REF!,#REF!,IF(X307=#REF!,#REF!,IF(Z307="","",IF(X307="","",IF(Z307-TODAY()&gt;0,Z307-TODAY(),"Venceu"))))))</f>
        <v>#REF!</v>
      </c>
      <c r="AB307" s="58"/>
    </row>
    <row r="308" spans="1:28" ht="36" customHeight="1" x14ac:dyDescent="0.25">
      <c r="A308" s="16">
        <v>309</v>
      </c>
      <c r="B308" s="17"/>
      <c r="C308" s="18"/>
      <c r="D308" s="33" t="str">
        <f>IF($C308&gt;0,VLOOKUP($C308,CNIGP!$A:$J,2,FALSE),"")</f>
        <v/>
      </c>
      <c r="E308" s="23" t="str">
        <f>IF($C308&gt;0,VLOOKUP($C308,CNIGP!$A:$J,3,FALSE),"")</f>
        <v/>
      </c>
      <c r="F308" s="23" t="str">
        <f t="shared" si="13"/>
        <v/>
      </c>
      <c r="G308" s="23" t="str">
        <f>IF($C308&gt;0,VLOOKUP($C308,CNIGP!$A:$J,9,FALSE),"")</f>
        <v/>
      </c>
      <c r="H308" s="23" t="str">
        <f>IF($C308&gt;0,VLOOKUP($C308,CNIGP!$A:$J,25,FALSE),"")</f>
        <v/>
      </c>
      <c r="I308" s="28"/>
      <c r="J308" s="17"/>
      <c r="K308" s="17"/>
      <c r="L308" s="17"/>
      <c r="M308" s="17"/>
      <c r="N308" s="21"/>
      <c r="O308" s="21"/>
      <c r="P308" s="21"/>
      <c r="Q308" s="21"/>
      <c r="R308" s="21"/>
      <c r="S308" s="17"/>
      <c r="T308" s="21"/>
      <c r="U308" s="17"/>
      <c r="V308" s="17"/>
      <c r="W308" s="23" t="str">
        <f t="shared" si="9"/>
        <v/>
      </c>
      <c r="X308" s="17"/>
      <c r="Y308" s="17"/>
      <c r="Z308" s="29" t="str">
        <f t="shared" si="11"/>
        <v/>
      </c>
      <c r="AA308" s="23" t="e">
        <f ca="1">IF(X308=#REF!,#REF!,IF(X308=#REF!,#REF!,IF(X308=#REF!,#REF!,IF(Z308="","",IF(X308="","",IF(Z308-TODAY()&gt;0,Z308-TODAY(),"Venceu"))))))</f>
        <v>#REF!</v>
      </c>
      <c r="AB308" s="58"/>
    </row>
    <row r="309" spans="1:28" ht="36" customHeight="1" x14ac:dyDescent="0.25">
      <c r="A309" s="16">
        <v>310</v>
      </c>
      <c r="B309" s="17"/>
      <c r="C309" s="18"/>
      <c r="D309" s="33" t="str">
        <f>IF($C309&gt;0,VLOOKUP($C309,CNIGP!$A:$J,2,FALSE),"")</f>
        <v/>
      </c>
      <c r="E309" s="23" t="str">
        <f>IF($C309&gt;0,VLOOKUP($C309,CNIGP!$A:$J,3,FALSE),"")</f>
        <v/>
      </c>
      <c r="F309" s="23" t="str">
        <f t="shared" si="13"/>
        <v/>
      </c>
      <c r="G309" s="23" t="str">
        <f>IF($C309&gt;0,VLOOKUP($C309,CNIGP!$A:$J,9,FALSE),"")</f>
        <v/>
      </c>
      <c r="H309" s="23" t="str">
        <f>IF($C309&gt;0,VLOOKUP($C309,CNIGP!$A:$J,25,FALSE),"")</f>
        <v/>
      </c>
      <c r="I309" s="28"/>
      <c r="J309" s="17"/>
      <c r="K309" s="17"/>
      <c r="L309" s="17"/>
      <c r="M309" s="17"/>
      <c r="N309" s="21"/>
      <c r="O309" s="21"/>
      <c r="P309" s="21"/>
      <c r="Q309" s="21"/>
      <c r="R309" s="21"/>
      <c r="S309" s="17"/>
      <c r="T309" s="21"/>
      <c r="U309" s="17"/>
      <c r="V309" s="17"/>
      <c r="W309" s="23" t="str">
        <f t="shared" si="9"/>
        <v/>
      </c>
      <c r="X309" s="17"/>
      <c r="Y309" s="17"/>
      <c r="Z309" s="29" t="str">
        <f t="shared" si="11"/>
        <v/>
      </c>
      <c r="AA309" s="23" t="e">
        <f ca="1">IF(X309=#REF!,#REF!,IF(X309=#REF!,#REF!,IF(X309=#REF!,#REF!,IF(Z309="","",IF(X309="","",IF(Z309-TODAY()&gt;0,Z309-TODAY(),"Venceu"))))))</f>
        <v>#REF!</v>
      </c>
      <c r="AB309" s="58"/>
    </row>
    <row r="310" spans="1:28" ht="36" customHeight="1" x14ac:dyDescent="0.25">
      <c r="A310" s="16">
        <v>311</v>
      </c>
      <c r="B310" s="17"/>
      <c r="C310" s="18"/>
      <c r="D310" s="33" t="str">
        <f>IF($C310&gt;0,VLOOKUP($C310,CNIGP!$A:$J,2,FALSE),"")</f>
        <v/>
      </c>
      <c r="E310" s="23" t="str">
        <f>IF($C310&gt;0,VLOOKUP($C310,CNIGP!$A:$J,3,FALSE),"")</f>
        <v/>
      </c>
      <c r="F310" s="23" t="str">
        <f t="shared" si="13"/>
        <v/>
      </c>
      <c r="G310" s="23" t="str">
        <f>IF($C310&gt;0,VLOOKUP($C310,CNIGP!$A:$J,9,FALSE),"")</f>
        <v/>
      </c>
      <c r="H310" s="23" t="str">
        <f>IF($C310&gt;0,VLOOKUP($C310,CNIGP!$A:$J,25,FALSE),"")</f>
        <v/>
      </c>
      <c r="I310" s="28"/>
      <c r="J310" s="17"/>
      <c r="K310" s="17"/>
      <c r="L310" s="17"/>
      <c r="M310" s="17"/>
      <c r="N310" s="21"/>
      <c r="O310" s="21"/>
      <c r="P310" s="21"/>
      <c r="Q310" s="21"/>
      <c r="R310" s="21"/>
      <c r="S310" s="17"/>
      <c r="T310" s="21"/>
      <c r="U310" s="17"/>
      <c r="V310" s="17"/>
      <c r="W310" s="23" t="str">
        <f t="shared" si="9"/>
        <v/>
      </c>
      <c r="X310" s="17"/>
      <c r="Y310" s="17"/>
      <c r="Z310" s="29" t="str">
        <f t="shared" si="11"/>
        <v/>
      </c>
      <c r="AA310" s="23" t="e">
        <f ca="1">IF(X310=#REF!,#REF!,IF(X310=#REF!,#REF!,IF(X310=#REF!,#REF!,IF(Z310="","",IF(X310="","",IF(Z310-TODAY()&gt;0,Z310-TODAY(),"Venceu"))))))</f>
        <v>#REF!</v>
      </c>
      <c r="AB310" s="58"/>
    </row>
    <row r="311" spans="1:28" ht="36" customHeight="1" x14ac:dyDescent="0.25">
      <c r="A311" s="16">
        <v>312</v>
      </c>
      <c r="B311" s="17"/>
      <c r="C311" s="18"/>
      <c r="D311" s="33" t="str">
        <f>IF($C311&gt;0,VLOOKUP($C311,CNIGP!$A:$J,2,FALSE),"")</f>
        <v/>
      </c>
      <c r="E311" s="23" t="str">
        <f>IF($C311&gt;0,VLOOKUP($C311,CNIGP!$A:$J,3,FALSE),"")</f>
        <v/>
      </c>
      <c r="F311" s="23" t="str">
        <f t="shared" si="13"/>
        <v/>
      </c>
      <c r="G311" s="23" t="str">
        <f>IF($C311&gt;0,VLOOKUP($C311,CNIGP!$A:$J,9,FALSE),"")</f>
        <v/>
      </c>
      <c r="H311" s="23" t="str">
        <f>IF($C311&gt;0,VLOOKUP($C311,CNIGP!$A:$J,25,FALSE),"")</f>
        <v/>
      </c>
      <c r="I311" s="28"/>
      <c r="J311" s="17"/>
      <c r="K311" s="17"/>
      <c r="L311" s="17"/>
      <c r="M311" s="17"/>
      <c r="N311" s="21"/>
      <c r="O311" s="21"/>
      <c r="P311" s="21"/>
      <c r="Q311" s="21"/>
      <c r="R311" s="21"/>
      <c r="S311" s="17"/>
      <c r="T311" s="21"/>
      <c r="U311" s="17"/>
      <c r="V311" s="17"/>
      <c r="W311" s="23" t="str">
        <f t="shared" si="9"/>
        <v/>
      </c>
      <c r="X311" s="17"/>
      <c r="Y311" s="17"/>
      <c r="Z311" s="29" t="str">
        <f t="shared" si="11"/>
        <v/>
      </c>
      <c r="AA311" s="23" t="e">
        <f ca="1">IF(X311=#REF!,#REF!,IF(X311=#REF!,#REF!,IF(X311=#REF!,#REF!,IF(Z311="","",IF(X311="","",IF(Z311-TODAY()&gt;0,Z311-TODAY(),"Venceu"))))))</f>
        <v>#REF!</v>
      </c>
      <c r="AB311" s="58"/>
    </row>
    <row r="312" spans="1:28" ht="36" customHeight="1" x14ac:dyDescent="0.25">
      <c r="A312" s="16">
        <v>313</v>
      </c>
      <c r="B312" s="17"/>
      <c r="C312" s="18"/>
      <c r="D312" s="33" t="str">
        <f>IF($C312&gt;0,VLOOKUP($C312,CNIGP!$A:$J,2,FALSE),"")</f>
        <v/>
      </c>
      <c r="E312" s="23" t="str">
        <f>IF($C312&gt;0,VLOOKUP($C312,CNIGP!$A:$J,3,FALSE),"")</f>
        <v/>
      </c>
      <c r="F312" s="23" t="str">
        <f t="shared" si="13"/>
        <v/>
      </c>
      <c r="G312" s="23" t="str">
        <f>IF($C312&gt;0,VLOOKUP($C312,CNIGP!$A:$J,9,FALSE),"")</f>
        <v/>
      </c>
      <c r="H312" s="23" t="str">
        <f>IF($C312&gt;0,VLOOKUP($C312,CNIGP!$A:$J,25,FALSE),"")</f>
        <v/>
      </c>
      <c r="I312" s="28"/>
      <c r="J312" s="17"/>
      <c r="K312" s="17"/>
      <c r="L312" s="17"/>
      <c r="M312" s="17"/>
      <c r="N312" s="21"/>
      <c r="O312" s="21"/>
      <c r="P312" s="21"/>
      <c r="Q312" s="21"/>
      <c r="R312" s="21"/>
      <c r="S312" s="17"/>
      <c r="T312" s="21"/>
      <c r="U312" s="17"/>
      <c r="V312" s="17"/>
      <c r="W312" s="23" t="str">
        <f t="shared" si="9"/>
        <v/>
      </c>
      <c r="X312" s="17"/>
      <c r="Y312" s="17"/>
      <c r="Z312" s="29" t="str">
        <f t="shared" si="11"/>
        <v/>
      </c>
      <c r="AA312" s="23" t="e">
        <f ca="1">IF(X312=#REF!,#REF!,IF(X312=#REF!,#REF!,IF(X312=#REF!,#REF!,IF(Z312="","",IF(X312="","",IF(Z312-TODAY()&gt;0,Z312-TODAY(),"Venceu"))))))</f>
        <v>#REF!</v>
      </c>
      <c r="AB312" s="58"/>
    </row>
    <row r="313" spans="1:28" ht="36" customHeight="1" x14ac:dyDescent="0.25">
      <c r="A313" s="16">
        <v>314</v>
      </c>
      <c r="B313" s="17"/>
      <c r="C313" s="18"/>
      <c r="D313" s="33" t="str">
        <f>IF($C313&gt;0,VLOOKUP($C313,CNIGP!$A:$J,2,FALSE),"")</f>
        <v/>
      </c>
      <c r="E313" s="23" t="str">
        <f>IF($C313&gt;0,VLOOKUP($C313,CNIGP!$A:$J,3,FALSE),"")</f>
        <v/>
      </c>
      <c r="F313" s="23" t="str">
        <f t="shared" si="13"/>
        <v/>
      </c>
      <c r="G313" s="23" t="str">
        <f>IF($C313&gt;0,VLOOKUP($C313,CNIGP!$A:$J,9,FALSE),"")</f>
        <v/>
      </c>
      <c r="H313" s="23" t="str">
        <f>IF($C313&gt;0,VLOOKUP($C313,CNIGP!$A:$J,25,FALSE),"")</f>
        <v/>
      </c>
      <c r="I313" s="28"/>
      <c r="J313" s="17"/>
      <c r="K313" s="17"/>
      <c r="L313" s="17"/>
      <c r="M313" s="17"/>
      <c r="N313" s="21"/>
      <c r="O313" s="21"/>
      <c r="P313" s="21"/>
      <c r="Q313" s="21"/>
      <c r="R313" s="21"/>
      <c r="S313" s="17"/>
      <c r="T313" s="21"/>
      <c r="U313" s="17"/>
      <c r="V313" s="17"/>
      <c r="W313" s="23" t="str">
        <f t="shared" si="9"/>
        <v/>
      </c>
      <c r="X313" s="17"/>
      <c r="Y313" s="17"/>
      <c r="Z313" s="29" t="str">
        <f t="shared" si="11"/>
        <v/>
      </c>
      <c r="AA313" s="23" t="e">
        <f ca="1">IF(X313=#REF!,#REF!,IF(X313=#REF!,#REF!,IF(X313=#REF!,#REF!,IF(Z313="","",IF(X313="","",IF(Z313-TODAY()&gt;0,Z313-TODAY(),"Venceu"))))))</f>
        <v>#REF!</v>
      </c>
      <c r="AB313" s="58"/>
    </row>
    <row r="314" spans="1:28" ht="36" customHeight="1" x14ac:dyDescent="0.25">
      <c r="A314" s="16">
        <v>315</v>
      </c>
      <c r="B314" s="17"/>
      <c r="C314" s="18"/>
      <c r="D314" s="33" t="str">
        <f>IF($C314&gt;0,VLOOKUP($C314,CNIGP!$A:$J,2,FALSE),"")</f>
        <v/>
      </c>
      <c r="E314" s="23" t="str">
        <f>IF($C314&gt;0,VLOOKUP($C314,CNIGP!$A:$J,3,FALSE),"")</f>
        <v/>
      </c>
      <c r="F314" s="23" t="str">
        <f t="shared" si="13"/>
        <v/>
      </c>
      <c r="G314" s="23" t="str">
        <f>IF($C314&gt;0,VLOOKUP($C314,CNIGP!$A:$J,9,FALSE),"")</f>
        <v/>
      </c>
      <c r="H314" s="23" t="str">
        <f>IF($C314&gt;0,VLOOKUP($C314,CNIGP!$A:$J,25,FALSE),"")</f>
        <v/>
      </c>
      <c r="I314" s="28"/>
      <c r="J314" s="17"/>
      <c r="K314" s="17"/>
      <c r="L314" s="17"/>
      <c r="M314" s="17"/>
      <c r="N314" s="21"/>
      <c r="O314" s="21"/>
      <c r="P314" s="21"/>
      <c r="Q314" s="21"/>
      <c r="R314" s="21"/>
      <c r="S314" s="17"/>
      <c r="T314" s="21"/>
      <c r="U314" s="17"/>
      <c r="V314" s="17"/>
      <c r="W314" s="23" t="str">
        <f t="shared" si="9"/>
        <v/>
      </c>
      <c r="X314" s="17"/>
      <c r="Y314" s="17"/>
      <c r="Z314" s="29" t="str">
        <f t="shared" si="11"/>
        <v/>
      </c>
      <c r="AA314" s="23" t="e">
        <f ca="1">IF(X314=#REF!,#REF!,IF(X314=#REF!,#REF!,IF(X314=#REF!,#REF!,IF(Z314="","",IF(X314="","",IF(Z314-TODAY()&gt;0,Z314-TODAY(),"Venceu"))))))</f>
        <v>#REF!</v>
      </c>
      <c r="AB314" s="58"/>
    </row>
    <row r="315" spans="1:28" ht="36" customHeight="1" x14ac:dyDescent="0.25">
      <c r="A315" s="16">
        <v>316</v>
      </c>
      <c r="B315" s="17"/>
      <c r="C315" s="18"/>
      <c r="D315" s="33" t="str">
        <f>IF($C315&gt;0,VLOOKUP($C315,CNIGP!$A:$J,2,FALSE),"")</f>
        <v/>
      </c>
      <c r="E315" s="23" t="str">
        <f>IF($C315&gt;0,VLOOKUP($C315,CNIGP!$A:$J,3,FALSE),"")</f>
        <v/>
      </c>
      <c r="F315" s="23" t="str">
        <f t="shared" si="13"/>
        <v/>
      </c>
      <c r="G315" s="23" t="str">
        <f>IF($C315&gt;0,VLOOKUP($C315,CNIGP!$A:$J,9,FALSE),"")</f>
        <v/>
      </c>
      <c r="H315" s="23" t="str">
        <f>IF($C315&gt;0,VLOOKUP($C315,CNIGP!$A:$J,25,FALSE),"")</f>
        <v/>
      </c>
      <c r="I315" s="28"/>
      <c r="J315" s="17"/>
      <c r="K315" s="17"/>
      <c r="L315" s="17"/>
      <c r="M315" s="17"/>
      <c r="N315" s="21"/>
      <c r="O315" s="21"/>
      <c r="P315" s="21"/>
      <c r="Q315" s="21"/>
      <c r="R315" s="21"/>
      <c r="S315" s="17"/>
      <c r="T315" s="21"/>
      <c r="U315" s="17"/>
      <c r="V315" s="17"/>
      <c r="W315" s="23" t="str">
        <f t="shared" si="9"/>
        <v/>
      </c>
      <c r="X315" s="17"/>
      <c r="Y315" s="17"/>
      <c r="Z315" s="29" t="str">
        <f t="shared" si="11"/>
        <v/>
      </c>
      <c r="AA315" s="23" t="e">
        <f ca="1">IF(X315=#REF!,#REF!,IF(X315=#REF!,#REF!,IF(X315=#REF!,#REF!,IF(Z315="","",IF(X315="","",IF(Z315-TODAY()&gt;0,Z315-TODAY(),"Venceu"))))))</f>
        <v>#REF!</v>
      </c>
      <c r="AB315" s="58"/>
    </row>
    <row r="316" spans="1:28" ht="36" customHeight="1" x14ac:dyDescent="0.25">
      <c r="A316" s="16">
        <v>317</v>
      </c>
      <c r="B316" s="17"/>
      <c r="C316" s="18"/>
      <c r="D316" s="33" t="str">
        <f>IF($C316&gt;0,VLOOKUP($C316,CNIGP!$A:$J,2,FALSE),"")</f>
        <v/>
      </c>
      <c r="E316" s="23" t="str">
        <f>IF($C316&gt;0,VLOOKUP($C316,CNIGP!$A:$J,3,FALSE),"")</f>
        <v/>
      </c>
      <c r="F316" s="23" t="str">
        <f t="shared" si="13"/>
        <v/>
      </c>
      <c r="G316" s="23" t="str">
        <f>IF($C316&gt;0,VLOOKUP($C316,CNIGP!$A:$J,9,FALSE),"")</f>
        <v/>
      </c>
      <c r="H316" s="23" t="str">
        <f>IF($C316&gt;0,VLOOKUP($C316,CNIGP!$A:$J,25,FALSE),"")</f>
        <v/>
      </c>
      <c r="I316" s="28"/>
      <c r="J316" s="17"/>
      <c r="K316" s="17"/>
      <c r="L316" s="17"/>
      <c r="M316" s="17"/>
      <c r="N316" s="21"/>
      <c r="O316" s="21"/>
      <c r="P316" s="21"/>
      <c r="Q316" s="21"/>
      <c r="R316" s="21"/>
      <c r="S316" s="17"/>
      <c r="T316" s="21"/>
      <c r="U316" s="17"/>
      <c r="V316" s="17"/>
      <c r="W316" s="23" t="str">
        <f t="shared" si="9"/>
        <v/>
      </c>
      <c r="X316" s="17"/>
      <c r="Y316" s="17"/>
      <c r="Z316" s="29" t="str">
        <f t="shared" si="11"/>
        <v/>
      </c>
      <c r="AA316" s="23" t="e">
        <f ca="1">IF(X316=#REF!,#REF!,IF(X316=#REF!,#REF!,IF(X316=#REF!,#REF!,IF(Z316="","",IF(X316="","",IF(Z316-TODAY()&gt;0,Z316-TODAY(),"Venceu"))))))</f>
        <v>#REF!</v>
      </c>
      <c r="AB316" s="58"/>
    </row>
    <row r="317" spans="1:28" ht="36" customHeight="1" x14ac:dyDescent="0.25">
      <c r="A317" s="16">
        <v>318</v>
      </c>
      <c r="B317" s="17"/>
      <c r="C317" s="18"/>
      <c r="D317" s="33" t="str">
        <f>IF($C317&gt;0,VLOOKUP($C317,CNIGP!$A:$J,2,FALSE),"")</f>
        <v/>
      </c>
      <c r="E317" s="23" t="str">
        <f>IF($C317&gt;0,VLOOKUP($C317,CNIGP!$A:$J,3,FALSE),"")</f>
        <v/>
      </c>
      <c r="F317" s="23" t="str">
        <f t="shared" si="13"/>
        <v/>
      </c>
      <c r="G317" s="23" t="str">
        <f>IF($C317&gt;0,VLOOKUP($C317,CNIGP!$A:$J,9,FALSE),"")</f>
        <v/>
      </c>
      <c r="H317" s="23" t="str">
        <f>IF($C317&gt;0,VLOOKUP($C317,CNIGP!$A:$J,25,FALSE),"")</f>
        <v/>
      </c>
      <c r="I317" s="28"/>
      <c r="J317" s="17"/>
      <c r="K317" s="17"/>
      <c r="L317" s="17"/>
      <c r="M317" s="17"/>
      <c r="N317" s="21"/>
      <c r="O317" s="21"/>
      <c r="P317" s="21"/>
      <c r="Q317" s="21"/>
      <c r="R317" s="21"/>
      <c r="S317" s="17"/>
      <c r="T317" s="21"/>
      <c r="U317" s="17"/>
      <c r="V317" s="17"/>
      <c r="W317" s="23" t="str">
        <f t="shared" si="9"/>
        <v/>
      </c>
      <c r="X317" s="17"/>
      <c r="Y317" s="17"/>
      <c r="Z317" s="29" t="str">
        <f t="shared" si="11"/>
        <v/>
      </c>
      <c r="AA317" s="23" t="e">
        <f ca="1">IF(X317=#REF!,#REF!,IF(X317=#REF!,#REF!,IF(X317=#REF!,#REF!,IF(Z317="","",IF(X317="","",IF(Z317-TODAY()&gt;0,Z317-TODAY(),"Venceu"))))))</f>
        <v>#REF!</v>
      </c>
      <c r="AB317" s="58"/>
    </row>
    <row r="318" spans="1:28" ht="36" customHeight="1" x14ac:dyDescent="0.25">
      <c r="A318" s="16">
        <v>319</v>
      </c>
      <c r="B318" s="17"/>
      <c r="C318" s="18"/>
      <c r="D318" s="33" t="str">
        <f>IF($C318&gt;0,VLOOKUP($C318,CNIGP!$A:$J,2,FALSE),"")</f>
        <v/>
      </c>
      <c r="E318" s="23" t="str">
        <f>IF($C318&gt;0,VLOOKUP($C318,CNIGP!$A:$J,3,FALSE),"")</f>
        <v/>
      </c>
      <c r="F318" s="23" t="str">
        <f t="shared" si="13"/>
        <v/>
      </c>
      <c r="G318" s="23" t="str">
        <f>IF($C318&gt;0,VLOOKUP($C318,CNIGP!$A:$J,9,FALSE),"")</f>
        <v/>
      </c>
      <c r="H318" s="23" t="str">
        <f>IF($C318&gt;0,VLOOKUP($C318,CNIGP!$A:$J,25,FALSE),"")</f>
        <v/>
      </c>
      <c r="I318" s="28"/>
      <c r="J318" s="17"/>
      <c r="K318" s="17"/>
      <c r="L318" s="17"/>
      <c r="M318" s="17"/>
      <c r="N318" s="21"/>
      <c r="O318" s="21"/>
      <c r="P318" s="21"/>
      <c r="Q318" s="21"/>
      <c r="R318" s="21"/>
      <c r="S318" s="17"/>
      <c r="T318" s="21"/>
      <c r="U318" s="17"/>
      <c r="V318" s="17"/>
      <c r="W318" s="23" t="str">
        <f t="shared" si="9"/>
        <v/>
      </c>
      <c r="X318" s="17"/>
      <c r="Y318" s="17"/>
      <c r="Z318" s="29" t="str">
        <f t="shared" si="11"/>
        <v/>
      </c>
      <c r="AA318" s="23" t="e">
        <f ca="1">IF(X318=#REF!,#REF!,IF(X318=#REF!,#REF!,IF(X318=#REF!,#REF!,IF(Z318="","",IF(X318="","",IF(Z318-TODAY()&gt;0,Z318-TODAY(),"Venceu"))))))</f>
        <v>#REF!</v>
      </c>
      <c r="AB318" s="58"/>
    </row>
    <row r="319" spans="1:28" ht="36" customHeight="1" x14ac:dyDescent="0.25">
      <c r="A319" s="16">
        <v>320</v>
      </c>
      <c r="B319" s="17"/>
      <c r="C319" s="18"/>
      <c r="D319" s="33" t="str">
        <f>IF($C319&gt;0,VLOOKUP($C319,CNIGP!$A:$J,2,FALSE),"")</f>
        <v/>
      </c>
      <c r="E319" s="23" t="str">
        <f>IF($C319&gt;0,VLOOKUP($C319,CNIGP!$A:$J,3,FALSE),"")</f>
        <v/>
      </c>
      <c r="F319" s="23" t="str">
        <f t="shared" si="13"/>
        <v/>
      </c>
      <c r="G319" s="23" t="str">
        <f>IF($C319&gt;0,VLOOKUP($C319,CNIGP!$A:$J,9,FALSE),"")</f>
        <v/>
      </c>
      <c r="H319" s="23" t="str">
        <f>IF($C319&gt;0,VLOOKUP($C319,CNIGP!$A:$J,25,FALSE),"")</f>
        <v/>
      </c>
      <c r="I319" s="28"/>
      <c r="J319" s="17"/>
      <c r="K319" s="17"/>
      <c r="L319" s="17"/>
      <c r="M319" s="17"/>
      <c r="N319" s="21"/>
      <c r="O319" s="21"/>
      <c r="P319" s="21"/>
      <c r="Q319" s="21"/>
      <c r="R319" s="21"/>
      <c r="S319" s="17"/>
      <c r="T319" s="21"/>
      <c r="U319" s="17"/>
      <c r="V319" s="17"/>
      <c r="W319" s="23" t="str">
        <f t="shared" ref="W319:W382" si="14">IF(B319&gt;0,IF(T319&gt;0,$T$1,IF(S319&gt;0,$S$1,IF(R319&gt;0,$R$1,IF(Q319&gt;0,$Q$1,IF(P319&gt;0,$P$1,IF(O319&gt;0,$O$1,IF(N319&gt;0,$N$1,"Registrar demanda"))))))),"")</f>
        <v/>
      </c>
      <c r="X319" s="17"/>
      <c r="Y319" s="17"/>
      <c r="Z319" s="29" t="str">
        <f t="shared" si="11"/>
        <v/>
      </c>
      <c r="AA319" s="23" t="e">
        <f ca="1">IF(X319=#REF!,#REF!,IF(X319=#REF!,#REF!,IF(X319=#REF!,#REF!,IF(Z319="","",IF(X319="","",IF(Z319-TODAY()&gt;0,Z319-TODAY(),"Venceu"))))))</f>
        <v>#REF!</v>
      </c>
      <c r="AB319" s="58"/>
    </row>
    <row r="320" spans="1:28" ht="36" customHeight="1" x14ac:dyDescent="0.25">
      <c r="A320" s="16">
        <v>321</v>
      </c>
      <c r="B320" s="17"/>
      <c r="C320" s="18"/>
      <c r="D320" s="33" t="str">
        <f>IF($C320&gt;0,VLOOKUP($C320,CNIGP!$A:$J,2,FALSE),"")</f>
        <v/>
      </c>
      <c r="E320" s="23" t="str">
        <f>IF($C320&gt;0,VLOOKUP($C320,CNIGP!$A:$J,3,FALSE),"")</f>
        <v/>
      </c>
      <c r="F320" s="23" t="str">
        <f t="shared" si="13"/>
        <v/>
      </c>
      <c r="G320" s="23" t="str">
        <f>IF($C320&gt;0,VLOOKUP($C320,CNIGP!$A:$J,9,FALSE),"")</f>
        <v/>
      </c>
      <c r="H320" s="23" t="str">
        <f>IF($C320&gt;0,VLOOKUP($C320,CNIGP!$A:$J,25,FALSE),"")</f>
        <v/>
      </c>
      <c r="I320" s="28"/>
      <c r="J320" s="17"/>
      <c r="K320" s="17"/>
      <c r="L320" s="17"/>
      <c r="M320" s="17"/>
      <c r="N320" s="21"/>
      <c r="O320" s="21"/>
      <c r="P320" s="21"/>
      <c r="Q320" s="21"/>
      <c r="R320" s="21"/>
      <c r="S320" s="17"/>
      <c r="T320" s="21"/>
      <c r="U320" s="17"/>
      <c r="V320" s="17"/>
      <c r="W320" s="23" t="str">
        <f t="shared" si="14"/>
        <v/>
      </c>
      <c r="X320" s="17"/>
      <c r="Y320" s="17"/>
      <c r="Z320" s="29" t="str">
        <f t="shared" si="11"/>
        <v/>
      </c>
      <c r="AA320" s="23" t="e">
        <f ca="1">IF(X320=#REF!,#REF!,IF(X320=#REF!,#REF!,IF(X320=#REF!,#REF!,IF(Z320="","",IF(X320="","",IF(Z320-TODAY()&gt;0,Z320-TODAY(),"Venceu"))))))</f>
        <v>#REF!</v>
      </c>
      <c r="AB320" s="58"/>
    </row>
    <row r="321" spans="1:28" ht="36" customHeight="1" x14ac:dyDescent="0.25">
      <c r="A321" s="16">
        <v>322</v>
      </c>
      <c r="B321" s="17"/>
      <c r="C321" s="18"/>
      <c r="D321" s="33" t="str">
        <f>IF($C321&gt;0,VLOOKUP($C321,CNIGP!$A:$J,2,FALSE),"")</f>
        <v/>
      </c>
      <c r="E321" s="23" t="str">
        <f>IF($C321&gt;0,VLOOKUP($C321,CNIGP!$A:$J,3,FALSE),"")</f>
        <v/>
      </c>
      <c r="F321" s="23" t="str">
        <f t="shared" si="13"/>
        <v/>
      </c>
      <c r="G321" s="23" t="str">
        <f>IF($C321&gt;0,VLOOKUP($C321,CNIGP!$A:$J,9,FALSE),"")</f>
        <v/>
      </c>
      <c r="H321" s="23" t="str">
        <f>IF($C321&gt;0,VLOOKUP($C321,CNIGP!$A:$J,25,FALSE),"")</f>
        <v/>
      </c>
      <c r="I321" s="28"/>
      <c r="J321" s="17"/>
      <c r="K321" s="17"/>
      <c r="L321" s="17"/>
      <c r="M321" s="17"/>
      <c r="N321" s="21"/>
      <c r="O321" s="21"/>
      <c r="P321" s="21"/>
      <c r="Q321" s="21"/>
      <c r="R321" s="21"/>
      <c r="S321" s="17"/>
      <c r="T321" s="21"/>
      <c r="U321" s="17"/>
      <c r="V321" s="17"/>
      <c r="W321" s="23" t="str">
        <f t="shared" si="14"/>
        <v/>
      </c>
      <c r="X321" s="17"/>
      <c r="Y321" s="17"/>
      <c r="Z321" s="29" t="str">
        <f t="shared" si="11"/>
        <v/>
      </c>
      <c r="AA321" s="23" t="e">
        <f ca="1">IF(X321=#REF!,#REF!,IF(X321=#REF!,#REF!,IF(X321=#REF!,#REF!,IF(Z321="","",IF(X321="","",IF(Z321-TODAY()&gt;0,Z321-TODAY(),"Venceu"))))))</f>
        <v>#REF!</v>
      </c>
      <c r="AB321" s="58"/>
    </row>
    <row r="322" spans="1:28" ht="36" customHeight="1" x14ac:dyDescent="0.25">
      <c r="A322" s="16">
        <v>323</v>
      </c>
      <c r="B322" s="17"/>
      <c r="C322" s="18"/>
      <c r="D322" s="33" t="str">
        <f>IF($C322&gt;0,VLOOKUP($C322,CNIGP!$A:$J,2,FALSE),"")</f>
        <v/>
      </c>
      <c r="E322" s="23" t="str">
        <f>IF($C322&gt;0,VLOOKUP($C322,CNIGP!$A:$J,3,FALSE),"")</f>
        <v/>
      </c>
      <c r="F322" s="23" t="str">
        <f t="shared" si="13"/>
        <v/>
      </c>
      <c r="G322" s="23" t="str">
        <f>IF($C322&gt;0,VLOOKUP($C322,CNIGP!$A:$J,9,FALSE),"")</f>
        <v/>
      </c>
      <c r="H322" s="23" t="str">
        <f>IF($C322&gt;0,VLOOKUP($C322,CNIGP!$A:$J,25,FALSE),"")</f>
        <v/>
      </c>
      <c r="I322" s="28"/>
      <c r="J322" s="17"/>
      <c r="K322" s="17"/>
      <c r="L322" s="17"/>
      <c r="M322" s="17"/>
      <c r="N322" s="21"/>
      <c r="O322" s="21"/>
      <c r="P322" s="21"/>
      <c r="Q322" s="21"/>
      <c r="R322" s="21"/>
      <c r="S322" s="17"/>
      <c r="T322" s="21"/>
      <c r="U322" s="17"/>
      <c r="V322" s="17"/>
      <c r="W322" s="23" t="str">
        <f t="shared" si="14"/>
        <v/>
      </c>
      <c r="X322" s="17"/>
      <c r="Y322" s="17"/>
      <c r="Z322" s="29" t="str">
        <f t="shared" si="11"/>
        <v/>
      </c>
      <c r="AA322" s="23" t="e">
        <f ca="1">IF(X322=#REF!,#REF!,IF(X322=#REF!,#REF!,IF(X322=#REF!,#REF!,IF(Z322="","",IF(X322="","",IF(Z322-TODAY()&gt;0,Z322-TODAY(),"Venceu"))))))</f>
        <v>#REF!</v>
      </c>
      <c r="AB322" s="58"/>
    </row>
    <row r="323" spans="1:28" ht="36" customHeight="1" x14ac:dyDescent="0.25">
      <c r="A323" s="16">
        <v>324</v>
      </c>
      <c r="B323" s="17"/>
      <c r="C323" s="18"/>
      <c r="D323" s="33" t="str">
        <f>IF($C323&gt;0,VLOOKUP($C323,CNIGP!$A:$J,2,FALSE),"")</f>
        <v/>
      </c>
      <c r="E323" s="23" t="str">
        <f>IF($C323&gt;0,VLOOKUP($C323,CNIGP!$A:$J,3,FALSE),"")</f>
        <v/>
      </c>
      <c r="F323" s="23" t="str">
        <f t="shared" si="13"/>
        <v/>
      </c>
      <c r="G323" s="23" t="str">
        <f>IF($C323&gt;0,VLOOKUP($C323,CNIGP!$A:$J,9,FALSE),"")</f>
        <v/>
      </c>
      <c r="H323" s="23" t="str">
        <f>IF($C323&gt;0,VLOOKUP($C323,CNIGP!$A:$J,25,FALSE),"")</f>
        <v/>
      </c>
      <c r="I323" s="28"/>
      <c r="J323" s="17"/>
      <c r="K323" s="17"/>
      <c r="L323" s="17"/>
      <c r="M323" s="17"/>
      <c r="N323" s="21"/>
      <c r="O323" s="21"/>
      <c r="P323" s="21"/>
      <c r="Q323" s="21"/>
      <c r="R323" s="21"/>
      <c r="S323" s="17"/>
      <c r="T323" s="21"/>
      <c r="U323" s="17"/>
      <c r="V323" s="17"/>
      <c r="W323" s="23" t="str">
        <f t="shared" si="14"/>
        <v/>
      </c>
      <c r="X323" s="17"/>
      <c r="Y323" s="17"/>
      <c r="Z323" s="29" t="str">
        <f t="shared" si="11"/>
        <v/>
      </c>
      <c r="AA323" s="23" t="e">
        <f ca="1">IF(X323=#REF!,#REF!,IF(X323=#REF!,#REF!,IF(X323=#REF!,#REF!,IF(Z323="","",IF(X323="","",IF(Z323-TODAY()&gt;0,Z323-TODAY(),"Venceu"))))))</f>
        <v>#REF!</v>
      </c>
      <c r="AB323" s="58"/>
    </row>
    <row r="324" spans="1:28" ht="36" customHeight="1" x14ac:dyDescent="0.25">
      <c r="A324" s="16">
        <v>325</v>
      </c>
      <c r="B324" s="17"/>
      <c r="C324" s="18"/>
      <c r="D324" s="33" t="str">
        <f>IF($C324&gt;0,VLOOKUP($C324,CNIGP!$A:$J,2,FALSE),"")</f>
        <v/>
      </c>
      <c r="E324" s="23" t="str">
        <f>IF($C324&gt;0,VLOOKUP($C324,CNIGP!$A:$J,3,FALSE),"")</f>
        <v/>
      </c>
      <c r="F324" s="23" t="str">
        <f t="shared" si="13"/>
        <v/>
      </c>
      <c r="G324" s="23" t="str">
        <f>IF($C324&gt;0,VLOOKUP($C324,CNIGP!$A:$J,9,FALSE),"")</f>
        <v/>
      </c>
      <c r="H324" s="23" t="str">
        <f>IF($C324&gt;0,VLOOKUP($C324,CNIGP!$A:$J,25,FALSE),"")</f>
        <v/>
      </c>
      <c r="I324" s="28"/>
      <c r="J324" s="17"/>
      <c r="K324" s="17"/>
      <c r="L324" s="17"/>
      <c r="M324" s="17"/>
      <c r="N324" s="21"/>
      <c r="O324" s="21"/>
      <c r="P324" s="21"/>
      <c r="Q324" s="21"/>
      <c r="R324" s="21"/>
      <c r="S324" s="17"/>
      <c r="T324" s="21"/>
      <c r="U324" s="17"/>
      <c r="V324" s="17"/>
      <c r="W324" s="23" t="str">
        <f t="shared" si="14"/>
        <v/>
      </c>
      <c r="X324" s="17"/>
      <c r="Y324" s="17"/>
      <c r="Z324" s="29" t="str">
        <f t="shared" si="11"/>
        <v/>
      </c>
      <c r="AA324" s="23" t="e">
        <f ca="1">IF(X324=#REF!,#REF!,IF(X324=#REF!,#REF!,IF(X324=#REF!,#REF!,IF(Z324="","",IF(X324="","",IF(Z324-TODAY()&gt;0,Z324-TODAY(),"Venceu"))))))</f>
        <v>#REF!</v>
      </c>
      <c r="AB324" s="58"/>
    </row>
    <row r="325" spans="1:28" ht="36" customHeight="1" x14ac:dyDescent="0.25">
      <c r="A325" s="16">
        <v>326</v>
      </c>
      <c r="B325" s="17"/>
      <c r="C325" s="18"/>
      <c r="D325" s="33" t="str">
        <f>IF($C325&gt;0,VLOOKUP($C325,CNIGP!$A:$J,2,FALSE),"")</f>
        <v/>
      </c>
      <c r="E325" s="23" t="str">
        <f>IF($C325&gt;0,VLOOKUP($C325,CNIGP!$A:$J,3,FALSE),"")</f>
        <v/>
      </c>
      <c r="F325" s="23" t="str">
        <f t="shared" si="13"/>
        <v/>
      </c>
      <c r="G325" s="23" t="str">
        <f>IF($C325&gt;0,VLOOKUP($C325,CNIGP!$A:$J,9,FALSE),"")</f>
        <v/>
      </c>
      <c r="H325" s="23" t="str">
        <f>IF($C325&gt;0,VLOOKUP($C325,CNIGP!$A:$J,25,FALSE),"")</f>
        <v/>
      </c>
      <c r="I325" s="28"/>
      <c r="J325" s="17"/>
      <c r="K325" s="17"/>
      <c r="L325" s="17"/>
      <c r="M325" s="17"/>
      <c r="N325" s="21"/>
      <c r="O325" s="21"/>
      <c r="P325" s="21"/>
      <c r="Q325" s="21"/>
      <c r="R325" s="21"/>
      <c r="S325" s="17"/>
      <c r="T325" s="21"/>
      <c r="U325" s="17"/>
      <c r="V325" s="17"/>
      <c r="W325" s="23" t="str">
        <f t="shared" si="14"/>
        <v/>
      </c>
      <c r="X325" s="17"/>
      <c r="Y325" s="17"/>
      <c r="Z325" s="29" t="str">
        <f t="shared" si="11"/>
        <v/>
      </c>
      <c r="AA325" s="23" t="e">
        <f ca="1">IF(X325=#REF!,#REF!,IF(X325=#REF!,#REF!,IF(X325=#REF!,#REF!,IF(Z325="","",IF(X325="","",IF(Z325-TODAY()&gt;0,Z325-TODAY(),"Venceu"))))))</f>
        <v>#REF!</v>
      </c>
      <c r="AB325" s="58"/>
    </row>
    <row r="326" spans="1:28" ht="36" customHeight="1" x14ac:dyDescent="0.25">
      <c r="A326" s="16">
        <v>327</v>
      </c>
      <c r="B326" s="17"/>
      <c r="C326" s="18"/>
      <c r="D326" s="33" t="str">
        <f>IF($C326&gt;0,VLOOKUP($C326,CNIGP!$A:$J,2,FALSE),"")</f>
        <v/>
      </c>
      <c r="E326" s="23" t="str">
        <f>IF($C326&gt;0,VLOOKUP($C326,CNIGP!$A:$J,3,FALSE),"")</f>
        <v/>
      </c>
      <c r="F326" s="23" t="str">
        <f t="shared" si="13"/>
        <v/>
      </c>
      <c r="G326" s="23" t="str">
        <f>IF($C326&gt;0,VLOOKUP($C326,CNIGP!$A:$J,9,FALSE),"")</f>
        <v/>
      </c>
      <c r="H326" s="23" t="str">
        <f>IF($C326&gt;0,VLOOKUP($C326,CNIGP!$A:$J,25,FALSE),"")</f>
        <v/>
      </c>
      <c r="I326" s="28"/>
      <c r="J326" s="17"/>
      <c r="K326" s="17"/>
      <c r="L326" s="17"/>
      <c r="M326" s="17"/>
      <c r="N326" s="21"/>
      <c r="O326" s="21"/>
      <c r="P326" s="21"/>
      <c r="Q326" s="21"/>
      <c r="R326" s="21"/>
      <c r="S326" s="17"/>
      <c r="T326" s="21"/>
      <c r="U326" s="17"/>
      <c r="V326" s="17"/>
      <c r="W326" s="23" t="str">
        <f t="shared" si="14"/>
        <v/>
      </c>
      <c r="X326" s="17"/>
      <c r="Y326" s="17"/>
      <c r="Z326" s="29" t="str">
        <f t="shared" si="11"/>
        <v/>
      </c>
      <c r="AA326" s="23" t="e">
        <f ca="1">IF(X326=#REF!,#REF!,IF(X326=#REF!,#REF!,IF(X326=#REF!,#REF!,IF(Z326="","",IF(X326="","",IF(Z326-TODAY()&gt;0,Z326-TODAY(),"Venceu"))))))</f>
        <v>#REF!</v>
      </c>
      <c r="AB326" s="58"/>
    </row>
    <row r="327" spans="1:28" ht="36" customHeight="1" x14ac:dyDescent="0.25">
      <c r="A327" s="16">
        <v>328</v>
      </c>
      <c r="B327" s="17"/>
      <c r="C327" s="18"/>
      <c r="D327" s="33" t="str">
        <f>IF($C327&gt;0,VLOOKUP($C327,CNIGP!$A:$J,2,FALSE),"")</f>
        <v/>
      </c>
      <c r="E327" s="23" t="str">
        <f>IF($C327&gt;0,VLOOKUP($C327,CNIGP!$A:$J,3,FALSE),"")</f>
        <v/>
      </c>
      <c r="F327" s="23" t="str">
        <f t="shared" si="13"/>
        <v/>
      </c>
      <c r="G327" s="23" t="str">
        <f>IF($C327&gt;0,VLOOKUP($C327,CNIGP!$A:$J,9,FALSE),"")</f>
        <v/>
      </c>
      <c r="H327" s="23" t="str">
        <f>IF($C327&gt;0,VLOOKUP($C327,CNIGP!$A:$J,25,FALSE),"")</f>
        <v/>
      </c>
      <c r="I327" s="28"/>
      <c r="J327" s="17"/>
      <c r="K327" s="17"/>
      <c r="L327" s="17"/>
      <c r="M327" s="17"/>
      <c r="N327" s="21"/>
      <c r="O327" s="21"/>
      <c r="P327" s="21"/>
      <c r="Q327" s="21"/>
      <c r="R327" s="21"/>
      <c r="S327" s="17"/>
      <c r="T327" s="21"/>
      <c r="U327" s="17"/>
      <c r="V327" s="17"/>
      <c r="W327" s="23" t="str">
        <f t="shared" si="14"/>
        <v/>
      </c>
      <c r="X327" s="17"/>
      <c r="Y327" s="17"/>
      <c r="Z327" s="29" t="str">
        <f t="shared" si="11"/>
        <v/>
      </c>
      <c r="AA327" s="23" t="e">
        <f ca="1">IF(X327=#REF!,#REF!,IF(X327=#REF!,#REF!,IF(X327=#REF!,#REF!,IF(Z327="","",IF(X327="","",IF(Z327-TODAY()&gt;0,Z327-TODAY(),"Venceu"))))))</f>
        <v>#REF!</v>
      </c>
      <c r="AB327" s="58"/>
    </row>
    <row r="328" spans="1:28" ht="36" customHeight="1" x14ac:dyDescent="0.25">
      <c r="A328" s="16">
        <v>329</v>
      </c>
      <c r="B328" s="17"/>
      <c r="C328" s="18"/>
      <c r="D328" s="33" t="str">
        <f>IF($C328&gt;0,VLOOKUP($C328,CNIGP!$A:$J,2,FALSE),"")</f>
        <v/>
      </c>
      <c r="E328" s="23" t="str">
        <f>IF($C328&gt;0,VLOOKUP($C328,CNIGP!$A:$J,3,FALSE),"")</f>
        <v/>
      </c>
      <c r="F328" s="23" t="str">
        <f t="shared" si="13"/>
        <v/>
      </c>
      <c r="G328" s="23" t="str">
        <f>IF($C328&gt;0,VLOOKUP($C328,CNIGP!$A:$J,9,FALSE),"")</f>
        <v/>
      </c>
      <c r="H328" s="23" t="str">
        <f>IF($C328&gt;0,VLOOKUP($C328,CNIGP!$A:$J,25,FALSE),"")</f>
        <v/>
      </c>
      <c r="I328" s="28"/>
      <c r="J328" s="17"/>
      <c r="K328" s="17"/>
      <c r="L328" s="17"/>
      <c r="M328" s="17"/>
      <c r="N328" s="21"/>
      <c r="O328" s="21"/>
      <c r="P328" s="21"/>
      <c r="Q328" s="21"/>
      <c r="R328" s="21"/>
      <c r="S328" s="17"/>
      <c r="T328" s="21"/>
      <c r="U328" s="17"/>
      <c r="V328" s="17"/>
      <c r="W328" s="23" t="str">
        <f t="shared" si="14"/>
        <v/>
      </c>
      <c r="X328" s="17"/>
      <c r="Y328" s="17"/>
      <c r="Z328" s="29" t="str">
        <f t="shared" si="11"/>
        <v/>
      </c>
      <c r="AA328" s="23" t="e">
        <f ca="1">IF(X328=#REF!,#REF!,IF(X328=#REF!,#REF!,IF(X328=#REF!,#REF!,IF(Z328="","",IF(X328="","",IF(Z328-TODAY()&gt;0,Z328-TODAY(),"Venceu"))))))</f>
        <v>#REF!</v>
      </c>
      <c r="AB328" s="58"/>
    </row>
    <row r="329" spans="1:28" ht="36" customHeight="1" x14ac:dyDescent="0.25">
      <c r="A329" s="16">
        <v>330</v>
      </c>
      <c r="B329" s="17"/>
      <c r="C329" s="18"/>
      <c r="D329" s="33" t="str">
        <f>IF($C329&gt;0,VLOOKUP($C329,CNIGP!$A:$J,2,FALSE),"")</f>
        <v/>
      </c>
      <c r="E329" s="23" t="str">
        <f>IF($C329&gt;0,VLOOKUP($C329,CNIGP!$A:$J,3,FALSE),"")</f>
        <v/>
      </c>
      <c r="F329" s="23" t="str">
        <f t="shared" si="13"/>
        <v/>
      </c>
      <c r="G329" s="23" t="str">
        <f>IF($C329&gt;0,VLOOKUP($C329,CNIGP!$A:$J,9,FALSE),"")</f>
        <v/>
      </c>
      <c r="H329" s="23" t="str">
        <f>IF($C329&gt;0,VLOOKUP($C329,CNIGP!$A:$J,25,FALSE),"")</f>
        <v/>
      </c>
      <c r="I329" s="28"/>
      <c r="J329" s="17"/>
      <c r="K329" s="17"/>
      <c r="L329" s="17"/>
      <c r="M329" s="17"/>
      <c r="N329" s="21"/>
      <c r="O329" s="21"/>
      <c r="P329" s="21"/>
      <c r="Q329" s="21"/>
      <c r="R329" s="21"/>
      <c r="S329" s="17"/>
      <c r="T329" s="21"/>
      <c r="U329" s="17"/>
      <c r="V329" s="17"/>
      <c r="W329" s="23" t="str">
        <f t="shared" si="14"/>
        <v/>
      </c>
      <c r="X329" s="17"/>
      <c r="Y329" s="17"/>
      <c r="Z329" s="29" t="str">
        <f t="shared" si="11"/>
        <v/>
      </c>
      <c r="AA329" s="23" t="e">
        <f ca="1">IF(X329=#REF!,#REF!,IF(X329=#REF!,#REF!,IF(X329=#REF!,#REF!,IF(Z329="","",IF(X329="","",IF(Z329-TODAY()&gt;0,Z329-TODAY(),"Venceu"))))))</f>
        <v>#REF!</v>
      </c>
      <c r="AB329" s="58"/>
    </row>
    <row r="330" spans="1:28" ht="36" customHeight="1" x14ac:dyDescent="0.25">
      <c r="A330" s="16">
        <v>331</v>
      </c>
      <c r="B330" s="17"/>
      <c r="C330" s="18"/>
      <c r="D330" s="33" t="str">
        <f>IF($C330&gt;0,VLOOKUP($C330,CNIGP!$A:$J,2,FALSE),"")</f>
        <v/>
      </c>
      <c r="E330" s="23" t="str">
        <f>IF($C330&gt;0,VLOOKUP($C330,CNIGP!$A:$J,3,FALSE),"")</f>
        <v/>
      </c>
      <c r="F330" s="23" t="str">
        <f t="shared" si="13"/>
        <v/>
      </c>
      <c r="G330" s="23" t="str">
        <f>IF($C330&gt;0,VLOOKUP($C330,CNIGP!$A:$J,9,FALSE),"")</f>
        <v/>
      </c>
      <c r="H330" s="23" t="str">
        <f>IF($C330&gt;0,VLOOKUP($C330,CNIGP!$A:$J,25,FALSE),"")</f>
        <v/>
      </c>
      <c r="I330" s="28"/>
      <c r="J330" s="17"/>
      <c r="K330" s="17"/>
      <c r="L330" s="17"/>
      <c r="M330" s="17"/>
      <c r="N330" s="21"/>
      <c r="O330" s="21"/>
      <c r="P330" s="21"/>
      <c r="Q330" s="21"/>
      <c r="R330" s="21"/>
      <c r="S330" s="17"/>
      <c r="T330" s="21"/>
      <c r="U330" s="17"/>
      <c r="V330" s="17"/>
      <c r="W330" s="23" t="str">
        <f t="shared" si="14"/>
        <v/>
      </c>
      <c r="X330" s="17"/>
      <c r="Y330" s="17"/>
      <c r="Z330" s="29" t="str">
        <f t="shared" si="11"/>
        <v/>
      </c>
      <c r="AA330" s="23" t="e">
        <f ca="1">IF(X330=#REF!,#REF!,IF(X330=#REF!,#REF!,IF(X330=#REF!,#REF!,IF(Z330="","",IF(X330="","",IF(Z330-TODAY()&gt;0,Z330-TODAY(),"Venceu"))))))</f>
        <v>#REF!</v>
      </c>
      <c r="AB330" s="58"/>
    </row>
    <row r="331" spans="1:28" ht="36" customHeight="1" x14ac:dyDescent="0.25">
      <c r="A331" s="16">
        <v>332</v>
      </c>
      <c r="B331" s="17"/>
      <c r="C331" s="18"/>
      <c r="D331" s="33" t="str">
        <f>IF($C331&gt;0,VLOOKUP($C331,CNIGP!$A:$J,2,FALSE),"")</f>
        <v/>
      </c>
      <c r="E331" s="23" t="str">
        <f>IF($C331&gt;0,VLOOKUP($C331,CNIGP!$A:$J,3,FALSE),"")</f>
        <v/>
      </c>
      <c r="F331" s="23" t="str">
        <f t="shared" si="13"/>
        <v/>
      </c>
      <c r="G331" s="23" t="str">
        <f>IF($C331&gt;0,VLOOKUP($C331,CNIGP!$A:$J,9,FALSE),"")</f>
        <v/>
      </c>
      <c r="H331" s="23" t="str">
        <f>IF($C331&gt;0,VLOOKUP($C331,CNIGP!$A:$J,25,FALSE),"")</f>
        <v/>
      </c>
      <c r="I331" s="28"/>
      <c r="J331" s="17"/>
      <c r="K331" s="17"/>
      <c r="L331" s="17"/>
      <c r="M331" s="17"/>
      <c r="N331" s="21"/>
      <c r="O331" s="21"/>
      <c r="P331" s="21"/>
      <c r="Q331" s="21"/>
      <c r="R331" s="21"/>
      <c r="S331" s="17"/>
      <c r="T331" s="21"/>
      <c r="U331" s="17"/>
      <c r="V331" s="17"/>
      <c r="W331" s="23" t="str">
        <f t="shared" si="14"/>
        <v/>
      </c>
      <c r="X331" s="17"/>
      <c r="Y331" s="17"/>
      <c r="Z331" s="29" t="str">
        <f t="shared" si="11"/>
        <v/>
      </c>
      <c r="AA331" s="23" t="e">
        <f ca="1">IF(X331=#REF!,#REF!,IF(X331=#REF!,#REF!,IF(X331=#REF!,#REF!,IF(Z331="","",IF(X331="","",IF(Z331-TODAY()&gt;0,Z331-TODAY(),"Venceu"))))))</f>
        <v>#REF!</v>
      </c>
      <c r="AB331" s="58"/>
    </row>
    <row r="332" spans="1:28" ht="36" customHeight="1" x14ac:dyDescent="0.25">
      <c r="A332" s="16">
        <v>333</v>
      </c>
      <c r="B332" s="17"/>
      <c r="C332" s="18"/>
      <c r="D332" s="33" t="str">
        <f>IF($C332&gt;0,VLOOKUP($C332,CNIGP!$A:$J,2,FALSE),"")</f>
        <v/>
      </c>
      <c r="E332" s="23" t="str">
        <f>IF($C332&gt;0,VLOOKUP($C332,CNIGP!$A:$J,3,FALSE),"")</f>
        <v/>
      </c>
      <c r="F332" s="23" t="str">
        <f t="shared" si="13"/>
        <v/>
      </c>
      <c r="G332" s="23" t="str">
        <f>IF($C332&gt;0,VLOOKUP($C332,CNIGP!$A:$J,9,FALSE),"")</f>
        <v/>
      </c>
      <c r="H332" s="23" t="str">
        <f>IF($C332&gt;0,VLOOKUP($C332,CNIGP!$A:$J,25,FALSE),"")</f>
        <v/>
      </c>
      <c r="I332" s="28"/>
      <c r="J332" s="17"/>
      <c r="K332" s="17"/>
      <c r="L332" s="17"/>
      <c r="M332" s="17"/>
      <c r="N332" s="21"/>
      <c r="O332" s="21"/>
      <c r="P332" s="21"/>
      <c r="Q332" s="21"/>
      <c r="R332" s="21"/>
      <c r="S332" s="17"/>
      <c r="T332" s="21"/>
      <c r="U332" s="17"/>
      <c r="V332" s="17"/>
      <c r="W332" s="23" t="str">
        <f t="shared" si="14"/>
        <v/>
      </c>
      <c r="X332" s="17"/>
      <c r="Y332" s="17"/>
      <c r="Z332" s="29" t="str">
        <f t="shared" si="11"/>
        <v/>
      </c>
      <c r="AA332" s="23" t="e">
        <f ca="1">IF(X332=#REF!,#REF!,IF(X332=#REF!,#REF!,IF(X332=#REF!,#REF!,IF(Z332="","",IF(X332="","",IF(Z332-TODAY()&gt;0,Z332-TODAY(),"Venceu"))))))</f>
        <v>#REF!</v>
      </c>
      <c r="AB332" s="58"/>
    </row>
    <row r="333" spans="1:28" ht="36" customHeight="1" x14ac:dyDescent="0.25">
      <c r="A333" s="16">
        <v>334</v>
      </c>
      <c r="B333" s="17"/>
      <c r="C333" s="18"/>
      <c r="D333" s="33" t="str">
        <f>IF($C333&gt;0,VLOOKUP($C333,CNIGP!$A:$J,2,FALSE),"")</f>
        <v/>
      </c>
      <c r="E333" s="23" t="str">
        <f>IF($C333&gt;0,VLOOKUP($C333,CNIGP!$A:$J,3,FALSE),"")</f>
        <v/>
      </c>
      <c r="F333" s="23" t="str">
        <f t="shared" si="13"/>
        <v/>
      </c>
      <c r="G333" s="23" t="str">
        <f>IF($C333&gt;0,VLOOKUP($C333,CNIGP!$A:$J,9,FALSE),"")</f>
        <v/>
      </c>
      <c r="H333" s="23" t="str">
        <f>IF($C333&gt;0,VLOOKUP($C333,CNIGP!$A:$J,25,FALSE),"")</f>
        <v/>
      </c>
      <c r="I333" s="28"/>
      <c r="J333" s="17"/>
      <c r="K333" s="17"/>
      <c r="L333" s="17"/>
      <c r="M333" s="17"/>
      <c r="N333" s="21"/>
      <c r="O333" s="21"/>
      <c r="P333" s="21"/>
      <c r="Q333" s="21"/>
      <c r="R333" s="21"/>
      <c r="S333" s="17"/>
      <c r="T333" s="21"/>
      <c r="U333" s="17"/>
      <c r="V333" s="17"/>
      <c r="W333" s="23" t="str">
        <f t="shared" si="14"/>
        <v/>
      </c>
      <c r="X333" s="17"/>
      <c r="Y333" s="17"/>
      <c r="Z333" s="29" t="str">
        <f t="shared" si="11"/>
        <v/>
      </c>
      <c r="AA333" s="23" t="e">
        <f ca="1">IF(X333=#REF!,#REF!,IF(X333=#REF!,#REF!,IF(X333=#REF!,#REF!,IF(Z333="","",IF(X333="","",IF(Z333-TODAY()&gt;0,Z333-TODAY(),"Venceu"))))))</f>
        <v>#REF!</v>
      </c>
      <c r="AB333" s="58"/>
    </row>
    <row r="334" spans="1:28" ht="36" customHeight="1" x14ac:dyDescent="0.25">
      <c r="A334" s="16">
        <v>335</v>
      </c>
      <c r="B334" s="17"/>
      <c r="C334" s="18"/>
      <c r="D334" s="33" t="str">
        <f>IF($C334&gt;0,VLOOKUP($C334,CNIGP!$A:$J,2,FALSE),"")</f>
        <v/>
      </c>
      <c r="E334" s="23" t="str">
        <f>IF($C334&gt;0,VLOOKUP($C334,CNIGP!$A:$J,3,FALSE),"")</f>
        <v/>
      </c>
      <c r="F334" s="23" t="str">
        <f t="shared" si="13"/>
        <v/>
      </c>
      <c r="G334" s="23" t="str">
        <f>IF($C334&gt;0,VLOOKUP($C334,CNIGP!$A:$J,9,FALSE),"")</f>
        <v/>
      </c>
      <c r="H334" s="23" t="str">
        <f>IF($C334&gt;0,VLOOKUP($C334,CNIGP!$A:$J,25,FALSE),"")</f>
        <v/>
      </c>
      <c r="I334" s="28"/>
      <c r="J334" s="17"/>
      <c r="K334" s="17"/>
      <c r="L334" s="17"/>
      <c r="M334" s="17"/>
      <c r="N334" s="21"/>
      <c r="O334" s="21"/>
      <c r="P334" s="21"/>
      <c r="Q334" s="21"/>
      <c r="R334" s="21"/>
      <c r="S334" s="17"/>
      <c r="T334" s="21"/>
      <c r="U334" s="17"/>
      <c r="V334" s="17"/>
      <c r="W334" s="23" t="str">
        <f t="shared" si="14"/>
        <v/>
      </c>
      <c r="X334" s="17"/>
      <c r="Y334" s="17"/>
      <c r="Z334" s="29" t="str">
        <f t="shared" si="11"/>
        <v/>
      </c>
      <c r="AA334" s="23" t="e">
        <f ca="1">IF(X334=#REF!,#REF!,IF(X334=#REF!,#REF!,IF(X334=#REF!,#REF!,IF(Z334="","",IF(X334="","",IF(Z334-TODAY()&gt;0,Z334-TODAY(),"Venceu"))))))</f>
        <v>#REF!</v>
      </c>
      <c r="AB334" s="58"/>
    </row>
    <row r="335" spans="1:28" ht="36" customHeight="1" x14ac:dyDescent="0.25">
      <c r="A335" s="16">
        <v>336</v>
      </c>
      <c r="B335" s="17"/>
      <c r="C335" s="18"/>
      <c r="D335" s="33" t="str">
        <f>IF($C335&gt;0,VLOOKUP($C335,CNIGP!$A:$J,2,FALSE),"")</f>
        <v/>
      </c>
      <c r="E335" s="23" t="str">
        <f>IF($C335&gt;0,VLOOKUP($C335,CNIGP!$A:$J,3,FALSE),"")</f>
        <v/>
      </c>
      <c r="F335" s="23" t="str">
        <f t="shared" si="13"/>
        <v/>
      </c>
      <c r="G335" s="23" t="str">
        <f>IF($C335&gt;0,VLOOKUP($C335,CNIGP!$A:$J,9,FALSE),"")</f>
        <v/>
      </c>
      <c r="H335" s="23" t="str">
        <f>IF($C335&gt;0,VLOOKUP($C335,CNIGP!$A:$J,25,FALSE),"")</f>
        <v/>
      </c>
      <c r="I335" s="28"/>
      <c r="J335" s="17"/>
      <c r="K335" s="17"/>
      <c r="L335" s="17"/>
      <c r="M335" s="17"/>
      <c r="N335" s="21"/>
      <c r="O335" s="21"/>
      <c r="P335" s="21"/>
      <c r="Q335" s="21"/>
      <c r="R335" s="21"/>
      <c r="S335" s="17"/>
      <c r="T335" s="21"/>
      <c r="U335" s="17"/>
      <c r="V335" s="17"/>
      <c r="W335" s="23" t="str">
        <f t="shared" si="14"/>
        <v/>
      </c>
      <c r="X335" s="17"/>
      <c r="Y335" s="17"/>
      <c r="Z335" s="29" t="str">
        <f t="shared" si="11"/>
        <v/>
      </c>
      <c r="AA335" s="23" t="e">
        <f ca="1">IF(X335=#REF!,#REF!,IF(X335=#REF!,#REF!,IF(X335=#REF!,#REF!,IF(Z335="","",IF(X335="","",IF(Z335-TODAY()&gt;0,Z335-TODAY(),"Venceu"))))))</f>
        <v>#REF!</v>
      </c>
      <c r="AB335" s="58"/>
    </row>
    <row r="336" spans="1:28" ht="36" customHeight="1" x14ac:dyDescent="0.25">
      <c r="A336" s="16">
        <v>337</v>
      </c>
      <c r="B336" s="17"/>
      <c r="C336" s="18"/>
      <c r="D336" s="33" t="str">
        <f>IF($C336&gt;0,VLOOKUP($C336,CNIGP!$A:$J,2,FALSE),"")</f>
        <v/>
      </c>
      <c r="E336" s="23" t="str">
        <f>IF($C336&gt;0,VLOOKUP($C336,CNIGP!$A:$J,3,FALSE),"")</f>
        <v/>
      </c>
      <c r="F336" s="23" t="str">
        <f t="shared" si="13"/>
        <v/>
      </c>
      <c r="G336" s="23" t="str">
        <f>IF($C336&gt;0,VLOOKUP($C336,CNIGP!$A:$J,9,FALSE),"")</f>
        <v/>
      </c>
      <c r="H336" s="23" t="str">
        <f>IF($C336&gt;0,VLOOKUP($C336,CNIGP!$A:$J,25,FALSE),"")</f>
        <v/>
      </c>
      <c r="I336" s="28"/>
      <c r="J336" s="17"/>
      <c r="K336" s="17"/>
      <c r="L336" s="17"/>
      <c r="M336" s="17"/>
      <c r="N336" s="21"/>
      <c r="O336" s="21"/>
      <c r="P336" s="21"/>
      <c r="Q336" s="21"/>
      <c r="R336" s="21"/>
      <c r="S336" s="17"/>
      <c r="T336" s="21"/>
      <c r="U336" s="17"/>
      <c r="V336" s="17"/>
      <c r="W336" s="23" t="str">
        <f t="shared" si="14"/>
        <v/>
      </c>
      <c r="X336" s="17"/>
      <c r="Y336" s="17"/>
      <c r="Z336" s="29" t="str">
        <f t="shared" si="11"/>
        <v/>
      </c>
      <c r="AA336" s="23" t="e">
        <f ca="1">IF(X336=#REF!,#REF!,IF(X336=#REF!,#REF!,IF(X336=#REF!,#REF!,IF(Z336="","",IF(X336="","",IF(Z336-TODAY()&gt;0,Z336-TODAY(),"Venceu"))))))</f>
        <v>#REF!</v>
      </c>
      <c r="AB336" s="58"/>
    </row>
    <row r="337" spans="1:28" ht="36" customHeight="1" x14ac:dyDescent="0.25">
      <c r="A337" s="16">
        <v>338</v>
      </c>
      <c r="B337" s="17"/>
      <c r="C337" s="18"/>
      <c r="D337" s="33" t="str">
        <f>IF($C337&gt;0,VLOOKUP($C337,CNIGP!$A:$J,2,FALSE),"")</f>
        <v/>
      </c>
      <c r="E337" s="23" t="str">
        <f>IF($C337&gt;0,VLOOKUP($C337,CNIGP!$A:$J,3,FALSE),"")</f>
        <v/>
      </c>
      <c r="F337" s="23" t="str">
        <f t="shared" si="13"/>
        <v/>
      </c>
      <c r="G337" s="23" t="str">
        <f>IF($C337&gt;0,VLOOKUP($C337,CNIGP!$A:$J,9,FALSE),"")</f>
        <v/>
      </c>
      <c r="H337" s="23" t="str">
        <f>IF($C337&gt;0,VLOOKUP($C337,CNIGP!$A:$J,25,FALSE),"")</f>
        <v/>
      </c>
      <c r="I337" s="28"/>
      <c r="J337" s="17"/>
      <c r="K337" s="17"/>
      <c r="L337" s="17"/>
      <c r="M337" s="17"/>
      <c r="N337" s="21"/>
      <c r="O337" s="21"/>
      <c r="P337" s="21"/>
      <c r="Q337" s="21"/>
      <c r="R337" s="21"/>
      <c r="S337" s="17"/>
      <c r="T337" s="21"/>
      <c r="U337" s="17"/>
      <c r="V337" s="17"/>
      <c r="W337" s="23" t="str">
        <f t="shared" si="14"/>
        <v/>
      </c>
      <c r="X337" s="17"/>
      <c r="Y337" s="17"/>
      <c r="Z337" s="29" t="str">
        <f t="shared" si="11"/>
        <v/>
      </c>
      <c r="AA337" s="23" t="e">
        <f ca="1">IF(X337=#REF!,#REF!,IF(X337=#REF!,#REF!,IF(X337=#REF!,#REF!,IF(Z337="","",IF(X337="","",IF(Z337-TODAY()&gt;0,Z337-TODAY(),"Venceu"))))))</f>
        <v>#REF!</v>
      </c>
      <c r="AB337" s="58"/>
    </row>
    <row r="338" spans="1:28" ht="36" customHeight="1" x14ac:dyDescent="0.25">
      <c r="A338" s="16">
        <v>339</v>
      </c>
      <c r="B338" s="17"/>
      <c r="C338" s="18"/>
      <c r="D338" s="33" t="str">
        <f>IF($C338&gt;0,VLOOKUP($C338,CNIGP!$A:$J,2,FALSE),"")</f>
        <v/>
      </c>
      <c r="E338" s="23" t="str">
        <f>IF($C338&gt;0,VLOOKUP($C338,CNIGP!$A:$J,3,FALSE),"")</f>
        <v/>
      </c>
      <c r="F338" s="23" t="str">
        <f t="shared" si="13"/>
        <v/>
      </c>
      <c r="G338" s="23" t="str">
        <f>IF($C338&gt;0,VLOOKUP($C338,CNIGP!$A:$J,9,FALSE),"")</f>
        <v/>
      </c>
      <c r="H338" s="23" t="str">
        <f>IF($C338&gt;0,VLOOKUP($C338,CNIGP!$A:$J,25,FALSE),"")</f>
        <v/>
      </c>
      <c r="I338" s="28"/>
      <c r="J338" s="17"/>
      <c r="K338" s="17"/>
      <c r="L338" s="17"/>
      <c r="M338" s="17"/>
      <c r="N338" s="21"/>
      <c r="O338" s="21"/>
      <c r="P338" s="21"/>
      <c r="Q338" s="21"/>
      <c r="R338" s="21"/>
      <c r="S338" s="17"/>
      <c r="T338" s="21"/>
      <c r="U338" s="17"/>
      <c r="V338" s="17"/>
      <c r="W338" s="23" t="str">
        <f t="shared" si="14"/>
        <v/>
      </c>
      <c r="X338" s="17"/>
      <c r="Y338" s="17"/>
      <c r="Z338" s="29" t="str">
        <f t="shared" si="11"/>
        <v/>
      </c>
      <c r="AA338" s="23" t="e">
        <f ca="1">IF(X338=#REF!,#REF!,IF(X338=#REF!,#REF!,IF(X338=#REF!,#REF!,IF(Z338="","",IF(X338="","",IF(Z338-TODAY()&gt;0,Z338-TODAY(),"Venceu"))))))</f>
        <v>#REF!</v>
      </c>
      <c r="AB338" s="58"/>
    </row>
    <row r="339" spans="1:28" ht="36" customHeight="1" x14ac:dyDescent="0.25">
      <c r="A339" s="16">
        <v>340</v>
      </c>
      <c r="B339" s="17"/>
      <c r="C339" s="18"/>
      <c r="D339" s="33" t="str">
        <f>IF($C339&gt;0,VLOOKUP($C339,CNIGP!$A:$J,2,FALSE),"")</f>
        <v/>
      </c>
      <c r="E339" s="23" t="str">
        <f>IF($C339&gt;0,VLOOKUP($C339,CNIGP!$A:$J,3,FALSE),"")</f>
        <v/>
      </c>
      <c r="F339" s="23" t="str">
        <f t="shared" si="13"/>
        <v/>
      </c>
      <c r="G339" s="23" t="str">
        <f>IF($C339&gt;0,VLOOKUP($C339,CNIGP!$A:$J,9,FALSE),"")</f>
        <v/>
      </c>
      <c r="H339" s="23" t="str">
        <f>IF($C339&gt;0,VLOOKUP($C339,CNIGP!$A:$J,25,FALSE),"")</f>
        <v/>
      </c>
      <c r="I339" s="28"/>
      <c r="J339" s="17"/>
      <c r="K339" s="17"/>
      <c r="L339" s="17"/>
      <c r="M339" s="17"/>
      <c r="N339" s="21"/>
      <c r="O339" s="21"/>
      <c r="P339" s="21"/>
      <c r="Q339" s="21"/>
      <c r="R339" s="21"/>
      <c r="S339" s="17"/>
      <c r="T339" s="21"/>
      <c r="U339" s="17"/>
      <c r="V339" s="17"/>
      <c r="W339" s="23" t="str">
        <f t="shared" si="14"/>
        <v/>
      </c>
      <c r="X339" s="17"/>
      <c r="Y339" s="17"/>
      <c r="Z339" s="29" t="str">
        <f t="shared" si="11"/>
        <v/>
      </c>
      <c r="AA339" s="23" t="e">
        <f ca="1">IF(X339=#REF!,#REF!,IF(X339=#REF!,#REF!,IF(X339=#REF!,#REF!,IF(Z339="","",IF(X339="","",IF(Z339-TODAY()&gt;0,Z339-TODAY(),"Venceu"))))))</f>
        <v>#REF!</v>
      </c>
      <c r="AB339" s="58"/>
    </row>
    <row r="340" spans="1:28" ht="36" customHeight="1" x14ac:dyDescent="0.25">
      <c r="A340" s="16">
        <v>341</v>
      </c>
      <c r="B340" s="17"/>
      <c r="C340" s="18"/>
      <c r="D340" s="33" t="str">
        <f>IF($C340&gt;0,VLOOKUP($C340,CNIGP!$A:$J,2,FALSE),"")</f>
        <v/>
      </c>
      <c r="E340" s="23" t="str">
        <f>IF($C340&gt;0,VLOOKUP($C340,CNIGP!$A:$J,3,FALSE),"")</f>
        <v/>
      </c>
      <c r="F340" s="23" t="str">
        <f t="shared" si="13"/>
        <v/>
      </c>
      <c r="G340" s="23" t="str">
        <f>IF($C340&gt;0,VLOOKUP($C340,CNIGP!$A:$J,9,FALSE),"")</f>
        <v/>
      </c>
      <c r="H340" s="23" t="str">
        <f>IF($C340&gt;0,VLOOKUP($C340,CNIGP!$A:$J,25,FALSE),"")</f>
        <v/>
      </c>
      <c r="I340" s="28"/>
      <c r="J340" s="17"/>
      <c r="K340" s="17"/>
      <c r="L340" s="17"/>
      <c r="M340" s="17"/>
      <c r="N340" s="21"/>
      <c r="O340" s="21"/>
      <c r="P340" s="21"/>
      <c r="Q340" s="21"/>
      <c r="R340" s="21"/>
      <c r="S340" s="17"/>
      <c r="T340" s="21"/>
      <c r="U340" s="17"/>
      <c r="V340" s="17"/>
      <c r="W340" s="23" t="str">
        <f t="shared" si="14"/>
        <v/>
      </c>
      <c r="X340" s="17"/>
      <c r="Y340" s="17"/>
      <c r="Z340" s="29" t="str">
        <f t="shared" si="11"/>
        <v/>
      </c>
      <c r="AA340" s="23" t="e">
        <f ca="1">IF(X340=#REF!,#REF!,IF(X340=#REF!,#REF!,IF(X340=#REF!,#REF!,IF(Z340="","",IF(X340="","",IF(Z340-TODAY()&gt;0,Z340-TODAY(),"Venceu"))))))</f>
        <v>#REF!</v>
      </c>
      <c r="AB340" s="58"/>
    </row>
    <row r="341" spans="1:28" ht="36" customHeight="1" x14ac:dyDescent="0.25">
      <c r="A341" s="16">
        <v>342</v>
      </c>
      <c r="B341" s="17"/>
      <c r="C341" s="18"/>
      <c r="D341" s="33" t="str">
        <f>IF($C341&gt;0,VLOOKUP($C341,CNIGP!$A:$J,2,FALSE),"")</f>
        <v/>
      </c>
      <c r="E341" s="23" t="str">
        <f>IF($C341&gt;0,VLOOKUP($C341,CNIGP!$A:$J,3,FALSE),"")</f>
        <v/>
      </c>
      <c r="F341" s="23" t="str">
        <f t="shared" si="13"/>
        <v/>
      </c>
      <c r="G341" s="23" t="str">
        <f>IF($C341&gt;0,VLOOKUP($C341,CNIGP!$A:$J,9,FALSE),"")</f>
        <v/>
      </c>
      <c r="H341" s="23" t="str">
        <f>IF($C341&gt;0,VLOOKUP($C341,CNIGP!$A:$J,25,FALSE),"")</f>
        <v/>
      </c>
      <c r="I341" s="28"/>
      <c r="J341" s="17"/>
      <c r="K341" s="17"/>
      <c r="L341" s="17"/>
      <c r="M341" s="17"/>
      <c r="N341" s="21"/>
      <c r="O341" s="21"/>
      <c r="P341" s="21"/>
      <c r="Q341" s="21"/>
      <c r="R341" s="21"/>
      <c r="S341" s="17"/>
      <c r="T341" s="21"/>
      <c r="U341" s="17"/>
      <c r="V341" s="17"/>
      <c r="W341" s="23" t="str">
        <f t="shared" si="14"/>
        <v/>
      </c>
      <c r="X341" s="17"/>
      <c r="Y341" s="17"/>
      <c r="Z341" s="29" t="str">
        <f t="shared" ref="Z341:Z404" si="15">IF(Y341&gt;0,T341+Y341,"")</f>
        <v/>
      </c>
      <c r="AA341" s="23" t="e">
        <f ca="1">IF(X341=#REF!,#REF!,IF(X341=#REF!,#REF!,IF(X341=#REF!,#REF!,IF(Z341="","",IF(X341="","",IF(Z341-TODAY()&gt;0,Z341-TODAY(),"Venceu"))))))</f>
        <v>#REF!</v>
      </c>
      <c r="AB341" s="58"/>
    </row>
    <row r="342" spans="1:28" ht="36" customHeight="1" x14ac:dyDescent="0.25">
      <c r="A342" s="16">
        <v>343</v>
      </c>
      <c r="B342" s="17"/>
      <c r="C342" s="18"/>
      <c r="D342" s="33" t="str">
        <f>IF($C342&gt;0,VLOOKUP($C342,CNIGP!$A:$J,2,FALSE),"")</f>
        <v/>
      </c>
      <c r="E342" s="23" t="str">
        <f>IF($C342&gt;0,VLOOKUP($C342,CNIGP!$A:$J,3,FALSE),"")</f>
        <v/>
      </c>
      <c r="F342" s="23" t="str">
        <f t="shared" si="13"/>
        <v/>
      </c>
      <c r="G342" s="23" t="str">
        <f>IF($C342&gt;0,VLOOKUP($C342,CNIGP!$A:$J,9,FALSE),"")</f>
        <v/>
      </c>
      <c r="H342" s="23" t="str">
        <f>IF($C342&gt;0,VLOOKUP($C342,CNIGP!$A:$J,25,FALSE),"")</f>
        <v/>
      </c>
      <c r="I342" s="28"/>
      <c r="J342" s="17"/>
      <c r="K342" s="17"/>
      <c r="L342" s="17"/>
      <c r="M342" s="17"/>
      <c r="N342" s="21"/>
      <c r="O342" s="21"/>
      <c r="P342" s="21"/>
      <c r="Q342" s="21"/>
      <c r="R342" s="21"/>
      <c r="S342" s="17"/>
      <c r="T342" s="21"/>
      <c r="U342" s="17"/>
      <c r="V342" s="17"/>
      <c r="W342" s="23" t="str">
        <f t="shared" si="14"/>
        <v/>
      </c>
      <c r="X342" s="17"/>
      <c r="Y342" s="17"/>
      <c r="Z342" s="29" t="str">
        <f t="shared" si="15"/>
        <v/>
      </c>
      <c r="AA342" s="23" t="e">
        <f ca="1">IF(X342=#REF!,#REF!,IF(X342=#REF!,#REF!,IF(X342=#REF!,#REF!,IF(Z342="","",IF(X342="","",IF(Z342-TODAY()&gt;0,Z342-TODAY(),"Venceu"))))))</f>
        <v>#REF!</v>
      </c>
      <c r="AB342" s="58"/>
    </row>
    <row r="343" spans="1:28" ht="36" customHeight="1" x14ac:dyDescent="0.25">
      <c r="A343" s="16">
        <v>344</v>
      </c>
      <c r="B343" s="17"/>
      <c r="C343" s="18"/>
      <c r="D343" s="33" t="str">
        <f>IF($C343&gt;0,VLOOKUP($C343,CNIGP!$A:$J,2,FALSE),"")</f>
        <v/>
      </c>
      <c r="E343" s="23" t="str">
        <f>IF($C343&gt;0,VLOOKUP($C343,CNIGP!$A:$J,3,FALSE),"")</f>
        <v/>
      </c>
      <c r="F343" s="23" t="str">
        <f t="shared" si="13"/>
        <v/>
      </c>
      <c r="G343" s="23" t="str">
        <f>IF($C343&gt;0,VLOOKUP($C343,CNIGP!$A:$J,9,FALSE),"")</f>
        <v/>
      </c>
      <c r="H343" s="23" t="str">
        <f>IF($C343&gt;0,VLOOKUP($C343,CNIGP!$A:$J,25,FALSE),"")</f>
        <v/>
      </c>
      <c r="I343" s="28"/>
      <c r="J343" s="17"/>
      <c r="K343" s="17"/>
      <c r="L343" s="17"/>
      <c r="M343" s="17"/>
      <c r="N343" s="21"/>
      <c r="O343" s="21"/>
      <c r="P343" s="21"/>
      <c r="Q343" s="21"/>
      <c r="R343" s="21"/>
      <c r="S343" s="17"/>
      <c r="T343" s="21"/>
      <c r="U343" s="17"/>
      <c r="V343" s="17"/>
      <c r="W343" s="23" t="str">
        <f t="shared" si="14"/>
        <v/>
      </c>
      <c r="X343" s="17"/>
      <c r="Y343" s="17"/>
      <c r="Z343" s="29" t="str">
        <f t="shared" si="15"/>
        <v/>
      </c>
      <c r="AA343" s="23" t="e">
        <f ca="1">IF(X343=#REF!,#REF!,IF(X343=#REF!,#REF!,IF(X343=#REF!,#REF!,IF(Z343="","",IF(X343="","",IF(Z343-TODAY()&gt;0,Z343-TODAY(),"Venceu"))))))</f>
        <v>#REF!</v>
      </c>
      <c r="AB343" s="58"/>
    </row>
    <row r="344" spans="1:28" ht="36" customHeight="1" x14ac:dyDescent="0.25">
      <c r="A344" s="16">
        <v>345</v>
      </c>
      <c r="B344" s="17"/>
      <c r="C344" s="18"/>
      <c r="D344" s="33" t="str">
        <f>IF($C344&gt;0,VLOOKUP($C344,CNIGP!$A:$J,2,FALSE),"")</f>
        <v/>
      </c>
      <c r="E344" s="23" t="str">
        <f>IF($C344&gt;0,VLOOKUP($C344,CNIGP!$A:$J,3,FALSE),"")</f>
        <v/>
      </c>
      <c r="F344" s="23" t="str">
        <f t="shared" si="13"/>
        <v/>
      </c>
      <c r="G344" s="23" t="str">
        <f>IF($C344&gt;0,VLOOKUP($C344,CNIGP!$A:$J,9,FALSE),"")</f>
        <v/>
      </c>
      <c r="H344" s="23" t="str">
        <f>IF($C344&gt;0,VLOOKUP($C344,CNIGP!$A:$J,25,FALSE),"")</f>
        <v/>
      </c>
      <c r="I344" s="28"/>
      <c r="J344" s="17"/>
      <c r="K344" s="17"/>
      <c r="L344" s="17"/>
      <c r="M344" s="17"/>
      <c r="N344" s="21"/>
      <c r="O344" s="21"/>
      <c r="P344" s="21"/>
      <c r="Q344" s="21"/>
      <c r="R344" s="21"/>
      <c r="S344" s="17"/>
      <c r="T344" s="21"/>
      <c r="U344" s="17"/>
      <c r="V344" s="17"/>
      <c r="W344" s="23" t="str">
        <f t="shared" si="14"/>
        <v/>
      </c>
      <c r="X344" s="17"/>
      <c r="Y344" s="17"/>
      <c r="Z344" s="29" t="str">
        <f t="shared" si="15"/>
        <v/>
      </c>
      <c r="AA344" s="23" t="e">
        <f ca="1">IF(X344=#REF!,#REF!,IF(X344=#REF!,#REF!,IF(X344=#REF!,#REF!,IF(Z344="","",IF(X344="","",IF(Z344-TODAY()&gt;0,Z344-TODAY(),"Venceu"))))))</f>
        <v>#REF!</v>
      </c>
      <c r="AB344" s="58"/>
    </row>
    <row r="345" spans="1:28" ht="36" customHeight="1" x14ac:dyDescent="0.25">
      <c r="A345" s="16">
        <v>346</v>
      </c>
      <c r="B345" s="17"/>
      <c r="C345" s="18"/>
      <c r="D345" s="33" t="str">
        <f>IF($C345&gt;0,VLOOKUP($C345,CNIGP!$A:$J,2,FALSE),"")</f>
        <v/>
      </c>
      <c r="E345" s="23" t="str">
        <f>IF($C345&gt;0,VLOOKUP($C345,CNIGP!$A:$J,3,FALSE),"")</f>
        <v/>
      </c>
      <c r="F345" s="23" t="str">
        <f t="shared" ref="F345:F408" si="16">IF(B345&gt;0,IF(C345&gt;0,"Sim","Não"),"")</f>
        <v/>
      </c>
      <c r="G345" s="23" t="str">
        <f>IF($C345&gt;0,VLOOKUP($C345,CNIGP!$A:$J,9,FALSE),"")</f>
        <v/>
      </c>
      <c r="H345" s="23" t="str">
        <f>IF($C345&gt;0,VLOOKUP($C345,CNIGP!$A:$J,25,FALSE),"")</f>
        <v/>
      </c>
      <c r="I345" s="28"/>
      <c r="J345" s="17"/>
      <c r="K345" s="17"/>
      <c r="L345" s="17"/>
      <c r="M345" s="17"/>
      <c r="N345" s="21"/>
      <c r="O345" s="21"/>
      <c r="P345" s="21"/>
      <c r="Q345" s="21"/>
      <c r="R345" s="21"/>
      <c r="S345" s="17"/>
      <c r="T345" s="21"/>
      <c r="U345" s="17"/>
      <c r="V345" s="17"/>
      <c r="W345" s="23" t="str">
        <f t="shared" si="14"/>
        <v/>
      </c>
      <c r="X345" s="17"/>
      <c r="Y345" s="17"/>
      <c r="Z345" s="29" t="str">
        <f t="shared" si="15"/>
        <v/>
      </c>
      <c r="AA345" s="23" t="e">
        <f ca="1">IF(X345=#REF!,#REF!,IF(X345=#REF!,#REF!,IF(X345=#REF!,#REF!,IF(Z345="","",IF(X345="","",IF(Z345-TODAY()&gt;0,Z345-TODAY(),"Venceu"))))))</f>
        <v>#REF!</v>
      </c>
      <c r="AB345" s="58"/>
    </row>
    <row r="346" spans="1:28" ht="36" customHeight="1" x14ac:dyDescent="0.25">
      <c r="A346" s="16">
        <v>347</v>
      </c>
      <c r="B346" s="17"/>
      <c r="C346" s="18"/>
      <c r="D346" s="33" t="str">
        <f>IF($C346&gt;0,VLOOKUP($C346,CNIGP!$A:$J,2,FALSE),"")</f>
        <v/>
      </c>
      <c r="E346" s="23" t="str">
        <f>IF($C346&gt;0,VLOOKUP($C346,CNIGP!$A:$J,3,FALSE),"")</f>
        <v/>
      </c>
      <c r="F346" s="23" t="str">
        <f t="shared" si="16"/>
        <v/>
      </c>
      <c r="G346" s="23" t="str">
        <f>IF($C346&gt;0,VLOOKUP($C346,CNIGP!$A:$J,9,FALSE),"")</f>
        <v/>
      </c>
      <c r="H346" s="23" t="str">
        <f>IF($C346&gt;0,VLOOKUP($C346,CNIGP!$A:$J,25,FALSE),"")</f>
        <v/>
      </c>
      <c r="I346" s="28"/>
      <c r="J346" s="17"/>
      <c r="K346" s="17"/>
      <c r="L346" s="17"/>
      <c r="M346" s="17"/>
      <c r="N346" s="21"/>
      <c r="O346" s="21"/>
      <c r="P346" s="21"/>
      <c r="Q346" s="21"/>
      <c r="R346" s="21"/>
      <c r="S346" s="17"/>
      <c r="T346" s="21"/>
      <c r="U346" s="17"/>
      <c r="V346" s="17"/>
      <c r="W346" s="23" t="str">
        <f t="shared" si="14"/>
        <v/>
      </c>
      <c r="X346" s="17"/>
      <c r="Y346" s="17"/>
      <c r="Z346" s="29" t="str">
        <f t="shared" si="15"/>
        <v/>
      </c>
      <c r="AA346" s="23" t="e">
        <f ca="1">IF(X346=#REF!,#REF!,IF(X346=#REF!,#REF!,IF(X346=#REF!,#REF!,IF(Z346="","",IF(X346="","",IF(Z346-TODAY()&gt;0,Z346-TODAY(),"Venceu"))))))</f>
        <v>#REF!</v>
      </c>
      <c r="AB346" s="58"/>
    </row>
    <row r="347" spans="1:28" ht="36" customHeight="1" x14ac:dyDescent="0.25">
      <c r="A347" s="16">
        <v>348</v>
      </c>
      <c r="B347" s="17"/>
      <c r="C347" s="18"/>
      <c r="D347" s="33" t="str">
        <f>IF($C347&gt;0,VLOOKUP($C347,CNIGP!$A:$J,2,FALSE),"")</f>
        <v/>
      </c>
      <c r="E347" s="23" t="str">
        <f>IF($C347&gt;0,VLOOKUP($C347,CNIGP!$A:$J,3,FALSE),"")</f>
        <v/>
      </c>
      <c r="F347" s="23" t="str">
        <f t="shared" si="16"/>
        <v/>
      </c>
      <c r="G347" s="23" t="str">
        <f>IF($C347&gt;0,VLOOKUP($C347,CNIGP!$A:$J,9,FALSE),"")</f>
        <v/>
      </c>
      <c r="H347" s="23" t="str">
        <f>IF($C347&gt;0,VLOOKUP($C347,CNIGP!$A:$J,25,FALSE),"")</f>
        <v/>
      </c>
      <c r="I347" s="28"/>
      <c r="J347" s="17"/>
      <c r="K347" s="17"/>
      <c r="L347" s="17"/>
      <c r="M347" s="17"/>
      <c r="N347" s="21"/>
      <c r="O347" s="21"/>
      <c r="P347" s="21"/>
      <c r="Q347" s="21"/>
      <c r="R347" s="21"/>
      <c r="S347" s="17"/>
      <c r="T347" s="21"/>
      <c r="U347" s="17"/>
      <c r="V347" s="17"/>
      <c r="W347" s="23" t="str">
        <f t="shared" si="14"/>
        <v/>
      </c>
      <c r="X347" s="17"/>
      <c r="Y347" s="17"/>
      <c r="Z347" s="29" t="str">
        <f t="shared" si="15"/>
        <v/>
      </c>
      <c r="AA347" s="23" t="e">
        <f ca="1">IF(X347=#REF!,#REF!,IF(X347=#REF!,#REF!,IF(X347=#REF!,#REF!,IF(Z347="","",IF(X347="","",IF(Z347-TODAY()&gt;0,Z347-TODAY(),"Venceu"))))))</f>
        <v>#REF!</v>
      </c>
      <c r="AB347" s="58"/>
    </row>
    <row r="348" spans="1:28" ht="36" customHeight="1" x14ac:dyDescent="0.25">
      <c r="A348" s="16">
        <v>349</v>
      </c>
      <c r="B348" s="17"/>
      <c r="C348" s="18"/>
      <c r="D348" s="33" t="str">
        <f>IF($C348&gt;0,VLOOKUP($C348,CNIGP!$A:$J,2,FALSE),"")</f>
        <v/>
      </c>
      <c r="E348" s="23" t="str">
        <f>IF($C348&gt;0,VLOOKUP($C348,CNIGP!$A:$J,3,FALSE),"")</f>
        <v/>
      </c>
      <c r="F348" s="23" t="str">
        <f t="shared" si="16"/>
        <v/>
      </c>
      <c r="G348" s="23" t="str">
        <f>IF($C348&gt;0,VLOOKUP($C348,CNIGP!$A:$J,9,FALSE),"")</f>
        <v/>
      </c>
      <c r="H348" s="23" t="str">
        <f>IF($C348&gt;0,VLOOKUP($C348,CNIGP!$A:$J,25,FALSE),"")</f>
        <v/>
      </c>
      <c r="I348" s="28"/>
      <c r="J348" s="17"/>
      <c r="K348" s="17"/>
      <c r="L348" s="17"/>
      <c r="M348" s="17"/>
      <c r="N348" s="21"/>
      <c r="O348" s="21"/>
      <c r="P348" s="21"/>
      <c r="Q348" s="21"/>
      <c r="R348" s="21"/>
      <c r="S348" s="17"/>
      <c r="T348" s="21"/>
      <c r="U348" s="17"/>
      <c r="V348" s="17"/>
      <c r="W348" s="23" t="str">
        <f t="shared" si="14"/>
        <v/>
      </c>
      <c r="X348" s="17"/>
      <c r="Y348" s="17"/>
      <c r="Z348" s="29" t="str">
        <f t="shared" si="15"/>
        <v/>
      </c>
      <c r="AA348" s="23" t="e">
        <f ca="1">IF(X348=#REF!,#REF!,IF(X348=#REF!,#REF!,IF(X348=#REF!,#REF!,IF(Z348="","",IF(X348="","",IF(Z348-TODAY()&gt;0,Z348-TODAY(),"Venceu"))))))</f>
        <v>#REF!</v>
      </c>
      <c r="AB348" s="58"/>
    </row>
    <row r="349" spans="1:28" ht="36" customHeight="1" x14ac:dyDescent="0.25">
      <c r="A349" s="16">
        <v>350</v>
      </c>
      <c r="B349" s="17"/>
      <c r="C349" s="18"/>
      <c r="D349" s="33" t="str">
        <f>IF($C349&gt;0,VLOOKUP($C349,CNIGP!$A:$J,2,FALSE),"")</f>
        <v/>
      </c>
      <c r="E349" s="23" t="str">
        <f>IF($C349&gt;0,VLOOKUP($C349,CNIGP!$A:$J,3,FALSE),"")</f>
        <v/>
      </c>
      <c r="F349" s="23" t="str">
        <f t="shared" si="16"/>
        <v/>
      </c>
      <c r="G349" s="23" t="str">
        <f>IF($C349&gt;0,VLOOKUP($C349,CNIGP!$A:$J,9,FALSE),"")</f>
        <v/>
      </c>
      <c r="H349" s="23" t="str">
        <f>IF($C349&gt;0,VLOOKUP($C349,CNIGP!$A:$J,25,FALSE),"")</f>
        <v/>
      </c>
      <c r="I349" s="28"/>
      <c r="J349" s="17"/>
      <c r="K349" s="17"/>
      <c r="L349" s="17"/>
      <c r="M349" s="17"/>
      <c r="N349" s="21"/>
      <c r="O349" s="21"/>
      <c r="P349" s="21"/>
      <c r="Q349" s="21"/>
      <c r="R349" s="21"/>
      <c r="S349" s="17"/>
      <c r="T349" s="21"/>
      <c r="U349" s="17"/>
      <c r="V349" s="17"/>
      <c r="W349" s="23" t="str">
        <f t="shared" si="14"/>
        <v/>
      </c>
      <c r="X349" s="17"/>
      <c r="Y349" s="17"/>
      <c r="Z349" s="29" t="str">
        <f t="shared" si="15"/>
        <v/>
      </c>
      <c r="AA349" s="23" t="e">
        <f ca="1">IF(X349=#REF!,#REF!,IF(X349=#REF!,#REF!,IF(X349=#REF!,#REF!,IF(Z349="","",IF(X349="","",IF(Z349-TODAY()&gt;0,Z349-TODAY(),"Venceu"))))))</f>
        <v>#REF!</v>
      </c>
      <c r="AB349" s="58"/>
    </row>
    <row r="350" spans="1:28" ht="36" customHeight="1" x14ac:dyDescent="0.25">
      <c r="A350" s="16">
        <v>351</v>
      </c>
      <c r="B350" s="17"/>
      <c r="C350" s="18"/>
      <c r="D350" s="33" t="str">
        <f>IF($C350&gt;0,VLOOKUP($C350,CNIGP!$A:$J,2,FALSE),"")</f>
        <v/>
      </c>
      <c r="E350" s="23" t="str">
        <f>IF($C350&gt;0,VLOOKUP($C350,CNIGP!$A:$J,3,FALSE),"")</f>
        <v/>
      </c>
      <c r="F350" s="23" t="str">
        <f t="shared" si="16"/>
        <v/>
      </c>
      <c r="G350" s="23" t="str">
        <f>IF($C350&gt;0,VLOOKUP($C350,CNIGP!$A:$J,9,FALSE),"")</f>
        <v/>
      </c>
      <c r="H350" s="23" t="str">
        <f>IF($C350&gt;0,VLOOKUP($C350,CNIGP!$A:$J,25,FALSE),"")</f>
        <v/>
      </c>
      <c r="I350" s="28"/>
      <c r="J350" s="17"/>
      <c r="K350" s="17"/>
      <c r="L350" s="17"/>
      <c r="M350" s="17"/>
      <c r="N350" s="21"/>
      <c r="O350" s="21"/>
      <c r="P350" s="21"/>
      <c r="Q350" s="21"/>
      <c r="R350" s="21"/>
      <c r="S350" s="17"/>
      <c r="T350" s="21"/>
      <c r="U350" s="17"/>
      <c r="V350" s="17"/>
      <c r="W350" s="23" t="str">
        <f t="shared" si="14"/>
        <v/>
      </c>
      <c r="X350" s="17"/>
      <c r="Y350" s="17"/>
      <c r="Z350" s="29" t="str">
        <f t="shared" si="15"/>
        <v/>
      </c>
      <c r="AA350" s="23" t="e">
        <f ca="1">IF(X350=#REF!,#REF!,IF(X350=#REF!,#REF!,IF(X350=#REF!,#REF!,IF(Z350="","",IF(X350="","",IF(Z350-TODAY()&gt;0,Z350-TODAY(),"Venceu"))))))</f>
        <v>#REF!</v>
      </c>
      <c r="AB350" s="58"/>
    </row>
    <row r="351" spans="1:28" ht="36" customHeight="1" x14ac:dyDescent="0.25">
      <c r="A351" s="16">
        <v>352</v>
      </c>
      <c r="B351" s="17"/>
      <c r="C351" s="18"/>
      <c r="D351" s="33" t="str">
        <f>IF($C351&gt;0,VLOOKUP($C351,CNIGP!$A:$J,2,FALSE),"")</f>
        <v/>
      </c>
      <c r="E351" s="23" t="str">
        <f>IF($C351&gt;0,VLOOKUP($C351,CNIGP!$A:$J,3,FALSE),"")</f>
        <v/>
      </c>
      <c r="F351" s="23" t="str">
        <f t="shared" si="16"/>
        <v/>
      </c>
      <c r="G351" s="23" t="str">
        <f>IF($C351&gt;0,VLOOKUP($C351,CNIGP!$A:$J,9,FALSE),"")</f>
        <v/>
      </c>
      <c r="H351" s="23" t="str">
        <f>IF($C351&gt;0,VLOOKUP($C351,CNIGP!$A:$J,25,FALSE),"")</f>
        <v/>
      </c>
      <c r="I351" s="28"/>
      <c r="J351" s="17"/>
      <c r="K351" s="17"/>
      <c r="L351" s="17"/>
      <c r="M351" s="17"/>
      <c r="N351" s="21"/>
      <c r="O351" s="21"/>
      <c r="P351" s="21"/>
      <c r="Q351" s="21"/>
      <c r="R351" s="21"/>
      <c r="S351" s="17"/>
      <c r="T351" s="21"/>
      <c r="U351" s="17"/>
      <c r="V351" s="17"/>
      <c r="W351" s="23" t="str">
        <f t="shared" si="14"/>
        <v/>
      </c>
      <c r="X351" s="17"/>
      <c r="Y351" s="17"/>
      <c r="Z351" s="29" t="str">
        <f t="shared" si="15"/>
        <v/>
      </c>
      <c r="AA351" s="23" t="e">
        <f ca="1">IF(X351=#REF!,#REF!,IF(X351=#REF!,#REF!,IF(X351=#REF!,#REF!,IF(Z351="","",IF(X351="","",IF(Z351-TODAY()&gt;0,Z351-TODAY(),"Venceu"))))))</f>
        <v>#REF!</v>
      </c>
      <c r="AB351" s="58"/>
    </row>
    <row r="352" spans="1:28" ht="36" customHeight="1" x14ac:dyDescent="0.25">
      <c r="A352" s="16">
        <v>353</v>
      </c>
      <c r="B352" s="17"/>
      <c r="C352" s="18"/>
      <c r="D352" s="33" t="str">
        <f>IF($C352&gt;0,VLOOKUP($C352,CNIGP!$A:$J,2,FALSE),"")</f>
        <v/>
      </c>
      <c r="E352" s="23" t="str">
        <f>IF($C352&gt;0,VLOOKUP($C352,CNIGP!$A:$J,3,FALSE),"")</f>
        <v/>
      </c>
      <c r="F352" s="23" t="str">
        <f t="shared" si="16"/>
        <v/>
      </c>
      <c r="G352" s="23" t="str">
        <f>IF($C352&gt;0,VLOOKUP($C352,CNIGP!$A:$J,9,FALSE),"")</f>
        <v/>
      </c>
      <c r="H352" s="23" t="str">
        <f>IF($C352&gt;0,VLOOKUP($C352,CNIGP!$A:$J,25,FALSE),"")</f>
        <v/>
      </c>
      <c r="I352" s="28"/>
      <c r="J352" s="17"/>
      <c r="K352" s="17"/>
      <c r="L352" s="17"/>
      <c r="M352" s="17"/>
      <c r="N352" s="21"/>
      <c r="O352" s="21"/>
      <c r="P352" s="21"/>
      <c r="Q352" s="21"/>
      <c r="R352" s="21"/>
      <c r="S352" s="17"/>
      <c r="T352" s="21"/>
      <c r="U352" s="17"/>
      <c r="V352" s="17"/>
      <c r="W352" s="23" t="str">
        <f t="shared" si="14"/>
        <v/>
      </c>
      <c r="X352" s="17"/>
      <c r="Y352" s="17"/>
      <c r="Z352" s="29" t="str">
        <f t="shared" si="15"/>
        <v/>
      </c>
      <c r="AA352" s="23" t="e">
        <f ca="1">IF(X352=#REF!,#REF!,IF(X352=#REF!,#REF!,IF(X352=#REF!,#REF!,IF(Z352="","",IF(X352="","",IF(Z352-TODAY()&gt;0,Z352-TODAY(),"Venceu"))))))</f>
        <v>#REF!</v>
      </c>
      <c r="AB352" s="58"/>
    </row>
    <row r="353" spans="1:28" ht="36" customHeight="1" x14ac:dyDescent="0.25">
      <c r="A353" s="16">
        <v>354</v>
      </c>
      <c r="B353" s="17"/>
      <c r="C353" s="18"/>
      <c r="D353" s="33" t="str">
        <f>IF($C353&gt;0,VLOOKUP($C353,CNIGP!$A:$J,2,FALSE),"")</f>
        <v/>
      </c>
      <c r="E353" s="23" t="str">
        <f>IF($C353&gt;0,VLOOKUP($C353,CNIGP!$A:$J,3,FALSE),"")</f>
        <v/>
      </c>
      <c r="F353" s="23" t="str">
        <f t="shared" si="16"/>
        <v/>
      </c>
      <c r="G353" s="23" t="str">
        <f>IF($C353&gt;0,VLOOKUP($C353,CNIGP!$A:$J,9,FALSE),"")</f>
        <v/>
      </c>
      <c r="H353" s="23" t="str">
        <f>IF($C353&gt;0,VLOOKUP($C353,CNIGP!$A:$J,25,FALSE),"")</f>
        <v/>
      </c>
      <c r="I353" s="28"/>
      <c r="J353" s="17"/>
      <c r="K353" s="17"/>
      <c r="L353" s="17"/>
      <c r="M353" s="17"/>
      <c r="N353" s="21"/>
      <c r="O353" s="21"/>
      <c r="P353" s="21"/>
      <c r="Q353" s="21"/>
      <c r="R353" s="21"/>
      <c r="S353" s="17"/>
      <c r="T353" s="21"/>
      <c r="U353" s="17"/>
      <c r="V353" s="17"/>
      <c r="W353" s="23" t="str">
        <f t="shared" si="14"/>
        <v/>
      </c>
      <c r="X353" s="17"/>
      <c r="Y353" s="17"/>
      <c r="Z353" s="29" t="str">
        <f t="shared" si="15"/>
        <v/>
      </c>
      <c r="AA353" s="23" t="e">
        <f ca="1">IF(X353=#REF!,#REF!,IF(X353=#REF!,#REF!,IF(X353=#REF!,#REF!,IF(Z353="","",IF(X353="","",IF(Z353-TODAY()&gt;0,Z353-TODAY(),"Venceu"))))))</f>
        <v>#REF!</v>
      </c>
      <c r="AB353" s="58"/>
    </row>
    <row r="354" spans="1:28" ht="36" customHeight="1" x14ac:dyDescent="0.25">
      <c r="A354" s="16">
        <v>355</v>
      </c>
      <c r="B354" s="17"/>
      <c r="C354" s="18"/>
      <c r="D354" s="33" t="str">
        <f>IF($C354&gt;0,VLOOKUP($C354,CNIGP!$A:$J,2,FALSE),"")</f>
        <v/>
      </c>
      <c r="E354" s="23" t="str">
        <f>IF($C354&gt;0,VLOOKUP($C354,CNIGP!$A:$J,3,FALSE),"")</f>
        <v/>
      </c>
      <c r="F354" s="23" t="str">
        <f t="shared" si="16"/>
        <v/>
      </c>
      <c r="G354" s="23" t="str">
        <f>IF($C354&gt;0,VLOOKUP($C354,CNIGP!$A:$J,9,FALSE),"")</f>
        <v/>
      </c>
      <c r="H354" s="23" t="str">
        <f>IF($C354&gt;0,VLOOKUP($C354,CNIGP!$A:$J,25,FALSE),"")</f>
        <v/>
      </c>
      <c r="I354" s="28"/>
      <c r="J354" s="17"/>
      <c r="K354" s="17"/>
      <c r="L354" s="17"/>
      <c r="M354" s="17"/>
      <c r="N354" s="21"/>
      <c r="O354" s="21"/>
      <c r="P354" s="21"/>
      <c r="Q354" s="21"/>
      <c r="R354" s="21"/>
      <c r="S354" s="17"/>
      <c r="T354" s="21"/>
      <c r="U354" s="17"/>
      <c r="V354" s="17"/>
      <c r="W354" s="23" t="str">
        <f t="shared" si="14"/>
        <v/>
      </c>
      <c r="X354" s="17"/>
      <c r="Y354" s="17"/>
      <c r="Z354" s="29" t="str">
        <f t="shared" si="15"/>
        <v/>
      </c>
      <c r="AA354" s="23" t="e">
        <f ca="1">IF(X354=#REF!,#REF!,IF(X354=#REF!,#REF!,IF(X354=#REF!,#REF!,IF(Z354="","",IF(X354="","",IF(Z354-TODAY()&gt;0,Z354-TODAY(),"Venceu"))))))</f>
        <v>#REF!</v>
      </c>
      <c r="AB354" s="58"/>
    </row>
    <row r="355" spans="1:28" ht="36" customHeight="1" x14ac:dyDescent="0.25">
      <c r="A355" s="16">
        <v>356</v>
      </c>
      <c r="B355" s="17"/>
      <c r="C355" s="18"/>
      <c r="D355" s="33" t="str">
        <f>IF($C355&gt;0,VLOOKUP($C355,CNIGP!$A:$J,2,FALSE),"")</f>
        <v/>
      </c>
      <c r="E355" s="23" t="str">
        <f>IF($C355&gt;0,VLOOKUP($C355,CNIGP!$A:$J,3,FALSE),"")</f>
        <v/>
      </c>
      <c r="F355" s="23" t="str">
        <f t="shared" si="16"/>
        <v/>
      </c>
      <c r="G355" s="23" t="str">
        <f>IF($C355&gt;0,VLOOKUP($C355,CNIGP!$A:$J,9,FALSE),"")</f>
        <v/>
      </c>
      <c r="H355" s="23" t="str">
        <f>IF($C355&gt;0,VLOOKUP($C355,CNIGP!$A:$J,25,FALSE),"")</f>
        <v/>
      </c>
      <c r="I355" s="28"/>
      <c r="J355" s="17"/>
      <c r="K355" s="17"/>
      <c r="L355" s="17"/>
      <c r="M355" s="17"/>
      <c r="N355" s="21"/>
      <c r="O355" s="21"/>
      <c r="P355" s="21"/>
      <c r="Q355" s="21"/>
      <c r="R355" s="21"/>
      <c r="S355" s="17"/>
      <c r="T355" s="21"/>
      <c r="U355" s="17"/>
      <c r="V355" s="17"/>
      <c r="W355" s="23" t="str">
        <f t="shared" si="14"/>
        <v/>
      </c>
      <c r="X355" s="17"/>
      <c r="Y355" s="17"/>
      <c r="Z355" s="29" t="str">
        <f t="shared" si="15"/>
        <v/>
      </c>
      <c r="AA355" s="23" t="e">
        <f ca="1">IF(X355=#REF!,#REF!,IF(X355=#REF!,#REF!,IF(X355=#REF!,#REF!,IF(Z355="","",IF(X355="","",IF(Z355-TODAY()&gt;0,Z355-TODAY(),"Venceu"))))))</f>
        <v>#REF!</v>
      </c>
      <c r="AB355" s="58"/>
    </row>
    <row r="356" spans="1:28" ht="36" customHeight="1" x14ac:dyDescent="0.25">
      <c r="A356" s="16">
        <v>357</v>
      </c>
      <c r="B356" s="17"/>
      <c r="C356" s="18"/>
      <c r="D356" s="33" t="str">
        <f>IF($C356&gt;0,VLOOKUP($C356,CNIGP!$A:$J,2,FALSE),"")</f>
        <v/>
      </c>
      <c r="E356" s="23" t="str">
        <f>IF($C356&gt;0,VLOOKUP($C356,CNIGP!$A:$J,3,FALSE),"")</f>
        <v/>
      </c>
      <c r="F356" s="23" t="str">
        <f t="shared" si="16"/>
        <v/>
      </c>
      <c r="G356" s="23" t="str">
        <f>IF($C356&gt;0,VLOOKUP($C356,CNIGP!$A:$J,9,FALSE),"")</f>
        <v/>
      </c>
      <c r="H356" s="23" t="str">
        <f>IF($C356&gt;0,VLOOKUP($C356,CNIGP!$A:$J,25,FALSE),"")</f>
        <v/>
      </c>
      <c r="I356" s="28"/>
      <c r="J356" s="17"/>
      <c r="K356" s="17"/>
      <c r="L356" s="17"/>
      <c r="M356" s="17"/>
      <c r="N356" s="21"/>
      <c r="O356" s="21"/>
      <c r="P356" s="21"/>
      <c r="Q356" s="21"/>
      <c r="R356" s="21"/>
      <c r="S356" s="17"/>
      <c r="T356" s="21"/>
      <c r="U356" s="17"/>
      <c r="V356" s="17"/>
      <c r="W356" s="23" t="str">
        <f t="shared" si="14"/>
        <v/>
      </c>
      <c r="X356" s="17"/>
      <c r="Y356" s="17"/>
      <c r="Z356" s="29" t="str">
        <f t="shared" si="15"/>
        <v/>
      </c>
      <c r="AA356" s="23" t="e">
        <f ca="1">IF(X356=#REF!,#REF!,IF(X356=#REF!,#REF!,IF(X356=#REF!,#REF!,IF(Z356="","",IF(X356="","",IF(Z356-TODAY()&gt;0,Z356-TODAY(),"Venceu"))))))</f>
        <v>#REF!</v>
      </c>
      <c r="AB356" s="58"/>
    </row>
    <row r="357" spans="1:28" ht="36" customHeight="1" x14ac:dyDescent="0.25">
      <c r="A357" s="16">
        <v>358</v>
      </c>
      <c r="B357" s="17"/>
      <c r="C357" s="18"/>
      <c r="D357" s="33" t="str">
        <f>IF($C357&gt;0,VLOOKUP($C357,CNIGP!$A:$J,2,FALSE),"")</f>
        <v/>
      </c>
      <c r="E357" s="23" t="str">
        <f>IF($C357&gt;0,VLOOKUP($C357,CNIGP!$A:$J,3,FALSE),"")</f>
        <v/>
      </c>
      <c r="F357" s="23" t="str">
        <f t="shared" si="16"/>
        <v/>
      </c>
      <c r="G357" s="23" t="str">
        <f>IF($C357&gt;0,VLOOKUP($C357,CNIGP!$A:$J,9,FALSE),"")</f>
        <v/>
      </c>
      <c r="H357" s="23" t="str">
        <f>IF($C357&gt;0,VLOOKUP($C357,CNIGP!$A:$J,25,FALSE),"")</f>
        <v/>
      </c>
      <c r="I357" s="28"/>
      <c r="J357" s="17"/>
      <c r="K357" s="17"/>
      <c r="L357" s="17"/>
      <c r="M357" s="17"/>
      <c r="N357" s="21"/>
      <c r="O357" s="21"/>
      <c r="P357" s="21"/>
      <c r="Q357" s="21"/>
      <c r="R357" s="21"/>
      <c r="S357" s="17"/>
      <c r="T357" s="21"/>
      <c r="U357" s="17"/>
      <c r="V357" s="17"/>
      <c r="W357" s="23" t="str">
        <f t="shared" si="14"/>
        <v/>
      </c>
      <c r="X357" s="17"/>
      <c r="Y357" s="17"/>
      <c r="Z357" s="29" t="str">
        <f t="shared" si="15"/>
        <v/>
      </c>
      <c r="AA357" s="23" t="e">
        <f ca="1">IF(X357=#REF!,#REF!,IF(X357=#REF!,#REF!,IF(X357=#REF!,#REF!,IF(Z357="","",IF(X357="","",IF(Z357-TODAY()&gt;0,Z357-TODAY(),"Venceu"))))))</f>
        <v>#REF!</v>
      </c>
      <c r="AB357" s="58"/>
    </row>
    <row r="358" spans="1:28" ht="36" customHeight="1" x14ac:dyDescent="0.25">
      <c r="A358" s="16">
        <v>359</v>
      </c>
      <c r="B358" s="17"/>
      <c r="C358" s="18"/>
      <c r="D358" s="33" t="str">
        <f>IF($C358&gt;0,VLOOKUP($C358,CNIGP!$A:$J,2,FALSE),"")</f>
        <v/>
      </c>
      <c r="E358" s="23" t="str">
        <f>IF($C358&gt;0,VLOOKUP($C358,CNIGP!$A:$J,3,FALSE),"")</f>
        <v/>
      </c>
      <c r="F358" s="23" t="str">
        <f t="shared" si="16"/>
        <v/>
      </c>
      <c r="G358" s="23" t="str">
        <f>IF($C358&gt;0,VLOOKUP($C358,CNIGP!$A:$J,9,FALSE),"")</f>
        <v/>
      </c>
      <c r="H358" s="23" t="str">
        <f>IF($C358&gt;0,VLOOKUP($C358,CNIGP!$A:$J,25,FALSE),"")</f>
        <v/>
      </c>
      <c r="I358" s="28"/>
      <c r="J358" s="17"/>
      <c r="K358" s="17"/>
      <c r="L358" s="17"/>
      <c r="M358" s="17"/>
      <c r="N358" s="21"/>
      <c r="O358" s="21"/>
      <c r="P358" s="21"/>
      <c r="Q358" s="21"/>
      <c r="R358" s="21"/>
      <c r="S358" s="17"/>
      <c r="T358" s="21"/>
      <c r="U358" s="17"/>
      <c r="V358" s="17"/>
      <c r="W358" s="23" t="str">
        <f t="shared" si="14"/>
        <v/>
      </c>
      <c r="X358" s="17"/>
      <c r="Y358" s="17"/>
      <c r="Z358" s="29" t="str">
        <f t="shared" si="15"/>
        <v/>
      </c>
      <c r="AA358" s="23" t="e">
        <f ca="1">IF(X358=#REF!,#REF!,IF(X358=#REF!,#REF!,IF(X358=#REF!,#REF!,IF(Z358="","",IF(X358="","",IF(Z358-TODAY()&gt;0,Z358-TODAY(),"Venceu"))))))</f>
        <v>#REF!</v>
      </c>
      <c r="AB358" s="58"/>
    </row>
    <row r="359" spans="1:28" ht="36" customHeight="1" x14ac:dyDescent="0.25">
      <c r="A359" s="16">
        <v>360</v>
      </c>
      <c r="B359" s="17"/>
      <c r="C359" s="18"/>
      <c r="D359" s="33" t="str">
        <f>IF($C359&gt;0,VLOOKUP($C359,CNIGP!$A:$J,2,FALSE),"")</f>
        <v/>
      </c>
      <c r="E359" s="23" t="str">
        <f>IF($C359&gt;0,VLOOKUP($C359,CNIGP!$A:$J,3,FALSE),"")</f>
        <v/>
      </c>
      <c r="F359" s="23" t="str">
        <f t="shared" si="16"/>
        <v/>
      </c>
      <c r="G359" s="23" t="str">
        <f>IF($C359&gt;0,VLOOKUP($C359,CNIGP!$A:$J,9,FALSE),"")</f>
        <v/>
      </c>
      <c r="H359" s="23" t="str">
        <f>IF($C359&gt;0,VLOOKUP($C359,CNIGP!$A:$J,25,FALSE),"")</f>
        <v/>
      </c>
      <c r="I359" s="28"/>
      <c r="J359" s="17"/>
      <c r="K359" s="17"/>
      <c r="L359" s="17"/>
      <c r="M359" s="17"/>
      <c r="N359" s="21"/>
      <c r="O359" s="21"/>
      <c r="P359" s="21"/>
      <c r="Q359" s="21"/>
      <c r="R359" s="21"/>
      <c r="S359" s="17"/>
      <c r="T359" s="21"/>
      <c r="U359" s="17"/>
      <c r="V359" s="17"/>
      <c r="W359" s="23" t="str">
        <f t="shared" si="14"/>
        <v/>
      </c>
      <c r="X359" s="17"/>
      <c r="Y359" s="17"/>
      <c r="Z359" s="29" t="str">
        <f t="shared" si="15"/>
        <v/>
      </c>
      <c r="AA359" s="23" t="e">
        <f ca="1">IF(X359=#REF!,#REF!,IF(X359=#REF!,#REF!,IF(X359=#REF!,#REF!,IF(Z359="","",IF(X359="","",IF(Z359-TODAY()&gt;0,Z359-TODAY(),"Venceu"))))))</f>
        <v>#REF!</v>
      </c>
      <c r="AB359" s="58"/>
    </row>
    <row r="360" spans="1:28" ht="36" customHeight="1" x14ac:dyDescent="0.25">
      <c r="A360" s="16">
        <v>361</v>
      </c>
      <c r="B360" s="17"/>
      <c r="C360" s="18"/>
      <c r="D360" s="33" t="str">
        <f>IF($C360&gt;0,VLOOKUP($C360,CNIGP!$A:$J,2,FALSE),"")</f>
        <v/>
      </c>
      <c r="E360" s="23" t="str">
        <f>IF($C360&gt;0,VLOOKUP($C360,CNIGP!$A:$J,3,FALSE),"")</f>
        <v/>
      </c>
      <c r="F360" s="23" t="str">
        <f t="shared" si="16"/>
        <v/>
      </c>
      <c r="G360" s="23" t="str">
        <f>IF($C360&gt;0,VLOOKUP($C360,CNIGP!$A:$J,9,FALSE),"")</f>
        <v/>
      </c>
      <c r="H360" s="23" t="str">
        <f>IF($C360&gt;0,VLOOKUP($C360,CNIGP!$A:$J,25,FALSE),"")</f>
        <v/>
      </c>
      <c r="I360" s="28"/>
      <c r="J360" s="17"/>
      <c r="K360" s="17"/>
      <c r="L360" s="17"/>
      <c r="M360" s="17"/>
      <c r="N360" s="21"/>
      <c r="O360" s="21"/>
      <c r="P360" s="21"/>
      <c r="Q360" s="21"/>
      <c r="R360" s="21"/>
      <c r="S360" s="17"/>
      <c r="T360" s="21"/>
      <c r="U360" s="17"/>
      <c r="V360" s="17"/>
      <c r="W360" s="23" t="str">
        <f t="shared" si="14"/>
        <v/>
      </c>
      <c r="X360" s="17"/>
      <c r="Y360" s="17"/>
      <c r="Z360" s="29" t="str">
        <f t="shared" si="15"/>
        <v/>
      </c>
      <c r="AA360" s="23" t="e">
        <f ca="1">IF(X360=#REF!,#REF!,IF(X360=#REF!,#REF!,IF(X360=#REF!,#REF!,IF(Z360="","",IF(X360="","",IF(Z360-TODAY()&gt;0,Z360-TODAY(),"Venceu"))))))</f>
        <v>#REF!</v>
      </c>
      <c r="AB360" s="58"/>
    </row>
    <row r="361" spans="1:28" ht="36" customHeight="1" x14ac:dyDescent="0.25">
      <c r="A361" s="16">
        <v>362</v>
      </c>
      <c r="B361" s="17"/>
      <c r="C361" s="18"/>
      <c r="D361" s="33" t="str">
        <f>IF($C361&gt;0,VLOOKUP($C361,CNIGP!$A:$J,2,FALSE),"")</f>
        <v/>
      </c>
      <c r="E361" s="23" t="str">
        <f>IF($C361&gt;0,VLOOKUP($C361,CNIGP!$A:$J,3,FALSE),"")</f>
        <v/>
      </c>
      <c r="F361" s="23" t="str">
        <f t="shared" si="16"/>
        <v/>
      </c>
      <c r="G361" s="23" t="str">
        <f>IF($C361&gt;0,VLOOKUP($C361,CNIGP!$A:$J,9,FALSE),"")</f>
        <v/>
      </c>
      <c r="H361" s="23" t="str">
        <f>IF($C361&gt;0,VLOOKUP($C361,CNIGP!$A:$J,25,FALSE),"")</f>
        <v/>
      </c>
      <c r="I361" s="28"/>
      <c r="J361" s="17"/>
      <c r="K361" s="17"/>
      <c r="L361" s="17"/>
      <c r="M361" s="17"/>
      <c r="N361" s="21"/>
      <c r="O361" s="21"/>
      <c r="P361" s="21"/>
      <c r="Q361" s="21"/>
      <c r="R361" s="21"/>
      <c r="S361" s="17"/>
      <c r="T361" s="21"/>
      <c r="U361" s="17"/>
      <c r="V361" s="17"/>
      <c r="W361" s="23" t="str">
        <f t="shared" si="14"/>
        <v/>
      </c>
      <c r="X361" s="17"/>
      <c r="Y361" s="17"/>
      <c r="Z361" s="29" t="str">
        <f t="shared" si="15"/>
        <v/>
      </c>
      <c r="AA361" s="23" t="e">
        <f ca="1">IF(X361=#REF!,#REF!,IF(X361=#REF!,#REF!,IF(X361=#REF!,#REF!,IF(Z361="","",IF(X361="","",IF(Z361-TODAY()&gt;0,Z361-TODAY(),"Venceu"))))))</f>
        <v>#REF!</v>
      </c>
      <c r="AB361" s="58"/>
    </row>
    <row r="362" spans="1:28" ht="36" customHeight="1" x14ac:dyDescent="0.25">
      <c r="A362" s="16">
        <v>363</v>
      </c>
      <c r="B362" s="17"/>
      <c r="C362" s="18"/>
      <c r="D362" s="33" t="str">
        <f>IF($C362&gt;0,VLOOKUP($C362,CNIGP!$A:$J,2,FALSE),"")</f>
        <v/>
      </c>
      <c r="E362" s="23" t="str">
        <f>IF($C362&gt;0,VLOOKUP($C362,CNIGP!$A:$J,3,FALSE),"")</f>
        <v/>
      </c>
      <c r="F362" s="23" t="str">
        <f t="shared" si="16"/>
        <v/>
      </c>
      <c r="G362" s="23" t="str">
        <f>IF($C362&gt;0,VLOOKUP($C362,CNIGP!$A:$J,9,FALSE),"")</f>
        <v/>
      </c>
      <c r="H362" s="23" t="str">
        <f>IF($C362&gt;0,VLOOKUP($C362,CNIGP!$A:$J,25,FALSE),"")</f>
        <v/>
      </c>
      <c r="I362" s="28"/>
      <c r="J362" s="17"/>
      <c r="K362" s="17"/>
      <c r="L362" s="17"/>
      <c r="M362" s="17"/>
      <c r="N362" s="21"/>
      <c r="O362" s="21"/>
      <c r="P362" s="21"/>
      <c r="Q362" s="21"/>
      <c r="R362" s="21"/>
      <c r="S362" s="17"/>
      <c r="T362" s="21"/>
      <c r="U362" s="17"/>
      <c r="V362" s="17"/>
      <c r="W362" s="23" t="str">
        <f t="shared" si="14"/>
        <v/>
      </c>
      <c r="X362" s="17"/>
      <c r="Y362" s="17"/>
      <c r="Z362" s="29" t="str">
        <f t="shared" si="15"/>
        <v/>
      </c>
      <c r="AA362" s="23" t="e">
        <f ca="1">IF(X362=#REF!,#REF!,IF(X362=#REF!,#REF!,IF(X362=#REF!,#REF!,IF(Z362="","",IF(X362="","",IF(Z362-TODAY()&gt;0,Z362-TODAY(),"Venceu"))))))</f>
        <v>#REF!</v>
      </c>
      <c r="AB362" s="58"/>
    </row>
    <row r="363" spans="1:28" ht="36" customHeight="1" x14ac:dyDescent="0.25">
      <c r="A363" s="16">
        <v>364</v>
      </c>
      <c r="B363" s="17"/>
      <c r="C363" s="18"/>
      <c r="D363" s="33" t="str">
        <f>IF($C363&gt;0,VLOOKUP($C363,CNIGP!$A:$J,2,FALSE),"")</f>
        <v/>
      </c>
      <c r="E363" s="23" t="str">
        <f>IF($C363&gt;0,VLOOKUP($C363,CNIGP!$A:$J,3,FALSE),"")</f>
        <v/>
      </c>
      <c r="F363" s="23" t="str">
        <f t="shared" si="16"/>
        <v/>
      </c>
      <c r="G363" s="23" t="str">
        <f>IF($C363&gt;0,VLOOKUP($C363,CNIGP!$A:$J,9,FALSE),"")</f>
        <v/>
      </c>
      <c r="H363" s="23" t="str">
        <f>IF($C363&gt;0,VLOOKUP($C363,CNIGP!$A:$J,25,FALSE),"")</f>
        <v/>
      </c>
      <c r="I363" s="28"/>
      <c r="J363" s="17"/>
      <c r="K363" s="17"/>
      <c r="L363" s="17"/>
      <c r="M363" s="17"/>
      <c r="N363" s="21"/>
      <c r="O363" s="21"/>
      <c r="P363" s="21"/>
      <c r="Q363" s="21"/>
      <c r="R363" s="21"/>
      <c r="S363" s="17"/>
      <c r="T363" s="21"/>
      <c r="U363" s="17"/>
      <c r="V363" s="17"/>
      <c r="W363" s="23" t="str">
        <f t="shared" si="14"/>
        <v/>
      </c>
      <c r="X363" s="17"/>
      <c r="Y363" s="17"/>
      <c r="Z363" s="29" t="str">
        <f t="shared" si="15"/>
        <v/>
      </c>
      <c r="AA363" s="23" t="e">
        <f ca="1">IF(X363=#REF!,#REF!,IF(X363=#REF!,#REF!,IF(X363=#REF!,#REF!,IF(Z363="","",IF(X363="","",IF(Z363-TODAY()&gt;0,Z363-TODAY(),"Venceu"))))))</f>
        <v>#REF!</v>
      </c>
      <c r="AB363" s="58"/>
    </row>
    <row r="364" spans="1:28" ht="36" customHeight="1" x14ac:dyDescent="0.25">
      <c r="A364" s="16">
        <v>365</v>
      </c>
      <c r="B364" s="17"/>
      <c r="C364" s="18"/>
      <c r="D364" s="33" t="str">
        <f>IF($C364&gt;0,VLOOKUP($C364,CNIGP!$A:$J,2,FALSE),"")</f>
        <v/>
      </c>
      <c r="E364" s="23" t="str">
        <f>IF($C364&gt;0,VLOOKUP($C364,CNIGP!$A:$J,3,FALSE),"")</f>
        <v/>
      </c>
      <c r="F364" s="23" t="str">
        <f t="shared" si="16"/>
        <v/>
      </c>
      <c r="G364" s="23" t="str">
        <f>IF($C364&gt;0,VLOOKUP($C364,CNIGP!$A:$J,9,FALSE),"")</f>
        <v/>
      </c>
      <c r="H364" s="23" t="str">
        <f>IF($C364&gt;0,VLOOKUP($C364,CNIGP!$A:$J,25,FALSE),"")</f>
        <v/>
      </c>
      <c r="I364" s="28"/>
      <c r="J364" s="17"/>
      <c r="K364" s="17"/>
      <c r="L364" s="17"/>
      <c r="M364" s="17"/>
      <c r="N364" s="21"/>
      <c r="O364" s="21"/>
      <c r="P364" s="21"/>
      <c r="Q364" s="21"/>
      <c r="R364" s="21"/>
      <c r="S364" s="17"/>
      <c r="T364" s="21"/>
      <c r="U364" s="17"/>
      <c r="V364" s="17"/>
      <c r="W364" s="23" t="str">
        <f t="shared" si="14"/>
        <v/>
      </c>
      <c r="X364" s="17"/>
      <c r="Y364" s="17"/>
      <c r="Z364" s="29" t="str">
        <f t="shared" si="15"/>
        <v/>
      </c>
      <c r="AA364" s="23" t="e">
        <f ca="1">IF(X364=#REF!,#REF!,IF(X364=#REF!,#REF!,IF(X364=#REF!,#REF!,IF(Z364="","",IF(X364="","",IF(Z364-TODAY()&gt;0,Z364-TODAY(),"Venceu"))))))</f>
        <v>#REF!</v>
      </c>
      <c r="AB364" s="58"/>
    </row>
    <row r="365" spans="1:28" ht="36" customHeight="1" x14ac:dyDescent="0.25">
      <c r="A365" s="16">
        <v>366</v>
      </c>
      <c r="B365" s="17"/>
      <c r="C365" s="18"/>
      <c r="D365" s="33" t="str">
        <f>IF($C365&gt;0,VLOOKUP($C365,CNIGP!$A:$J,2,FALSE),"")</f>
        <v/>
      </c>
      <c r="E365" s="23" t="str">
        <f>IF($C365&gt;0,VLOOKUP($C365,CNIGP!$A:$J,3,FALSE),"")</f>
        <v/>
      </c>
      <c r="F365" s="23" t="str">
        <f t="shared" si="16"/>
        <v/>
      </c>
      <c r="G365" s="23" t="str">
        <f>IF($C365&gt;0,VLOOKUP($C365,CNIGP!$A:$J,9,FALSE),"")</f>
        <v/>
      </c>
      <c r="H365" s="23" t="str">
        <f>IF($C365&gt;0,VLOOKUP($C365,CNIGP!$A:$J,25,FALSE),"")</f>
        <v/>
      </c>
      <c r="I365" s="28"/>
      <c r="J365" s="17"/>
      <c r="K365" s="17"/>
      <c r="L365" s="17"/>
      <c r="M365" s="17"/>
      <c r="N365" s="21"/>
      <c r="O365" s="21"/>
      <c r="P365" s="21"/>
      <c r="Q365" s="21"/>
      <c r="R365" s="21"/>
      <c r="S365" s="17"/>
      <c r="T365" s="21"/>
      <c r="U365" s="17"/>
      <c r="V365" s="17"/>
      <c r="W365" s="23" t="str">
        <f t="shared" si="14"/>
        <v/>
      </c>
      <c r="X365" s="17"/>
      <c r="Y365" s="17"/>
      <c r="Z365" s="29" t="str">
        <f t="shared" si="15"/>
        <v/>
      </c>
      <c r="AA365" s="23" t="e">
        <f ca="1">IF(X365=#REF!,#REF!,IF(X365=#REF!,#REF!,IF(X365=#REF!,#REF!,IF(Z365="","",IF(X365="","",IF(Z365-TODAY()&gt;0,Z365-TODAY(),"Venceu"))))))</f>
        <v>#REF!</v>
      </c>
      <c r="AB365" s="58"/>
    </row>
    <row r="366" spans="1:28" ht="36" customHeight="1" x14ac:dyDescent="0.25">
      <c r="A366" s="16">
        <v>367</v>
      </c>
      <c r="B366" s="17"/>
      <c r="C366" s="18"/>
      <c r="D366" s="33" t="str">
        <f>IF($C366&gt;0,VLOOKUP($C366,CNIGP!$A:$J,2,FALSE),"")</f>
        <v/>
      </c>
      <c r="E366" s="23" t="str">
        <f>IF($C366&gt;0,VLOOKUP($C366,CNIGP!$A:$J,3,FALSE),"")</f>
        <v/>
      </c>
      <c r="F366" s="23" t="str">
        <f t="shared" si="16"/>
        <v/>
      </c>
      <c r="G366" s="23" t="str">
        <f>IF($C366&gt;0,VLOOKUP($C366,CNIGP!$A:$J,9,FALSE),"")</f>
        <v/>
      </c>
      <c r="H366" s="23" t="str">
        <f>IF($C366&gt;0,VLOOKUP($C366,CNIGP!$A:$J,25,FALSE),"")</f>
        <v/>
      </c>
      <c r="I366" s="28"/>
      <c r="J366" s="17"/>
      <c r="K366" s="17"/>
      <c r="L366" s="17"/>
      <c r="M366" s="17"/>
      <c r="N366" s="21"/>
      <c r="O366" s="21"/>
      <c r="P366" s="21"/>
      <c r="Q366" s="21"/>
      <c r="R366" s="21"/>
      <c r="S366" s="17"/>
      <c r="T366" s="21"/>
      <c r="U366" s="17"/>
      <c r="V366" s="17"/>
      <c r="W366" s="23" t="str">
        <f t="shared" si="14"/>
        <v/>
      </c>
      <c r="X366" s="17"/>
      <c r="Y366" s="17"/>
      <c r="Z366" s="29" t="str">
        <f t="shared" si="15"/>
        <v/>
      </c>
      <c r="AA366" s="23" t="e">
        <f ca="1">IF(X366=#REF!,#REF!,IF(X366=#REF!,#REF!,IF(X366=#REF!,#REF!,IF(Z366="","",IF(X366="","",IF(Z366-TODAY()&gt;0,Z366-TODAY(),"Venceu"))))))</f>
        <v>#REF!</v>
      </c>
      <c r="AB366" s="58"/>
    </row>
    <row r="367" spans="1:28" ht="36" customHeight="1" x14ac:dyDescent="0.25">
      <c r="A367" s="16">
        <v>368</v>
      </c>
      <c r="B367" s="17"/>
      <c r="C367" s="18"/>
      <c r="D367" s="33" t="str">
        <f>IF($C367&gt;0,VLOOKUP($C367,CNIGP!$A:$J,2,FALSE),"")</f>
        <v/>
      </c>
      <c r="E367" s="23" t="str">
        <f>IF($C367&gt;0,VLOOKUP($C367,CNIGP!$A:$J,3,FALSE),"")</f>
        <v/>
      </c>
      <c r="F367" s="23" t="str">
        <f t="shared" si="16"/>
        <v/>
      </c>
      <c r="G367" s="23" t="str">
        <f>IF($C367&gt;0,VLOOKUP($C367,CNIGP!$A:$J,9,FALSE),"")</f>
        <v/>
      </c>
      <c r="H367" s="23" t="str">
        <f>IF($C367&gt;0,VLOOKUP($C367,CNIGP!$A:$J,25,FALSE),"")</f>
        <v/>
      </c>
      <c r="I367" s="28"/>
      <c r="J367" s="17"/>
      <c r="K367" s="17"/>
      <c r="L367" s="17"/>
      <c r="M367" s="17"/>
      <c r="N367" s="21"/>
      <c r="O367" s="21"/>
      <c r="P367" s="21"/>
      <c r="Q367" s="21"/>
      <c r="R367" s="21"/>
      <c r="S367" s="17"/>
      <c r="T367" s="21"/>
      <c r="U367" s="17"/>
      <c r="V367" s="17"/>
      <c r="W367" s="23" t="str">
        <f t="shared" si="14"/>
        <v/>
      </c>
      <c r="X367" s="17"/>
      <c r="Y367" s="17"/>
      <c r="Z367" s="29" t="str">
        <f t="shared" si="15"/>
        <v/>
      </c>
      <c r="AA367" s="23" t="e">
        <f ca="1">IF(X367=#REF!,#REF!,IF(X367=#REF!,#REF!,IF(X367=#REF!,#REF!,IF(Z367="","",IF(X367="","",IF(Z367-TODAY()&gt;0,Z367-TODAY(),"Venceu"))))))</f>
        <v>#REF!</v>
      </c>
      <c r="AB367" s="58"/>
    </row>
    <row r="368" spans="1:28" ht="36" customHeight="1" x14ac:dyDescent="0.25">
      <c r="A368" s="16">
        <v>369</v>
      </c>
      <c r="B368" s="17"/>
      <c r="C368" s="18"/>
      <c r="D368" s="33" t="str">
        <f>IF($C368&gt;0,VLOOKUP($C368,CNIGP!$A:$J,2,FALSE),"")</f>
        <v/>
      </c>
      <c r="E368" s="23" t="str">
        <f>IF($C368&gt;0,VLOOKUP($C368,CNIGP!$A:$J,3,FALSE),"")</f>
        <v/>
      </c>
      <c r="F368" s="23" t="str">
        <f t="shared" si="16"/>
        <v/>
      </c>
      <c r="G368" s="23" t="str">
        <f>IF($C368&gt;0,VLOOKUP($C368,CNIGP!$A:$J,9,FALSE),"")</f>
        <v/>
      </c>
      <c r="H368" s="23" t="str">
        <f>IF($C368&gt;0,VLOOKUP($C368,CNIGP!$A:$J,25,FALSE),"")</f>
        <v/>
      </c>
      <c r="I368" s="28"/>
      <c r="J368" s="17"/>
      <c r="K368" s="17"/>
      <c r="L368" s="17"/>
      <c r="M368" s="17"/>
      <c r="N368" s="21"/>
      <c r="O368" s="21"/>
      <c r="P368" s="21"/>
      <c r="Q368" s="21"/>
      <c r="R368" s="21"/>
      <c r="S368" s="17"/>
      <c r="T368" s="21"/>
      <c r="U368" s="17"/>
      <c r="V368" s="17"/>
      <c r="W368" s="23" t="str">
        <f t="shared" si="14"/>
        <v/>
      </c>
      <c r="X368" s="17"/>
      <c r="Y368" s="17"/>
      <c r="Z368" s="29" t="str">
        <f t="shared" si="15"/>
        <v/>
      </c>
      <c r="AA368" s="23" t="e">
        <f ca="1">IF(X368=#REF!,#REF!,IF(X368=#REF!,#REF!,IF(X368=#REF!,#REF!,IF(Z368="","",IF(X368="","",IF(Z368-TODAY()&gt;0,Z368-TODAY(),"Venceu"))))))</f>
        <v>#REF!</v>
      </c>
      <c r="AB368" s="58"/>
    </row>
    <row r="369" spans="1:28" ht="36" customHeight="1" x14ac:dyDescent="0.25">
      <c r="A369" s="16">
        <v>370</v>
      </c>
      <c r="B369" s="17"/>
      <c r="C369" s="18"/>
      <c r="D369" s="33" t="str">
        <f>IF($C369&gt;0,VLOOKUP($C369,CNIGP!$A:$J,2,FALSE),"")</f>
        <v/>
      </c>
      <c r="E369" s="23" t="str">
        <f>IF($C369&gt;0,VLOOKUP($C369,CNIGP!$A:$J,3,FALSE),"")</f>
        <v/>
      </c>
      <c r="F369" s="23" t="str">
        <f t="shared" si="16"/>
        <v/>
      </c>
      <c r="G369" s="23" t="str">
        <f>IF($C369&gt;0,VLOOKUP($C369,CNIGP!$A:$J,9,FALSE),"")</f>
        <v/>
      </c>
      <c r="H369" s="23" t="str">
        <f>IF($C369&gt;0,VLOOKUP($C369,CNIGP!$A:$J,25,FALSE),"")</f>
        <v/>
      </c>
      <c r="I369" s="28"/>
      <c r="J369" s="17"/>
      <c r="K369" s="17"/>
      <c r="L369" s="17"/>
      <c r="M369" s="17"/>
      <c r="N369" s="21"/>
      <c r="O369" s="21"/>
      <c r="P369" s="21"/>
      <c r="Q369" s="21"/>
      <c r="R369" s="21"/>
      <c r="S369" s="17"/>
      <c r="T369" s="21"/>
      <c r="U369" s="17"/>
      <c r="V369" s="17"/>
      <c r="W369" s="23" t="str">
        <f t="shared" si="14"/>
        <v/>
      </c>
      <c r="X369" s="17"/>
      <c r="Y369" s="17"/>
      <c r="Z369" s="29" t="str">
        <f t="shared" si="15"/>
        <v/>
      </c>
      <c r="AA369" s="23" t="e">
        <f ca="1">IF(X369=#REF!,#REF!,IF(X369=#REF!,#REF!,IF(X369=#REF!,#REF!,IF(Z369="","",IF(X369="","",IF(Z369-TODAY()&gt;0,Z369-TODAY(),"Venceu"))))))</f>
        <v>#REF!</v>
      </c>
      <c r="AB369" s="58"/>
    </row>
    <row r="370" spans="1:28" ht="36" customHeight="1" x14ac:dyDescent="0.25">
      <c r="A370" s="16">
        <v>371</v>
      </c>
      <c r="B370" s="17"/>
      <c r="C370" s="18"/>
      <c r="D370" s="33" t="str">
        <f>IF($C370&gt;0,VLOOKUP($C370,CNIGP!$A:$J,2,FALSE),"")</f>
        <v/>
      </c>
      <c r="E370" s="23" t="str">
        <f>IF($C370&gt;0,VLOOKUP($C370,CNIGP!$A:$J,3,FALSE),"")</f>
        <v/>
      </c>
      <c r="F370" s="23" t="str">
        <f t="shared" si="16"/>
        <v/>
      </c>
      <c r="G370" s="23" t="str">
        <f>IF($C370&gt;0,VLOOKUP($C370,CNIGP!$A:$J,9,FALSE),"")</f>
        <v/>
      </c>
      <c r="H370" s="23" t="str">
        <f>IF($C370&gt;0,VLOOKUP($C370,CNIGP!$A:$J,25,FALSE),"")</f>
        <v/>
      </c>
      <c r="I370" s="28"/>
      <c r="J370" s="17"/>
      <c r="K370" s="17"/>
      <c r="L370" s="17"/>
      <c r="M370" s="17"/>
      <c r="N370" s="21"/>
      <c r="O370" s="21"/>
      <c r="P370" s="21"/>
      <c r="Q370" s="21"/>
      <c r="R370" s="21"/>
      <c r="S370" s="17"/>
      <c r="T370" s="21"/>
      <c r="U370" s="17"/>
      <c r="V370" s="17"/>
      <c r="W370" s="23" t="str">
        <f t="shared" si="14"/>
        <v/>
      </c>
      <c r="X370" s="17"/>
      <c r="Y370" s="17"/>
      <c r="Z370" s="29" t="str">
        <f t="shared" si="15"/>
        <v/>
      </c>
      <c r="AA370" s="23" t="e">
        <f ca="1">IF(X370=#REF!,#REF!,IF(X370=#REF!,#REF!,IF(X370=#REF!,#REF!,IF(Z370="","",IF(X370="","",IF(Z370-TODAY()&gt;0,Z370-TODAY(),"Venceu"))))))</f>
        <v>#REF!</v>
      </c>
      <c r="AB370" s="58"/>
    </row>
    <row r="371" spans="1:28" ht="36" customHeight="1" x14ac:dyDescent="0.25">
      <c r="A371" s="16">
        <v>372</v>
      </c>
      <c r="B371" s="17"/>
      <c r="C371" s="18"/>
      <c r="D371" s="33" t="str">
        <f>IF($C371&gt;0,VLOOKUP($C371,CNIGP!$A:$J,2,FALSE),"")</f>
        <v/>
      </c>
      <c r="E371" s="23" t="str">
        <f>IF($C371&gt;0,VLOOKUP($C371,CNIGP!$A:$J,3,FALSE),"")</f>
        <v/>
      </c>
      <c r="F371" s="23" t="str">
        <f t="shared" si="16"/>
        <v/>
      </c>
      <c r="G371" s="23" t="str">
        <f>IF($C371&gt;0,VLOOKUP($C371,CNIGP!$A:$J,9,FALSE),"")</f>
        <v/>
      </c>
      <c r="H371" s="23" t="str">
        <f>IF($C371&gt;0,VLOOKUP($C371,CNIGP!$A:$J,25,FALSE),"")</f>
        <v/>
      </c>
      <c r="I371" s="28"/>
      <c r="J371" s="17"/>
      <c r="K371" s="17"/>
      <c r="L371" s="17"/>
      <c r="M371" s="17"/>
      <c r="N371" s="21"/>
      <c r="O371" s="21"/>
      <c r="P371" s="21"/>
      <c r="Q371" s="21"/>
      <c r="R371" s="21"/>
      <c r="S371" s="17"/>
      <c r="T371" s="21"/>
      <c r="U371" s="17"/>
      <c r="V371" s="17"/>
      <c r="W371" s="23" t="str">
        <f t="shared" si="14"/>
        <v/>
      </c>
      <c r="X371" s="17"/>
      <c r="Y371" s="17"/>
      <c r="Z371" s="29" t="str">
        <f t="shared" si="15"/>
        <v/>
      </c>
      <c r="AA371" s="23" t="e">
        <f ca="1">IF(X371=#REF!,#REF!,IF(X371=#REF!,#REF!,IF(X371=#REF!,#REF!,IF(Z371="","",IF(X371="","",IF(Z371-TODAY()&gt;0,Z371-TODAY(),"Venceu"))))))</f>
        <v>#REF!</v>
      </c>
      <c r="AB371" s="58"/>
    </row>
    <row r="372" spans="1:28" ht="36" customHeight="1" x14ac:dyDescent="0.25">
      <c r="A372" s="16">
        <v>373</v>
      </c>
      <c r="B372" s="17"/>
      <c r="C372" s="18"/>
      <c r="D372" s="33" t="str">
        <f>IF($C372&gt;0,VLOOKUP($C372,CNIGP!$A:$J,2,FALSE),"")</f>
        <v/>
      </c>
      <c r="E372" s="23" t="str">
        <f>IF($C372&gt;0,VLOOKUP($C372,CNIGP!$A:$J,3,FALSE),"")</f>
        <v/>
      </c>
      <c r="F372" s="23" t="str">
        <f t="shared" si="16"/>
        <v/>
      </c>
      <c r="G372" s="23" t="str">
        <f>IF($C372&gt;0,VLOOKUP($C372,CNIGP!$A:$J,9,FALSE),"")</f>
        <v/>
      </c>
      <c r="H372" s="23" t="str">
        <f>IF($C372&gt;0,VLOOKUP($C372,CNIGP!$A:$J,25,FALSE),"")</f>
        <v/>
      </c>
      <c r="I372" s="28"/>
      <c r="J372" s="17"/>
      <c r="K372" s="17"/>
      <c r="L372" s="17"/>
      <c r="M372" s="17"/>
      <c r="N372" s="21"/>
      <c r="O372" s="21"/>
      <c r="P372" s="21"/>
      <c r="Q372" s="21"/>
      <c r="R372" s="21"/>
      <c r="S372" s="17"/>
      <c r="T372" s="21"/>
      <c r="U372" s="17"/>
      <c r="V372" s="17"/>
      <c r="W372" s="23" t="str">
        <f t="shared" si="14"/>
        <v/>
      </c>
      <c r="X372" s="17"/>
      <c r="Y372" s="17"/>
      <c r="Z372" s="29" t="str">
        <f t="shared" si="15"/>
        <v/>
      </c>
      <c r="AA372" s="23" t="e">
        <f ca="1">IF(X372=#REF!,#REF!,IF(X372=#REF!,#REF!,IF(X372=#REF!,#REF!,IF(Z372="","",IF(X372="","",IF(Z372-TODAY()&gt;0,Z372-TODAY(),"Venceu"))))))</f>
        <v>#REF!</v>
      </c>
      <c r="AB372" s="58"/>
    </row>
    <row r="373" spans="1:28" ht="36" customHeight="1" x14ac:dyDescent="0.25">
      <c r="A373" s="16">
        <v>374</v>
      </c>
      <c r="B373" s="17"/>
      <c r="C373" s="18"/>
      <c r="D373" s="33" t="str">
        <f>IF($C373&gt;0,VLOOKUP($C373,CNIGP!$A:$J,2,FALSE),"")</f>
        <v/>
      </c>
      <c r="E373" s="23" t="str">
        <f>IF($C373&gt;0,VLOOKUP($C373,CNIGP!$A:$J,3,FALSE),"")</f>
        <v/>
      </c>
      <c r="F373" s="23" t="str">
        <f t="shared" si="16"/>
        <v/>
      </c>
      <c r="G373" s="23" t="str">
        <f>IF($C373&gt;0,VLOOKUP($C373,CNIGP!$A:$J,9,FALSE),"")</f>
        <v/>
      </c>
      <c r="H373" s="23" t="str">
        <f>IF($C373&gt;0,VLOOKUP($C373,CNIGP!$A:$J,25,FALSE),"")</f>
        <v/>
      </c>
      <c r="I373" s="28"/>
      <c r="J373" s="17"/>
      <c r="K373" s="17"/>
      <c r="L373" s="17"/>
      <c r="M373" s="17"/>
      <c r="N373" s="21"/>
      <c r="O373" s="21"/>
      <c r="P373" s="21"/>
      <c r="Q373" s="21"/>
      <c r="R373" s="21"/>
      <c r="S373" s="17"/>
      <c r="T373" s="21"/>
      <c r="U373" s="17"/>
      <c r="V373" s="17"/>
      <c r="W373" s="23" t="str">
        <f t="shared" si="14"/>
        <v/>
      </c>
      <c r="X373" s="17"/>
      <c r="Y373" s="17"/>
      <c r="Z373" s="29" t="str">
        <f t="shared" si="15"/>
        <v/>
      </c>
      <c r="AA373" s="23" t="e">
        <f ca="1">IF(X373=#REF!,#REF!,IF(X373=#REF!,#REF!,IF(X373=#REF!,#REF!,IF(Z373="","",IF(X373="","",IF(Z373-TODAY()&gt;0,Z373-TODAY(),"Venceu"))))))</f>
        <v>#REF!</v>
      </c>
      <c r="AB373" s="58"/>
    </row>
    <row r="374" spans="1:28" ht="36" customHeight="1" x14ac:dyDescent="0.25">
      <c r="A374" s="16">
        <v>375</v>
      </c>
      <c r="B374" s="17"/>
      <c r="C374" s="18"/>
      <c r="D374" s="33" t="str">
        <f>IF($C374&gt;0,VLOOKUP($C374,CNIGP!$A:$J,2,FALSE),"")</f>
        <v/>
      </c>
      <c r="E374" s="23" t="str">
        <f>IF($C374&gt;0,VLOOKUP($C374,CNIGP!$A:$J,3,FALSE),"")</f>
        <v/>
      </c>
      <c r="F374" s="23" t="str">
        <f t="shared" si="16"/>
        <v/>
      </c>
      <c r="G374" s="23" t="str">
        <f>IF($C374&gt;0,VLOOKUP($C374,CNIGP!$A:$J,9,FALSE),"")</f>
        <v/>
      </c>
      <c r="H374" s="23" t="str">
        <f>IF($C374&gt;0,VLOOKUP($C374,CNIGP!$A:$J,25,FALSE),"")</f>
        <v/>
      </c>
      <c r="I374" s="28"/>
      <c r="J374" s="17"/>
      <c r="K374" s="17"/>
      <c r="L374" s="17"/>
      <c r="M374" s="17"/>
      <c r="N374" s="21"/>
      <c r="O374" s="21"/>
      <c r="P374" s="21"/>
      <c r="Q374" s="21"/>
      <c r="R374" s="21"/>
      <c r="S374" s="17"/>
      <c r="T374" s="21"/>
      <c r="U374" s="17"/>
      <c r="V374" s="17"/>
      <c r="W374" s="23" t="str">
        <f t="shared" si="14"/>
        <v/>
      </c>
      <c r="X374" s="17"/>
      <c r="Y374" s="17"/>
      <c r="Z374" s="29" t="str">
        <f t="shared" si="15"/>
        <v/>
      </c>
      <c r="AA374" s="23" t="e">
        <f ca="1">IF(X374=#REF!,#REF!,IF(X374=#REF!,#REF!,IF(X374=#REF!,#REF!,IF(Z374="","",IF(X374="","",IF(Z374-TODAY()&gt;0,Z374-TODAY(),"Venceu"))))))</f>
        <v>#REF!</v>
      </c>
      <c r="AB374" s="58"/>
    </row>
    <row r="375" spans="1:28" ht="36" customHeight="1" x14ac:dyDescent="0.25">
      <c r="A375" s="16">
        <v>376</v>
      </c>
      <c r="B375" s="17"/>
      <c r="C375" s="18"/>
      <c r="D375" s="33" t="str">
        <f>IF($C375&gt;0,VLOOKUP($C375,CNIGP!$A:$J,2,FALSE),"")</f>
        <v/>
      </c>
      <c r="E375" s="23" t="str">
        <f>IF($C375&gt;0,VLOOKUP($C375,CNIGP!$A:$J,3,FALSE),"")</f>
        <v/>
      </c>
      <c r="F375" s="23" t="str">
        <f t="shared" si="16"/>
        <v/>
      </c>
      <c r="G375" s="23" t="str">
        <f>IF($C375&gt;0,VLOOKUP($C375,CNIGP!$A:$J,9,FALSE),"")</f>
        <v/>
      </c>
      <c r="H375" s="23" t="str">
        <f>IF($C375&gt;0,VLOOKUP($C375,CNIGP!$A:$J,25,FALSE),"")</f>
        <v/>
      </c>
      <c r="I375" s="28"/>
      <c r="J375" s="17"/>
      <c r="K375" s="17"/>
      <c r="L375" s="17"/>
      <c r="M375" s="17"/>
      <c r="N375" s="21"/>
      <c r="O375" s="21"/>
      <c r="P375" s="21"/>
      <c r="Q375" s="21"/>
      <c r="R375" s="21"/>
      <c r="S375" s="17"/>
      <c r="T375" s="21"/>
      <c r="U375" s="17"/>
      <c r="V375" s="17"/>
      <c r="W375" s="23" t="str">
        <f t="shared" si="14"/>
        <v/>
      </c>
      <c r="X375" s="17"/>
      <c r="Y375" s="17"/>
      <c r="Z375" s="29" t="str">
        <f t="shared" si="15"/>
        <v/>
      </c>
      <c r="AA375" s="23" t="e">
        <f ca="1">IF(X375=#REF!,#REF!,IF(X375=#REF!,#REF!,IF(X375=#REF!,#REF!,IF(Z375="","",IF(X375="","",IF(Z375-TODAY()&gt;0,Z375-TODAY(),"Venceu"))))))</f>
        <v>#REF!</v>
      </c>
      <c r="AB375" s="58"/>
    </row>
    <row r="376" spans="1:28" ht="36" customHeight="1" x14ac:dyDescent="0.25">
      <c r="A376" s="16">
        <v>377</v>
      </c>
      <c r="B376" s="17"/>
      <c r="C376" s="18"/>
      <c r="D376" s="33" t="str">
        <f>IF($C376&gt;0,VLOOKUP($C376,CNIGP!$A:$J,2,FALSE),"")</f>
        <v/>
      </c>
      <c r="E376" s="23" t="str">
        <f>IF($C376&gt;0,VLOOKUP($C376,CNIGP!$A:$J,3,FALSE),"")</f>
        <v/>
      </c>
      <c r="F376" s="23" t="str">
        <f t="shared" si="16"/>
        <v/>
      </c>
      <c r="G376" s="23" t="str">
        <f>IF($C376&gt;0,VLOOKUP($C376,CNIGP!$A:$J,9,FALSE),"")</f>
        <v/>
      </c>
      <c r="H376" s="23" t="str">
        <f>IF($C376&gt;0,VLOOKUP($C376,CNIGP!$A:$J,25,FALSE),"")</f>
        <v/>
      </c>
      <c r="I376" s="28"/>
      <c r="J376" s="17"/>
      <c r="K376" s="17"/>
      <c r="L376" s="17"/>
      <c r="M376" s="17"/>
      <c r="N376" s="21"/>
      <c r="O376" s="21"/>
      <c r="P376" s="21"/>
      <c r="Q376" s="21"/>
      <c r="R376" s="21"/>
      <c r="S376" s="17"/>
      <c r="T376" s="21"/>
      <c r="U376" s="17"/>
      <c r="V376" s="17"/>
      <c r="W376" s="23" t="str">
        <f t="shared" si="14"/>
        <v/>
      </c>
      <c r="X376" s="17"/>
      <c r="Y376" s="17"/>
      <c r="Z376" s="29" t="str">
        <f t="shared" si="15"/>
        <v/>
      </c>
      <c r="AA376" s="23" t="e">
        <f ca="1">IF(X376=#REF!,#REF!,IF(X376=#REF!,#REF!,IF(X376=#REF!,#REF!,IF(Z376="","",IF(X376="","",IF(Z376-TODAY()&gt;0,Z376-TODAY(),"Venceu"))))))</f>
        <v>#REF!</v>
      </c>
      <c r="AB376" s="58"/>
    </row>
    <row r="377" spans="1:28" ht="36" customHeight="1" x14ac:dyDescent="0.25">
      <c r="A377" s="16">
        <v>378</v>
      </c>
      <c r="B377" s="17"/>
      <c r="C377" s="18"/>
      <c r="D377" s="33" t="str">
        <f>IF($C377&gt;0,VLOOKUP($C377,CNIGP!$A:$J,2,FALSE),"")</f>
        <v/>
      </c>
      <c r="E377" s="23" t="str">
        <f>IF($C377&gt;0,VLOOKUP($C377,CNIGP!$A:$J,3,FALSE),"")</f>
        <v/>
      </c>
      <c r="F377" s="23" t="str">
        <f t="shared" si="16"/>
        <v/>
      </c>
      <c r="G377" s="23" t="str">
        <f>IF($C377&gt;0,VLOOKUP($C377,CNIGP!$A:$J,9,FALSE),"")</f>
        <v/>
      </c>
      <c r="H377" s="23" t="str">
        <f>IF($C377&gt;0,VLOOKUP($C377,CNIGP!$A:$J,25,FALSE),"")</f>
        <v/>
      </c>
      <c r="I377" s="28"/>
      <c r="J377" s="17"/>
      <c r="K377" s="17"/>
      <c r="L377" s="17"/>
      <c r="M377" s="17"/>
      <c r="N377" s="21"/>
      <c r="O377" s="21"/>
      <c r="P377" s="21"/>
      <c r="Q377" s="21"/>
      <c r="R377" s="21"/>
      <c r="S377" s="17"/>
      <c r="T377" s="21"/>
      <c r="U377" s="17"/>
      <c r="V377" s="17"/>
      <c r="W377" s="23" t="str">
        <f t="shared" si="14"/>
        <v/>
      </c>
      <c r="X377" s="17"/>
      <c r="Y377" s="17"/>
      <c r="Z377" s="29" t="str">
        <f t="shared" si="15"/>
        <v/>
      </c>
      <c r="AA377" s="23" t="e">
        <f ca="1">IF(X377=#REF!,#REF!,IF(X377=#REF!,#REF!,IF(X377=#REF!,#REF!,IF(Z377="","",IF(X377="","",IF(Z377-TODAY()&gt;0,Z377-TODAY(),"Venceu"))))))</f>
        <v>#REF!</v>
      </c>
      <c r="AB377" s="58"/>
    </row>
    <row r="378" spans="1:28" ht="36" customHeight="1" x14ac:dyDescent="0.25">
      <c r="A378" s="16">
        <v>379</v>
      </c>
      <c r="B378" s="17"/>
      <c r="C378" s="18"/>
      <c r="D378" s="33" t="str">
        <f>IF($C378&gt;0,VLOOKUP($C378,CNIGP!$A:$J,2,FALSE),"")</f>
        <v/>
      </c>
      <c r="E378" s="23" t="str">
        <f>IF($C378&gt;0,VLOOKUP($C378,CNIGP!$A:$J,3,FALSE),"")</f>
        <v/>
      </c>
      <c r="F378" s="23" t="str">
        <f t="shared" si="16"/>
        <v/>
      </c>
      <c r="G378" s="23" t="str">
        <f>IF($C378&gt;0,VLOOKUP($C378,CNIGP!$A:$J,9,FALSE),"")</f>
        <v/>
      </c>
      <c r="H378" s="23" t="str">
        <f>IF($C378&gt;0,VLOOKUP($C378,CNIGP!$A:$J,25,FALSE),"")</f>
        <v/>
      </c>
      <c r="I378" s="28"/>
      <c r="J378" s="17"/>
      <c r="K378" s="17"/>
      <c r="L378" s="17"/>
      <c r="M378" s="17"/>
      <c r="N378" s="21"/>
      <c r="O378" s="21"/>
      <c r="P378" s="21"/>
      <c r="Q378" s="21"/>
      <c r="R378" s="21"/>
      <c r="S378" s="17"/>
      <c r="T378" s="21"/>
      <c r="U378" s="17"/>
      <c r="V378" s="17"/>
      <c r="W378" s="23" t="str">
        <f t="shared" si="14"/>
        <v/>
      </c>
      <c r="X378" s="17"/>
      <c r="Y378" s="17"/>
      <c r="Z378" s="29" t="str">
        <f t="shared" si="15"/>
        <v/>
      </c>
      <c r="AA378" s="23" t="e">
        <f ca="1">IF(X378=#REF!,#REF!,IF(X378=#REF!,#REF!,IF(X378=#REF!,#REF!,IF(Z378="","",IF(X378="","",IF(Z378-TODAY()&gt;0,Z378-TODAY(),"Venceu"))))))</f>
        <v>#REF!</v>
      </c>
      <c r="AB378" s="58"/>
    </row>
    <row r="379" spans="1:28" ht="36" customHeight="1" x14ac:dyDescent="0.25">
      <c r="A379" s="16">
        <v>380</v>
      </c>
      <c r="B379" s="17"/>
      <c r="C379" s="18"/>
      <c r="D379" s="33" t="str">
        <f>IF($C379&gt;0,VLOOKUP($C379,CNIGP!$A:$J,2,FALSE),"")</f>
        <v/>
      </c>
      <c r="E379" s="23" t="str">
        <f>IF($C379&gt;0,VLOOKUP($C379,CNIGP!$A:$J,3,FALSE),"")</f>
        <v/>
      </c>
      <c r="F379" s="23" t="str">
        <f t="shared" si="16"/>
        <v/>
      </c>
      <c r="G379" s="23" t="str">
        <f>IF($C379&gt;0,VLOOKUP($C379,CNIGP!$A:$J,9,FALSE),"")</f>
        <v/>
      </c>
      <c r="H379" s="23" t="str">
        <f>IF($C379&gt;0,VLOOKUP($C379,CNIGP!$A:$J,25,FALSE),"")</f>
        <v/>
      </c>
      <c r="I379" s="28"/>
      <c r="J379" s="17"/>
      <c r="K379" s="17"/>
      <c r="L379" s="17"/>
      <c r="M379" s="17"/>
      <c r="N379" s="21"/>
      <c r="O379" s="21"/>
      <c r="P379" s="21"/>
      <c r="Q379" s="21"/>
      <c r="R379" s="21"/>
      <c r="S379" s="17"/>
      <c r="T379" s="21"/>
      <c r="U379" s="17"/>
      <c r="V379" s="17"/>
      <c r="W379" s="23" t="str">
        <f t="shared" si="14"/>
        <v/>
      </c>
      <c r="X379" s="17"/>
      <c r="Y379" s="17"/>
      <c r="Z379" s="29" t="str">
        <f t="shared" si="15"/>
        <v/>
      </c>
      <c r="AA379" s="23" t="e">
        <f ca="1">IF(X379=#REF!,#REF!,IF(X379=#REF!,#REF!,IF(X379=#REF!,#REF!,IF(Z379="","",IF(X379="","",IF(Z379-TODAY()&gt;0,Z379-TODAY(),"Venceu"))))))</f>
        <v>#REF!</v>
      </c>
      <c r="AB379" s="58"/>
    </row>
    <row r="380" spans="1:28" ht="36" customHeight="1" x14ac:dyDescent="0.25">
      <c r="A380" s="16">
        <v>381</v>
      </c>
      <c r="B380" s="17"/>
      <c r="C380" s="18"/>
      <c r="D380" s="33" t="str">
        <f>IF($C380&gt;0,VLOOKUP($C380,CNIGP!$A:$J,2,FALSE),"")</f>
        <v/>
      </c>
      <c r="E380" s="23" t="str">
        <f>IF($C380&gt;0,VLOOKUP($C380,CNIGP!$A:$J,3,FALSE),"")</f>
        <v/>
      </c>
      <c r="F380" s="23" t="str">
        <f t="shared" si="16"/>
        <v/>
      </c>
      <c r="G380" s="23" t="str">
        <f>IF($C380&gt;0,VLOOKUP($C380,CNIGP!$A:$J,9,FALSE),"")</f>
        <v/>
      </c>
      <c r="H380" s="23" t="str">
        <f>IF($C380&gt;0,VLOOKUP($C380,CNIGP!$A:$J,25,FALSE),"")</f>
        <v/>
      </c>
      <c r="I380" s="28"/>
      <c r="J380" s="17"/>
      <c r="K380" s="17"/>
      <c r="L380" s="17"/>
      <c r="M380" s="17"/>
      <c r="N380" s="21"/>
      <c r="O380" s="21"/>
      <c r="P380" s="21"/>
      <c r="Q380" s="21"/>
      <c r="R380" s="21"/>
      <c r="S380" s="17"/>
      <c r="T380" s="21"/>
      <c r="U380" s="17"/>
      <c r="V380" s="17"/>
      <c r="W380" s="23" t="str">
        <f t="shared" si="14"/>
        <v/>
      </c>
      <c r="X380" s="17"/>
      <c r="Y380" s="17"/>
      <c r="Z380" s="29" t="str">
        <f t="shared" si="15"/>
        <v/>
      </c>
      <c r="AA380" s="23" t="e">
        <f ca="1">IF(X380=#REF!,#REF!,IF(X380=#REF!,#REF!,IF(X380=#REF!,#REF!,IF(Z380="","",IF(X380="","",IF(Z380-TODAY()&gt;0,Z380-TODAY(),"Venceu"))))))</f>
        <v>#REF!</v>
      </c>
      <c r="AB380" s="58"/>
    </row>
    <row r="381" spans="1:28" ht="36" customHeight="1" x14ac:dyDescent="0.25">
      <c r="A381" s="16">
        <v>382</v>
      </c>
      <c r="B381" s="17"/>
      <c r="C381" s="18"/>
      <c r="D381" s="33" t="str">
        <f>IF($C381&gt;0,VLOOKUP($C381,CNIGP!$A:$J,2,FALSE),"")</f>
        <v/>
      </c>
      <c r="E381" s="23" t="str">
        <f>IF($C381&gt;0,VLOOKUP($C381,CNIGP!$A:$J,3,FALSE),"")</f>
        <v/>
      </c>
      <c r="F381" s="23" t="str">
        <f t="shared" si="16"/>
        <v/>
      </c>
      <c r="G381" s="23" t="str">
        <f>IF($C381&gt;0,VLOOKUP($C381,CNIGP!$A:$J,9,FALSE),"")</f>
        <v/>
      </c>
      <c r="H381" s="23" t="str">
        <f>IF($C381&gt;0,VLOOKUP($C381,CNIGP!$A:$J,25,FALSE),"")</f>
        <v/>
      </c>
      <c r="I381" s="28"/>
      <c r="J381" s="17"/>
      <c r="K381" s="17"/>
      <c r="L381" s="17"/>
      <c r="M381" s="17"/>
      <c r="N381" s="21"/>
      <c r="O381" s="21"/>
      <c r="P381" s="21"/>
      <c r="Q381" s="21"/>
      <c r="R381" s="21"/>
      <c r="S381" s="17"/>
      <c r="T381" s="21"/>
      <c r="U381" s="17"/>
      <c r="V381" s="17"/>
      <c r="W381" s="23" t="str">
        <f t="shared" si="14"/>
        <v/>
      </c>
      <c r="X381" s="17"/>
      <c r="Y381" s="17"/>
      <c r="Z381" s="29" t="str">
        <f t="shared" si="15"/>
        <v/>
      </c>
      <c r="AA381" s="23" t="e">
        <f ca="1">IF(X381=#REF!,#REF!,IF(X381=#REF!,#REF!,IF(X381=#REF!,#REF!,IF(Z381="","",IF(X381="","",IF(Z381-TODAY()&gt;0,Z381-TODAY(),"Venceu"))))))</f>
        <v>#REF!</v>
      </c>
      <c r="AB381" s="58"/>
    </row>
    <row r="382" spans="1:28" ht="36" customHeight="1" x14ac:dyDescent="0.25">
      <c r="A382" s="16">
        <v>383</v>
      </c>
      <c r="B382" s="17"/>
      <c r="C382" s="18"/>
      <c r="D382" s="33" t="str">
        <f>IF($C382&gt;0,VLOOKUP($C382,CNIGP!$A:$J,2,FALSE),"")</f>
        <v/>
      </c>
      <c r="E382" s="23" t="str">
        <f>IF($C382&gt;0,VLOOKUP($C382,CNIGP!$A:$J,3,FALSE),"")</f>
        <v/>
      </c>
      <c r="F382" s="23" t="str">
        <f t="shared" si="16"/>
        <v/>
      </c>
      <c r="G382" s="23" t="str">
        <f>IF($C382&gt;0,VLOOKUP($C382,CNIGP!$A:$J,9,FALSE),"")</f>
        <v/>
      </c>
      <c r="H382" s="23" t="str">
        <f>IF($C382&gt;0,VLOOKUP($C382,CNIGP!$A:$J,25,FALSE),"")</f>
        <v/>
      </c>
      <c r="I382" s="28"/>
      <c r="J382" s="17"/>
      <c r="K382" s="17"/>
      <c r="L382" s="17"/>
      <c r="M382" s="17"/>
      <c r="N382" s="21"/>
      <c r="O382" s="21"/>
      <c r="P382" s="21"/>
      <c r="Q382" s="21"/>
      <c r="R382" s="21"/>
      <c r="S382" s="17"/>
      <c r="T382" s="21"/>
      <c r="U382" s="17"/>
      <c r="V382" s="17"/>
      <c r="W382" s="23" t="str">
        <f t="shared" si="14"/>
        <v/>
      </c>
      <c r="X382" s="17"/>
      <c r="Y382" s="17"/>
      <c r="Z382" s="29" t="str">
        <f t="shared" si="15"/>
        <v/>
      </c>
      <c r="AA382" s="23" t="e">
        <f ca="1">IF(X382=#REF!,#REF!,IF(X382=#REF!,#REF!,IF(X382=#REF!,#REF!,IF(Z382="","",IF(X382="","",IF(Z382-TODAY()&gt;0,Z382-TODAY(),"Venceu"))))))</f>
        <v>#REF!</v>
      </c>
      <c r="AB382" s="58"/>
    </row>
    <row r="383" spans="1:28" ht="36" customHeight="1" x14ac:dyDescent="0.25">
      <c r="A383" s="16">
        <v>384</v>
      </c>
      <c r="B383" s="17"/>
      <c r="C383" s="18"/>
      <c r="D383" s="33" t="str">
        <f>IF($C383&gt;0,VLOOKUP($C383,CNIGP!$A:$J,2,FALSE),"")</f>
        <v/>
      </c>
      <c r="E383" s="23" t="str">
        <f>IF($C383&gt;0,VLOOKUP($C383,CNIGP!$A:$J,3,FALSE),"")</f>
        <v/>
      </c>
      <c r="F383" s="23" t="str">
        <f t="shared" si="16"/>
        <v/>
      </c>
      <c r="G383" s="23" t="str">
        <f>IF($C383&gt;0,VLOOKUP($C383,CNIGP!$A:$J,9,FALSE),"")</f>
        <v/>
      </c>
      <c r="H383" s="23" t="str">
        <f>IF($C383&gt;0,VLOOKUP($C383,CNIGP!$A:$J,25,FALSE),"")</f>
        <v/>
      </c>
      <c r="I383" s="28"/>
      <c r="J383" s="17"/>
      <c r="K383" s="17"/>
      <c r="L383" s="17"/>
      <c r="M383" s="17"/>
      <c r="N383" s="21"/>
      <c r="O383" s="21"/>
      <c r="P383" s="21"/>
      <c r="Q383" s="21"/>
      <c r="R383" s="21"/>
      <c r="S383" s="17"/>
      <c r="T383" s="21"/>
      <c r="U383" s="17"/>
      <c r="V383" s="17"/>
      <c r="W383" s="23" t="str">
        <f t="shared" ref="W383:W446" si="17">IF(B383&gt;0,IF(T383&gt;0,$T$1,IF(S383&gt;0,$S$1,IF(R383&gt;0,$R$1,IF(Q383&gt;0,$Q$1,IF(P383&gt;0,$P$1,IF(O383&gt;0,$O$1,IF(N383&gt;0,$N$1,"Registrar demanda"))))))),"")</f>
        <v/>
      </c>
      <c r="X383" s="17"/>
      <c r="Y383" s="17"/>
      <c r="Z383" s="29" t="str">
        <f t="shared" si="15"/>
        <v/>
      </c>
      <c r="AA383" s="23" t="e">
        <f ca="1">IF(X383=#REF!,#REF!,IF(X383=#REF!,#REF!,IF(X383=#REF!,#REF!,IF(Z383="","",IF(X383="","",IF(Z383-TODAY()&gt;0,Z383-TODAY(),"Venceu"))))))</f>
        <v>#REF!</v>
      </c>
      <c r="AB383" s="58"/>
    </row>
    <row r="384" spans="1:28" ht="36" customHeight="1" x14ac:dyDescent="0.25">
      <c r="A384" s="16">
        <v>385</v>
      </c>
      <c r="B384" s="17"/>
      <c r="C384" s="18"/>
      <c r="D384" s="33" t="str">
        <f>IF($C384&gt;0,VLOOKUP($C384,CNIGP!$A:$J,2,FALSE),"")</f>
        <v/>
      </c>
      <c r="E384" s="23" t="str">
        <f>IF($C384&gt;0,VLOOKUP($C384,CNIGP!$A:$J,3,FALSE),"")</f>
        <v/>
      </c>
      <c r="F384" s="23" t="str">
        <f t="shared" si="16"/>
        <v/>
      </c>
      <c r="G384" s="23" t="str">
        <f>IF($C384&gt;0,VLOOKUP($C384,CNIGP!$A:$J,9,FALSE),"")</f>
        <v/>
      </c>
      <c r="H384" s="23" t="str">
        <f>IF($C384&gt;0,VLOOKUP($C384,CNIGP!$A:$J,25,FALSE),"")</f>
        <v/>
      </c>
      <c r="I384" s="28"/>
      <c r="J384" s="17"/>
      <c r="K384" s="17"/>
      <c r="L384" s="17"/>
      <c r="M384" s="17"/>
      <c r="N384" s="21"/>
      <c r="O384" s="21"/>
      <c r="P384" s="21"/>
      <c r="Q384" s="21"/>
      <c r="R384" s="21"/>
      <c r="S384" s="17"/>
      <c r="T384" s="21"/>
      <c r="U384" s="17"/>
      <c r="V384" s="17"/>
      <c r="W384" s="23" t="str">
        <f t="shared" si="17"/>
        <v/>
      </c>
      <c r="X384" s="17"/>
      <c r="Y384" s="17"/>
      <c r="Z384" s="29" t="str">
        <f t="shared" si="15"/>
        <v/>
      </c>
      <c r="AA384" s="23" t="e">
        <f ca="1">IF(X384=#REF!,#REF!,IF(X384=#REF!,#REF!,IF(X384=#REF!,#REF!,IF(Z384="","",IF(X384="","",IF(Z384-TODAY()&gt;0,Z384-TODAY(),"Venceu"))))))</f>
        <v>#REF!</v>
      </c>
      <c r="AB384" s="58"/>
    </row>
    <row r="385" spans="1:28" ht="36" customHeight="1" x14ac:dyDescent="0.25">
      <c r="A385" s="16">
        <v>386</v>
      </c>
      <c r="B385" s="17"/>
      <c r="C385" s="18"/>
      <c r="D385" s="33" t="str">
        <f>IF($C385&gt;0,VLOOKUP($C385,CNIGP!$A:$J,2,FALSE),"")</f>
        <v/>
      </c>
      <c r="E385" s="23" t="str">
        <f>IF($C385&gt;0,VLOOKUP($C385,CNIGP!$A:$J,3,FALSE),"")</f>
        <v/>
      </c>
      <c r="F385" s="23" t="str">
        <f t="shared" si="16"/>
        <v/>
      </c>
      <c r="G385" s="23" t="str">
        <f>IF($C385&gt;0,VLOOKUP($C385,CNIGP!$A:$J,9,FALSE),"")</f>
        <v/>
      </c>
      <c r="H385" s="23" t="str">
        <f>IF($C385&gt;0,VLOOKUP($C385,CNIGP!$A:$J,25,FALSE),"")</f>
        <v/>
      </c>
      <c r="I385" s="28"/>
      <c r="J385" s="17"/>
      <c r="K385" s="17"/>
      <c r="L385" s="17"/>
      <c r="M385" s="17"/>
      <c r="N385" s="21"/>
      <c r="O385" s="21"/>
      <c r="P385" s="21"/>
      <c r="Q385" s="21"/>
      <c r="R385" s="21"/>
      <c r="S385" s="17"/>
      <c r="T385" s="21"/>
      <c r="U385" s="17"/>
      <c r="V385" s="17"/>
      <c r="W385" s="23" t="str">
        <f t="shared" si="17"/>
        <v/>
      </c>
      <c r="X385" s="17"/>
      <c r="Y385" s="17"/>
      <c r="Z385" s="29" t="str">
        <f t="shared" si="15"/>
        <v/>
      </c>
      <c r="AA385" s="23" t="e">
        <f ca="1">IF(X385=#REF!,#REF!,IF(X385=#REF!,#REF!,IF(X385=#REF!,#REF!,IF(Z385="","",IF(X385="","",IF(Z385-TODAY()&gt;0,Z385-TODAY(),"Venceu"))))))</f>
        <v>#REF!</v>
      </c>
      <c r="AB385" s="58"/>
    </row>
    <row r="386" spans="1:28" ht="36" customHeight="1" x14ac:dyDescent="0.25">
      <c r="A386" s="16">
        <v>387</v>
      </c>
      <c r="B386" s="17"/>
      <c r="C386" s="18"/>
      <c r="D386" s="33" t="str">
        <f>IF($C386&gt;0,VLOOKUP($C386,CNIGP!$A:$J,2,FALSE),"")</f>
        <v/>
      </c>
      <c r="E386" s="23" t="str">
        <f>IF($C386&gt;0,VLOOKUP($C386,CNIGP!$A:$J,3,FALSE),"")</f>
        <v/>
      </c>
      <c r="F386" s="23" t="str">
        <f t="shared" si="16"/>
        <v/>
      </c>
      <c r="G386" s="23" t="str">
        <f>IF($C386&gt;0,VLOOKUP($C386,CNIGP!$A:$J,9,FALSE),"")</f>
        <v/>
      </c>
      <c r="H386" s="23" t="str">
        <f>IF($C386&gt;0,VLOOKUP($C386,CNIGP!$A:$J,25,FALSE),"")</f>
        <v/>
      </c>
      <c r="I386" s="28"/>
      <c r="J386" s="17"/>
      <c r="K386" s="17"/>
      <c r="L386" s="17"/>
      <c r="M386" s="17"/>
      <c r="N386" s="21"/>
      <c r="O386" s="21"/>
      <c r="P386" s="21"/>
      <c r="Q386" s="21"/>
      <c r="R386" s="21"/>
      <c r="S386" s="17"/>
      <c r="T386" s="21"/>
      <c r="U386" s="17"/>
      <c r="V386" s="17"/>
      <c r="W386" s="23" t="str">
        <f t="shared" si="17"/>
        <v/>
      </c>
      <c r="X386" s="17"/>
      <c r="Y386" s="17"/>
      <c r="Z386" s="29" t="str">
        <f t="shared" si="15"/>
        <v/>
      </c>
      <c r="AA386" s="23" t="e">
        <f ca="1">IF(X386=#REF!,#REF!,IF(X386=#REF!,#REF!,IF(X386=#REF!,#REF!,IF(Z386="","",IF(X386="","",IF(Z386-TODAY()&gt;0,Z386-TODAY(),"Venceu"))))))</f>
        <v>#REF!</v>
      </c>
      <c r="AB386" s="58"/>
    </row>
    <row r="387" spans="1:28" ht="36" customHeight="1" x14ac:dyDescent="0.25">
      <c r="A387" s="16">
        <v>388</v>
      </c>
      <c r="B387" s="17"/>
      <c r="C387" s="18"/>
      <c r="D387" s="33" t="str">
        <f>IF($C387&gt;0,VLOOKUP($C387,CNIGP!$A:$J,2,FALSE),"")</f>
        <v/>
      </c>
      <c r="E387" s="23" t="str">
        <f>IF($C387&gt;0,VLOOKUP($C387,CNIGP!$A:$J,3,FALSE),"")</f>
        <v/>
      </c>
      <c r="F387" s="23" t="str">
        <f t="shared" si="16"/>
        <v/>
      </c>
      <c r="G387" s="23" t="str">
        <f>IF($C387&gt;0,VLOOKUP($C387,CNIGP!$A:$J,9,FALSE),"")</f>
        <v/>
      </c>
      <c r="H387" s="23" t="str">
        <f>IF($C387&gt;0,VLOOKUP($C387,CNIGP!$A:$J,25,FALSE),"")</f>
        <v/>
      </c>
      <c r="I387" s="28"/>
      <c r="J387" s="17"/>
      <c r="K387" s="17"/>
      <c r="L387" s="17"/>
      <c r="M387" s="17"/>
      <c r="N387" s="21"/>
      <c r="O387" s="21"/>
      <c r="P387" s="21"/>
      <c r="Q387" s="21"/>
      <c r="R387" s="21"/>
      <c r="S387" s="17"/>
      <c r="T387" s="21"/>
      <c r="U387" s="17"/>
      <c r="V387" s="17"/>
      <c r="W387" s="23" t="str">
        <f t="shared" si="17"/>
        <v/>
      </c>
      <c r="X387" s="17"/>
      <c r="Y387" s="17"/>
      <c r="Z387" s="29" t="str">
        <f t="shared" si="15"/>
        <v/>
      </c>
      <c r="AA387" s="23" t="e">
        <f ca="1">IF(X387=#REF!,#REF!,IF(X387=#REF!,#REF!,IF(X387=#REF!,#REF!,IF(Z387="","",IF(X387="","",IF(Z387-TODAY()&gt;0,Z387-TODAY(),"Venceu"))))))</f>
        <v>#REF!</v>
      </c>
      <c r="AB387" s="58"/>
    </row>
    <row r="388" spans="1:28" ht="36" customHeight="1" x14ac:dyDescent="0.25">
      <c r="A388" s="16">
        <v>389</v>
      </c>
      <c r="B388" s="17"/>
      <c r="C388" s="18"/>
      <c r="D388" s="33" t="str">
        <f>IF($C388&gt;0,VLOOKUP($C388,CNIGP!$A:$J,2,FALSE),"")</f>
        <v/>
      </c>
      <c r="E388" s="23" t="str">
        <f>IF($C388&gt;0,VLOOKUP($C388,CNIGP!$A:$J,3,FALSE),"")</f>
        <v/>
      </c>
      <c r="F388" s="23" t="str">
        <f t="shared" si="16"/>
        <v/>
      </c>
      <c r="G388" s="23" t="str">
        <f>IF($C388&gt;0,VLOOKUP($C388,CNIGP!$A:$J,9,FALSE),"")</f>
        <v/>
      </c>
      <c r="H388" s="23" t="str">
        <f>IF($C388&gt;0,VLOOKUP($C388,CNIGP!$A:$J,25,FALSE),"")</f>
        <v/>
      </c>
      <c r="I388" s="28"/>
      <c r="J388" s="17"/>
      <c r="K388" s="17"/>
      <c r="L388" s="17"/>
      <c r="M388" s="17"/>
      <c r="N388" s="21"/>
      <c r="O388" s="21"/>
      <c r="P388" s="21"/>
      <c r="Q388" s="21"/>
      <c r="R388" s="21"/>
      <c r="S388" s="17"/>
      <c r="T388" s="21"/>
      <c r="U388" s="17"/>
      <c r="V388" s="17"/>
      <c r="W388" s="23" t="str">
        <f t="shared" si="17"/>
        <v/>
      </c>
      <c r="X388" s="17"/>
      <c r="Y388" s="17"/>
      <c r="Z388" s="29" t="str">
        <f t="shared" si="15"/>
        <v/>
      </c>
      <c r="AA388" s="23" t="e">
        <f ca="1">IF(X388=#REF!,#REF!,IF(X388=#REF!,#REF!,IF(X388=#REF!,#REF!,IF(Z388="","",IF(X388="","",IF(Z388-TODAY()&gt;0,Z388-TODAY(),"Venceu"))))))</f>
        <v>#REF!</v>
      </c>
      <c r="AB388" s="58"/>
    </row>
    <row r="389" spans="1:28" ht="36" customHeight="1" x14ac:dyDescent="0.25">
      <c r="A389" s="16">
        <v>390</v>
      </c>
      <c r="B389" s="17"/>
      <c r="C389" s="18"/>
      <c r="D389" s="33" t="str">
        <f>IF($C389&gt;0,VLOOKUP($C389,CNIGP!$A:$J,2,FALSE),"")</f>
        <v/>
      </c>
      <c r="E389" s="23" t="str">
        <f>IF($C389&gt;0,VLOOKUP($C389,CNIGP!$A:$J,3,FALSE),"")</f>
        <v/>
      </c>
      <c r="F389" s="23" t="str">
        <f t="shared" si="16"/>
        <v/>
      </c>
      <c r="G389" s="23" t="str">
        <f>IF($C389&gt;0,VLOOKUP($C389,CNIGP!$A:$J,9,FALSE),"")</f>
        <v/>
      </c>
      <c r="H389" s="23" t="str">
        <f>IF($C389&gt;0,VLOOKUP($C389,CNIGP!$A:$J,25,FALSE),"")</f>
        <v/>
      </c>
      <c r="I389" s="28"/>
      <c r="J389" s="17"/>
      <c r="K389" s="17"/>
      <c r="L389" s="17"/>
      <c r="M389" s="17"/>
      <c r="N389" s="21"/>
      <c r="O389" s="21"/>
      <c r="P389" s="21"/>
      <c r="Q389" s="21"/>
      <c r="R389" s="21"/>
      <c r="S389" s="17"/>
      <c r="T389" s="21"/>
      <c r="U389" s="17"/>
      <c r="V389" s="17"/>
      <c r="W389" s="23" t="str">
        <f t="shared" si="17"/>
        <v/>
      </c>
      <c r="X389" s="17"/>
      <c r="Y389" s="17"/>
      <c r="Z389" s="29" t="str">
        <f t="shared" si="15"/>
        <v/>
      </c>
      <c r="AA389" s="23" t="e">
        <f ca="1">IF(X389=#REF!,#REF!,IF(X389=#REF!,#REF!,IF(X389=#REF!,#REF!,IF(Z389="","",IF(X389="","",IF(Z389-TODAY()&gt;0,Z389-TODAY(),"Venceu"))))))</f>
        <v>#REF!</v>
      </c>
      <c r="AB389" s="58"/>
    </row>
    <row r="390" spans="1:28" ht="36" customHeight="1" x14ac:dyDescent="0.25">
      <c r="A390" s="16">
        <v>391</v>
      </c>
      <c r="B390" s="17"/>
      <c r="C390" s="18"/>
      <c r="D390" s="33" t="str">
        <f>IF($C390&gt;0,VLOOKUP($C390,CNIGP!$A:$J,2,FALSE),"")</f>
        <v/>
      </c>
      <c r="E390" s="23" t="str">
        <f>IF($C390&gt;0,VLOOKUP($C390,CNIGP!$A:$J,3,FALSE),"")</f>
        <v/>
      </c>
      <c r="F390" s="23" t="str">
        <f t="shared" si="16"/>
        <v/>
      </c>
      <c r="G390" s="23" t="str">
        <f>IF($C390&gt;0,VLOOKUP($C390,CNIGP!$A:$J,9,FALSE),"")</f>
        <v/>
      </c>
      <c r="H390" s="23" t="str">
        <f>IF($C390&gt;0,VLOOKUP($C390,CNIGP!$A:$J,25,FALSE),"")</f>
        <v/>
      </c>
      <c r="I390" s="28"/>
      <c r="J390" s="17"/>
      <c r="K390" s="17"/>
      <c r="L390" s="17"/>
      <c r="M390" s="17"/>
      <c r="N390" s="21"/>
      <c r="O390" s="21"/>
      <c r="P390" s="21"/>
      <c r="Q390" s="21"/>
      <c r="R390" s="21"/>
      <c r="S390" s="17"/>
      <c r="T390" s="21"/>
      <c r="U390" s="17"/>
      <c r="V390" s="17"/>
      <c r="W390" s="23" t="str">
        <f t="shared" si="17"/>
        <v/>
      </c>
      <c r="X390" s="17"/>
      <c r="Y390" s="17"/>
      <c r="Z390" s="29" t="str">
        <f t="shared" si="15"/>
        <v/>
      </c>
      <c r="AA390" s="23" t="e">
        <f ca="1">IF(X390=#REF!,#REF!,IF(X390=#REF!,#REF!,IF(X390=#REF!,#REF!,IF(Z390="","",IF(X390="","",IF(Z390-TODAY()&gt;0,Z390-TODAY(),"Venceu"))))))</f>
        <v>#REF!</v>
      </c>
      <c r="AB390" s="58"/>
    </row>
    <row r="391" spans="1:28" ht="36" customHeight="1" x14ac:dyDescent="0.25">
      <c r="A391" s="16">
        <v>392</v>
      </c>
      <c r="B391" s="17"/>
      <c r="C391" s="18"/>
      <c r="D391" s="33" t="str">
        <f>IF($C391&gt;0,VLOOKUP($C391,CNIGP!$A:$J,2,FALSE),"")</f>
        <v/>
      </c>
      <c r="E391" s="23" t="str">
        <f>IF($C391&gt;0,VLOOKUP($C391,CNIGP!$A:$J,3,FALSE),"")</f>
        <v/>
      </c>
      <c r="F391" s="23" t="str">
        <f t="shared" si="16"/>
        <v/>
      </c>
      <c r="G391" s="23" t="str">
        <f>IF($C391&gt;0,VLOOKUP($C391,CNIGP!$A:$J,9,FALSE),"")</f>
        <v/>
      </c>
      <c r="H391" s="23" t="str">
        <f>IF($C391&gt;0,VLOOKUP($C391,CNIGP!$A:$J,25,FALSE),"")</f>
        <v/>
      </c>
      <c r="I391" s="28"/>
      <c r="J391" s="17"/>
      <c r="K391" s="17"/>
      <c r="L391" s="17"/>
      <c r="M391" s="17"/>
      <c r="N391" s="21"/>
      <c r="O391" s="21"/>
      <c r="P391" s="21"/>
      <c r="Q391" s="21"/>
      <c r="R391" s="21"/>
      <c r="S391" s="17"/>
      <c r="T391" s="21"/>
      <c r="U391" s="17"/>
      <c r="V391" s="17"/>
      <c r="W391" s="23" t="str">
        <f t="shared" si="17"/>
        <v/>
      </c>
      <c r="X391" s="17"/>
      <c r="Y391" s="17"/>
      <c r="Z391" s="29" t="str">
        <f t="shared" si="15"/>
        <v/>
      </c>
      <c r="AA391" s="23" t="e">
        <f ca="1">IF(X391=#REF!,#REF!,IF(X391=#REF!,#REF!,IF(X391=#REF!,#REF!,IF(Z391="","",IF(X391="","",IF(Z391-TODAY()&gt;0,Z391-TODAY(),"Venceu"))))))</f>
        <v>#REF!</v>
      </c>
      <c r="AB391" s="58"/>
    </row>
    <row r="392" spans="1:28" ht="36" customHeight="1" x14ac:dyDescent="0.25">
      <c r="A392" s="16">
        <v>393</v>
      </c>
      <c r="B392" s="17"/>
      <c r="C392" s="18"/>
      <c r="D392" s="33" t="str">
        <f>IF($C392&gt;0,VLOOKUP($C392,CNIGP!$A:$J,2,FALSE),"")</f>
        <v/>
      </c>
      <c r="E392" s="23" t="str">
        <f>IF($C392&gt;0,VLOOKUP($C392,CNIGP!$A:$J,3,FALSE),"")</f>
        <v/>
      </c>
      <c r="F392" s="23" t="str">
        <f t="shared" si="16"/>
        <v/>
      </c>
      <c r="G392" s="23" t="str">
        <f>IF($C392&gt;0,VLOOKUP($C392,CNIGP!$A:$J,9,FALSE),"")</f>
        <v/>
      </c>
      <c r="H392" s="23" t="str">
        <f>IF($C392&gt;0,VLOOKUP($C392,CNIGP!$A:$J,25,FALSE),"")</f>
        <v/>
      </c>
      <c r="I392" s="28"/>
      <c r="J392" s="17"/>
      <c r="K392" s="17"/>
      <c r="L392" s="17"/>
      <c r="M392" s="17"/>
      <c r="N392" s="21"/>
      <c r="O392" s="21"/>
      <c r="P392" s="21"/>
      <c r="Q392" s="21"/>
      <c r="R392" s="21"/>
      <c r="S392" s="17"/>
      <c r="T392" s="21"/>
      <c r="U392" s="17"/>
      <c r="V392" s="17"/>
      <c r="W392" s="23" t="str">
        <f t="shared" si="17"/>
        <v/>
      </c>
      <c r="X392" s="17"/>
      <c r="Y392" s="17"/>
      <c r="Z392" s="29" t="str">
        <f t="shared" si="15"/>
        <v/>
      </c>
      <c r="AA392" s="23" t="e">
        <f ca="1">IF(X392=#REF!,#REF!,IF(X392=#REF!,#REF!,IF(X392=#REF!,#REF!,IF(Z392="","",IF(X392="","",IF(Z392-TODAY()&gt;0,Z392-TODAY(),"Venceu"))))))</f>
        <v>#REF!</v>
      </c>
      <c r="AB392" s="58"/>
    </row>
    <row r="393" spans="1:28" ht="36" customHeight="1" x14ac:dyDescent="0.25">
      <c r="A393" s="16">
        <v>394</v>
      </c>
      <c r="B393" s="17"/>
      <c r="C393" s="18"/>
      <c r="D393" s="33" t="str">
        <f>IF($C393&gt;0,VLOOKUP($C393,CNIGP!$A:$J,2,FALSE),"")</f>
        <v/>
      </c>
      <c r="E393" s="23" t="str">
        <f>IF($C393&gt;0,VLOOKUP($C393,CNIGP!$A:$J,3,FALSE),"")</f>
        <v/>
      </c>
      <c r="F393" s="23" t="str">
        <f t="shared" si="16"/>
        <v/>
      </c>
      <c r="G393" s="23" t="str">
        <f>IF($C393&gt;0,VLOOKUP($C393,CNIGP!$A:$J,9,FALSE),"")</f>
        <v/>
      </c>
      <c r="H393" s="23" t="str">
        <f>IF($C393&gt;0,VLOOKUP($C393,CNIGP!$A:$J,25,FALSE),"")</f>
        <v/>
      </c>
      <c r="I393" s="28"/>
      <c r="J393" s="17"/>
      <c r="K393" s="17"/>
      <c r="L393" s="17"/>
      <c r="M393" s="17"/>
      <c r="N393" s="21"/>
      <c r="O393" s="21"/>
      <c r="P393" s="21"/>
      <c r="Q393" s="21"/>
      <c r="R393" s="21"/>
      <c r="S393" s="17"/>
      <c r="T393" s="21"/>
      <c r="U393" s="17"/>
      <c r="V393" s="17"/>
      <c r="W393" s="23" t="str">
        <f t="shared" si="17"/>
        <v/>
      </c>
      <c r="X393" s="17"/>
      <c r="Y393" s="17"/>
      <c r="Z393" s="29" t="str">
        <f t="shared" si="15"/>
        <v/>
      </c>
      <c r="AA393" s="23" t="e">
        <f ca="1">IF(X393=#REF!,#REF!,IF(X393=#REF!,#REF!,IF(X393=#REF!,#REF!,IF(Z393="","",IF(X393="","",IF(Z393-TODAY()&gt;0,Z393-TODAY(),"Venceu"))))))</f>
        <v>#REF!</v>
      </c>
      <c r="AB393" s="58"/>
    </row>
    <row r="394" spans="1:28" ht="36" customHeight="1" x14ac:dyDescent="0.25">
      <c r="A394" s="16">
        <v>395</v>
      </c>
      <c r="B394" s="17"/>
      <c r="C394" s="18"/>
      <c r="D394" s="33" t="str">
        <f>IF($C394&gt;0,VLOOKUP($C394,CNIGP!$A:$J,2,FALSE),"")</f>
        <v/>
      </c>
      <c r="E394" s="23" t="str">
        <f>IF($C394&gt;0,VLOOKUP($C394,CNIGP!$A:$J,3,FALSE),"")</f>
        <v/>
      </c>
      <c r="F394" s="23" t="str">
        <f t="shared" si="16"/>
        <v/>
      </c>
      <c r="G394" s="23" t="str">
        <f>IF($C394&gt;0,VLOOKUP($C394,CNIGP!$A:$J,9,FALSE),"")</f>
        <v/>
      </c>
      <c r="H394" s="23" t="str">
        <f>IF($C394&gt;0,VLOOKUP($C394,CNIGP!$A:$J,25,FALSE),"")</f>
        <v/>
      </c>
      <c r="I394" s="28"/>
      <c r="J394" s="17"/>
      <c r="K394" s="17"/>
      <c r="L394" s="17"/>
      <c r="M394" s="17"/>
      <c r="N394" s="21"/>
      <c r="O394" s="21"/>
      <c r="P394" s="21"/>
      <c r="Q394" s="21"/>
      <c r="R394" s="21"/>
      <c r="S394" s="17"/>
      <c r="T394" s="21"/>
      <c r="U394" s="17"/>
      <c r="V394" s="17"/>
      <c r="W394" s="23" t="str">
        <f t="shared" si="17"/>
        <v/>
      </c>
      <c r="X394" s="17"/>
      <c r="Y394" s="17"/>
      <c r="Z394" s="29" t="str">
        <f t="shared" si="15"/>
        <v/>
      </c>
      <c r="AA394" s="23" t="e">
        <f ca="1">IF(X394=#REF!,#REF!,IF(X394=#REF!,#REF!,IF(X394=#REF!,#REF!,IF(Z394="","",IF(X394="","",IF(Z394-TODAY()&gt;0,Z394-TODAY(),"Venceu"))))))</f>
        <v>#REF!</v>
      </c>
      <c r="AB394" s="58"/>
    </row>
    <row r="395" spans="1:28" ht="36" customHeight="1" x14ac:dyDescent="0.25">
      <c r="A395" s="16">
        <v>396</v>
      </c>
      <c r="B395" s="17"/>
      <c r="C395" s="18"/>
      <c r="D395" s="33" t="str">
        <f>IF($C395&gt;0,VLOOKUP($C395,CNIGP!$A:$J,2,FALSE),"")</f>
        <v/>
      </c>
      <c r="E395" s="23" t="str">
        <f>IF($C395&gt;0,VLOOKUP($C395,CNIGP!$A:$J,3,FALSE),"")</f>
        <v/>
      </c>
      <c r="F395" s="23" t="str">
        <f t="shared" si="16"/>
        <v/>
      </c>
      <c r="G395" s="23" t="str">
        <f>IF($C395&gt;0,VLOOKUP($C395,CNIGP!$A:$J,9,FALSE),"")</f>
        <v/>
      </c>
      <c r="H395" s="23" t="str">
        <f>IF($C395&gt;0,VLOOKUP($C395,CNIGP!$A:$J,25,FALSE),"")</f>
        <v/>
      </c>
      <c r="I395" s="28"/>
      <c r="J395" s="17"/>
      <c r="K395" s="17"/>
      <c r="L395" s="17"/>
      <c r="M395" s="17"/>
      <c r="N395" s="21"/>
      <c r="O395" s="21"/>
      <c r="P395" s="21"/>
      <c r="Q395" s="21"/>
      <c r="R395" s="21"/>
      <c r="S395" s="17"/>
      <c r="T395" s="21"/>
      <c r="U395" s="17"/>
      <c r="V395" s="17"/>
      <c r="W395" s="23" t="str">
        <f t="shared" si="17"/>
        <v/>
      </c>
      <c r="X395" s="17"/>
      <c r="Y395" s="17"/>
      <c r="Z395" s="29" t="str">
        <f t="shared" si="15"/>
        <v/>
      </c>
      <c r="AA395" s="23" t="e">
        <f ca="1">IF(X395=#REF!,#REF!,IF(X395=#REF!,#REF!,IF(X395=#REF!,#REF!,IF(Z395="","",IF(X395="","",IF(Z395-TODAY()&gt;0,Z395-TODAY(),"Venceu"))))))</f>
        <v>#REF!</v>
      </c>
      <c r="AB395" s="58"/>
    </row>
    <row r="396" spans="1:28" ht="36" customHeight="1" x14ac:dyDescent="0.25">
      <c r="A396" s="16">
        <v>397</v>
      </c>
      <c r="B396" s="17"/>
      <c r="C396" s="18"/>
      <c r="D396" s="33" t="str">
        <f>IF($C396&gt;0,VLOOKUP($C396,CNIGP!$A:$J,2,FALSE),"")</f>
        <v/>
      </c>
      <c r="E396" s="23" t="str">
        <f>IF($C396&gt;0,VLOOKUP($C396,CNIGP!$A:$J,3,FALSE),"")</f>
        <v/>
      </c>
      <c r="F396" s="23" t="str">
        <f t="shared" si="16"/>
        <v/>
      </c>
      <c r="G396" s="23" t="str">
        <f>IF($C396&gt;0,VLOOKUP($C396,CNIGP!$A:$J,9,FALSE),"")</f>
        <v/>
      </c>
      <c r="H396" s="23" t="str">
        <f>IF($C396&gt;0,VLOOKUP($C396,CNIGP!$A:$J,25,FALSE),"")</f>
        <v/>
      </c>
      <c r="I396" s="28"/>
      <c r="J396" s="17"/>
      <c r="K396" s="17"/>
      <c r="L396" s="17"/>
      <c r="M396" s="17"/>
      <c r="N396" s="21"/>
      <c r="O396" s="21"/>
      <c r="P396" s="21"/>
      <c r="Q396" s="21"/>
      <c r="R396" s="21"/>
      <c r="S396" s="17"/>
      <c r="T396" s="21"/>
      <c r="U396" s="17"/>
      <c r="V396" s="17"/>
      <c r="W396" s="23" t="str">
        <f t="shared" si="17"/>
        <v/>
      </c>
      <c r="X396" s="17"/>
      <c r="Y396" s="17"/>
      <c r="Z396" s="29" t="str">
        <f t="shared" si="15"/>
        <v/>
      </c>
      <c r="AA396" s="23" t="e">
        <f ca="1">IF(X396=#REF!,#REF!,IF(X396=#REF!,#REF!,IF(X396=#REF!,#REF!,IF(Z396="","",IF(X396="","",IF(Z396-TODAY()&gt;0,Z396-TODAY(),"Venceu"))))))</f>
        <v>#REF!</v>
      </c>
      <c r="AB396" s="58"/>
    </row>
    <row r="397" spans="1:28" ht="36" customHeight="1" x14ac:dyDescent="0.25">
      <c r="A397" s="16">
        <v>398</v>
      </c>
      <c r="B397" s="17"/>
      <c r="C397" s="18"/>
      <c r="D397" s="33" t="str">
        <f>IF($C397&gt;0,VLOOKUP($C397,CNIGP!$A:$J,2,FALSE),"")</f>
        <v/>
      </c>
      <c r="E397" s="23" t="str">
        <f>IF($C397&gt;0,VLOOKUP($C397,CNIGP!$A:$J,3,FALSE),"")</f>
        <v/>
      </c>
      <c r="F397" s="23" t="str">
        <f t="shared" si="16"/>
        <v/>
      </c>
      <c r="G397" s="23" t="str">
        <f>IF($C397&gt;0,VLOOKUP($C397,CNIGP!$A:$J,9,FALSE),"")</f>
        <v/>
      </c>
      <c r="H397" s="23" t="str">
        <f>IF($C397&gt;0,VLOOKUP($C397,CNIGP!$A:$J,25,FALSE),"")</f>
        <v/>
      </c>
      <c r="I397" s="28"/>
      <c r="J397" s="17"/>
      <c r="K397" s="17"/>
      <c r="L397" s="17"/>
      <c r="M397" s="17"/>
      <c r="N397" s="21"/>
      <c r="O397" s="21"/>
      <c r="P397" s="21"/>
      <c r="Q397" s="21"/>
      <c r="R397" s="21"/>
      <c r="S397" s="17"/>
      <c r="T397" s="21"/>
      <c r="U397" s="17"/>
      <c r="V397" s="17"/>
      <c r="W397" s="23" t="str">
        <f t="shared" si="17"/>
        <v/>
      </c>
      <c r="X397" s="17"/>
      <c r="Y397" s="17"/>
      <c r="Z397" s="29" t="str">
        <f t="shared" si="15"/>
        <v/>
      </c>
      <c r="AA397" s="23" t="e">
        <f ca="1">IF(X397=#REF!,#REF!,IF(X397=#REF!,#REF!,IF(X397=#REF!,#REF!,IF(Z397="","",IF(X397="","",IF(Z397-TODAY()&gt;0,Z397-TODAY(),"Venceu"))))))</f>
        <v>#REF!</v>
      </c>
      <c r="AB397" s="58"/>
    </row>
    <row r="398" spans="1:28" ht="36" customHeight="1" x14ac:dyDescent="0.25">
      <c r="A398" s="16">
        <v>399</v>
      </c>
      <c r="B398" s="17"/>
      <c r="C398" s="18"/>
      <c r="D398" s="33" t="str">
        <f>IF($C398&gt;0,VLOOKUP($C398,CNIGP!$A:$J,2,FALSE),"")</f>
        <v/>
      </c>
      <c r="E398" s="23" t="str">
        <f>IF($C398&gt;0,VLOOKUP($C398,CNIGP!$A:$J,3,FALSE),"")</f>
        <v/>
      </c>
      <c r="F398" s="23" t="str">
        <f t="shared" si="16"/>
        <v/>
      </c>
      <c r="G398" s="23" t="str">
        <f>IF($C398&gt;0,VLOOKUP($C398,CNIGP!$A:$J,9,FALSE),"")</f>
        <v/>
      </c>
      <c r="H398" s="23" t="str">
        <f>IF($C398&gt;0,VLOOKUP($C398,CNIGP!$A:$J,25,FALSE),"")</f>
        <v/>
      </c>
      <c r="I398" s="63"/>
      <c r="J398" s="18"/>
      <c r="K398" s="18"/>
      <c r="L398" s="18"/>
      <c r="M398" s="18"/>
      <c r="N398" s="36"/>
      <c r="O398" s="36"/>
      <c r="P398" s="36"/>
      <c r="Q398" s="36"/>
      <c r="R398" s="36"/>
      <c r="S398" s="18"/>
      <c r="T398" s="36"/>
      <c r="U398" s="18"/>
      <c r="V398" s="18"/>
      <c r="W398" s="23" t="str">
        <f t="shared" si="17"/>
        <v/>
      </c>
      <c r="X398" s="18"/>
      <c r="Y398" s="17"/>
      <c r="Z398" s="29" t="str">
        <f t="shared" si="15"/>
        <v/>
      </c>
      <c r="AA398" s="23" t="e">
        <f ca="1">IF(X398=#REF!,#REF!,IF(X398=#REF!,#REF!,IF(X398=#REF!,#REF!,IF(Z398="","",IF(X398="","",IF(Z398-TODAY()&gt;0,Z398-TODAY(),"Venceu"))))))</f>
        <v>#REF!</v>
      </c>
      <c r="AB398" s="58"/>
    </row>
    <row r="399" spans="1:28" ht="36" customHeight="1" x14ac:dyDescent="0.25">
      <c r="A399" s="16">
        <v>400</v>
      </c>
      <c r="B399" s="17"/>
      <c r="C399" s="18"/>
      <c r="D399" s="33" t="str">
        <f>IF($C399&gt;0,VLOOKUP($C399,CNIGP!$A:$J,2,FALSE),"")</f>
        <v/>
      </c>
      <c r="E399" s="23" t="str">
        <f>IF($C399&gt;0,VLOOKUP($C399,CNIGP!$A:$J,3,FALSE),"")</f>
        <v/>
      </c>
      <c r="F399" s="23" t="str">
        <f t="shared" si="16"/>
        <v/>
      </c>
      <c r="G399" s="23" t="str">
        <f>IF($C399&gt;0,VLOOKUP($C399,CNIGP!$A:$J,9,FALSE),"")</f>
        <v/>
      </c>
      <c r="H399" s="23" t="str">
        <f>IF($C399&gt;0,VLOOKUP($C399,CNIGP!$A:$J,25,FALSE),"")</f>
        <v/>
      </c>
      <c r="I399" s="63"/>
      <c r="J399" s="18"/>
      <c r="K399" s="18"/>
      <c r="L399" s="18"/>
      <c r="M399" s="18"/>
      <c r="N399" s="36"/>
      <c r="O399" s="36"/>
      <c r="P399" s="36"/>
      <c r="Q399" s="36"/>
      <c r="R399" s="36"/>
      <c r="S399" s="18"/>
      <c r="T399" s="36"/>
      <c r="U399" s="18"/>
      <c r="V399" s="18"/>
      <c r="W399" s="23" t="str">
        <f t="shared" si="17"/>
        <v/>
      </c>
      <c r="X399" s="18"/>
      <c r="Y399" s="17"/>
      <c r="Z399" s="29" t="str">
        <f t="shared" si="15"/>
        <v/>
      </c>
      <c r="AA399" s="23" t="e">
        <f ca="1">IF(X399=#REF!,#REF!,IF(X399=#REF!,#REF!,IF(X399=#REF!,#REF!,IF(Z399="","",IF(X399="","",IF(Z399-TODAY()&gt;0,Z399-TODAY(),"Venceu"))))))</f>
        <v>#REF!</v>
      </c>
      <c r="AB399" s="58"/>
    </row>
    <row r="400" spans="1:28" ht="36" customHeight="1" x14ac:dyDescent="0.25">
      <c r="A400" s="16">
        <v>401</v>
      </c>
      <c r="B400" s="17"/>
      <c r="C400" s="18"/>
      <c r="D400" s="33" t="str">
        <f>IF($C400&gt;0,VLOOKUP($C400,CNIGP!$A:$J,2,FALSE),"")</f>
        <v/>
      </c>
      <c r="E400" s="23" t="str">
        <f>IF($C400&gt;0,VLOOKUP($C400,CNIGP!$A:$J,3,FALSE),"")</f>
        <v/>
      </c>
      <c r="F400" s="23" t="str">
        <f t="shared" si="16"/>
        <v/>
      </c>
      <c r="G400" s="23" t="str">
        <f>IF($C400&gt;0,VLOOKUP($C400,CNIGP!$A:$J,9,FALSE),"")</f>
        <v/>
      </c>
      <c r="H400" s="23" t="str">
        <f>IF($C400&gt;0,VLOOKUP($C400,CNIGP!$A:$J,25,FALSE),"")</f>
        <v/>
      </c>
      <c r="I400" s="63"/>
      <c r="J400" s="18"/>
      <c r="K400" s="18"/>
      <c r="L400" s="18"/>
      <c r="M400" s="18"/>
      <c r="N400" s="36"/>
      <c r="O400" s="36"/>
      <c r="P400" s="36"/>
      <c r="Q400" s="36"/>
      <c r="R400" s="36"/>
      <c r="S400" s="18"/>
      <c r="T400" s="36"/>
      <c r="U400" s="18"/>
      <c r="V400" s="18"/>
      <c r="W400" s="23" t="str">
        <f t="shared" si="17"/>
        <v/>
      </c>
      <c r="X400" s="18"/>
      <c r="Y400" s="17"/>
      <c r="Z400" s="29" t="str">
        <f t="shared" si="15"/>
        <v/>
      </c>
      <c r="AA400" s="23" t="e">
        <f ca="1">IF(X400=#REF!,#REF!,IF(X400=#REF!,#REF!,IF(X400=#REF!,#REF!,IF(Z400="","",IF(X400="","",IF(Z400-TODAY()&gt;0,Z400-TODAY(),"Venceu"))))))</f>
        <v>#REF!</v>
      </c>
      <c r="AB400" s="58"/>
    </row>
    <row r="401" spans="1:28" ht="36" customHeight="1" x14ac:dyDescent="0.25">
      <c r="A401" s="16">
        <v>402</v>
      </c>
      <c r="B401" s="17"/>
      <c r="C401" s="18"/>
      <c r="D401" s="33" t="str">
        <f>IF($C401&gt;0,VLOOKUP($C401,CNIGP!$A:$J,2,FALSE),"")</f>
        <v/>
      </c>
      <c r="E401" s="23" t="str">
        <f>IF($C401&gt;0,VLOOKUP($C401,CNIGP!$A:$J,3,FALSE),"")</f>
        <v/>
      </c>
      <c r="F401" s="23" t="str">
        <f t="shared" si="16"/>
        <v/>
      </c>
      <c r="G401" s="23" t="str">
        <f>IF($C401&gt;0,VLOOKUP($C401,CNIGP!$A:$J,9,FALSE),"")</f>
        <v/>
      </c>
      <c r="H401" s="23" t="str">
        <f>IF($C401&gt;0,VLOOKUP($C401,CNIGP!$A:$J,25,FALSE),"")</f>
        <v/>
      </c>
      <c r="I401" s="63"/>
      <c r="J401" s="18"/>
      <c r="K401" s="18"/>
      <c r="L401" s="18"/>
      <c r="M401" s="18"/>
      <c r="N401" s="36"/>
      <c r="O401" s="36"/>
      <c r="P401" s="36"/>
      <c r="Q401" s="36"/>
      <c r="R401" s="36"/>
      <c r="S401" s="18"/>
      <c r="T401" s="36"/>
      <c r="U401" s="18"/>
      <c r="V401" s="18"/>
      <c r="W401" s="23" t="str">
        <f t="shared" si="17"/>
        <v/>
      </c>
      <c r="X401" s="18"/>
      <c r="Y401" s="17"/>
      <c r="Z401" s="29" t="str">
        <f t="shared" si="15"/>
        <v/>
      </c>
      <c r="AA401" s="23" t="e">
        <f ca="1">IF(X401=#REF!,#REF!,IF(X401=#REF!,#REF!,IF(X401=#REF!,#REF!,IF(Z401="","",IF(X401="","",IF(Z401-TODAY()&gt;0,Z401-TODAY(),"Venceu"))))))</f>
        <v>#REF!</v>
      </c>
      <c r="AB401" s="58"/>
    </row>
    <row r="402" spans="1:28" ht="36" customHeight="1" x14ac:dyDescent="0.25">
      <c r="A402" s="16">
        <v>403</v>
      </c>
      <c r="B402" s="17"/>
      <c r="C402" s="18"/>
      <c r="D402" s="33" t="str">
        <f>IF($C402&gt;0,VLOOKUP($C402,CNIGP!$A:$J,2,FALSE),"")</f>
        <v/>
      </c>
      <c r="E402" s="23" t="str">
        <f>IF($C402&gt;0,VLOOKUP($C402,CNIGP!$A:$J,3,FALSE),"")</f>
        <v/>
      </c>
      <c r="F402" s="23" t="str">
        <f t="shared" si="16"/>
        <v/>
      </c>
      <c r="G402" s="23" t="str">
        <f>IF($C402&gt;0,VLOOKUP($C402,CNIGP!$A:$J,9,FALSE),"")</f>
        <v/>
      </c>
      <c r="H402" s="23" t="str">
        <f>IF($C402&gt;0,VLOOKUP($C402,CNIGP!$A:$J,25,FALSE),"")</f>
        <v/>
      </c>
      <c r="I402" s="63"/>
      <c r="J402" s="18"/>
      <c r="K402" s="18"/>
      <c r="L402" s="18"/>
      <c r="M402" s="18"/>
      <c r="N402" s="36"/>
      <c r="O402" s="36"/>
      <c r="P402" s="36"/>
      <c r="Q402" s="36"/>
      <c r="R402" s="36"/>
      <c r="S402" s="18"/>
      <c r="T402" s="36"/>
      <c r="U402" s="18"/>
      <c r="V402" s="18"/>
      <c r="W402" s="23" t="str">
        <f t="shared" si="17"/>
        <v/>
      </c>
      <c r="X402" s="18"/>
      <c r="Y402" s="17"/>
      <c r="Z402" s="29" t="str">
        <f t="shared" si="15"/>
        <v/>
      </c>
      <c r="AA402" s="23" t="e">
        <f ca="1">IF(X402=#REF!,#REF!,IF(X402=#REF!,#REF!,IF(X402=#REF!,#REF!,IF(Z402="","",IF(X402="","",IF(Z402-TODAY()&gt;0,Z402-TODAY(),"Venceu"))))))</f>
        <v>#REF!</v>
      </c>
      <c r="AB402" s="58"/>
    </row>
    <row r="403" spans="1:28" ht="36" customHeight="1" x14ac:dyDescent="0.25">
      <c r="A403" s="16">
        <v>404</v>
      </c>
      <c r="B403" s="17"/>
      <c r="C403" s="18"/>
      <c r="D403" s="33" t="str">
        <f>IF($C403&gt;0,VLOOKUP($C403,CNIGP!$A:$J,2,FALSE),"")</f>
        <v/>
      </c>
      <c r="E403" s="23" t="str">
        <f>IF($C403&gt;0,VLOOKUP($C403,CNIGP!$A:$J,3,FALSE),"")</f>
        <v/>
      </c>
      <c r="F403" s="23" t="str">
        <f t="shared" si="16"/>
        <v/>
      </c>
      <c r="G403" s="23" t="str">
        <f>IF($C403&gt;0,VLOOKUP($C403,CNIGP!$A:$J,9,FALSE),"")</f>
        <v/>
      </c>
      <c r="H403" s="23" t="str">
        <f>IF($C403&gt;0,VLOOKUP($C403,CNIGP!$A:$J,25,FALSE),"")</f>
        <v/>
      </c>
      <c r="I403" s="63"/>
      <c r="J403" s="18"/>
      <c r="K403" s="18"/>
      <c r="L403" s="18"/>
      <c r="M403" s="18"/>
      <c r="N403" s="36"/>
      <c r="O403" s="36"/>
      <c r="P403" s="36"/>
      <c r="Q403" s="36"/>
      <c r="R403" s="36"/>
      <c r="S403" s="18"/>
      <c r="T403" s="36"/>
      <c r="U403" s="18"/>
      <c r="V403" s="18"/>
      <c r="W403" s="23" t="str">
        <f t="shared" si="17"/>
        <v/>
      </c>
      <c r="X403" s="18"/>
      <c r="Y403" s="17"/>
      <c r="Z403" s="29" t="str">
        <f t="shared" si="15"/>
        <v/>
      </c>
      <c r="AA403" s="23" t="e">
        <f ca="1">IF(X403=#REF!,#REF!,IF(X403=#REF!,#REF!,IF(X403=#REF!,#REF!,IF(Z403="","",IF(X403="","",IF(Z403-TODAY()&gt;0,Z403-TODAY(),"Venceu"))))))</f>
        <v>#REF!</v>
      </c>
      <c r="AB403" s="58"/>
    </row>
    <row r="404" spans="1:28" ht="36" customHeight="1" x14ac:dyDescent="0.25">
      <c r="A404" s="16">
        <v>405</v>
      </c>
      <c r="B404" s="17"/>
      <c r="C404" s="18"/>
      <c r="D404" s="33" t="str">
        <f>IF($C404&gt;0,VLOOKUP($C404,CNIGP!$A:$J,2,FALSE),"")</f>
        <v/>
      </c>
      <c r="E404" s="23" t="str">
        <f>IF($C404&gt;0,VLOOKUP($C404,CNIGP!$A:$J,3,FALSE),"")</f>
        <v/>
      </c>
      <c r="F404" s="23" t="str">
        <f t="shared" si="16"/>
        <v/>
      </c>
      <c r="G404" s="23" t="str">
        <f>IF($C404&gt;0,VLOOKUP($C404,CNIGP!$A:$J,9,FALSE),"")</f>
        <v/>
      </c>
      <c r="H404" s="23" t="str">
        <f>IF($C404&gt;0,VLOOKUP($C404,CNIGP!$A:$J,25,FALSE),"")</f>
        <v/>
      </c>
      <c r="I404" s="63"/>
      <c r="J404" s="18"/>
      <c r="K404" s="18"/>
      <c r="L404" s="18"/>
      <c r="M404" s="18"/>
      <c r="N404" s="36"/>
      <c r="O404" s="36"/>
      <c r="P404" s="36"/>
      <c r="Q404" s="36"/>
      <c r="R404" s="36"/>
      <c r="S404" s="18"/>
      <c r="T404" s="36"/>
      <c r="U404" s="18"/>
      <c r="V404" s="18"/>
      <c r="W404" s="23" t="str">
        <f t="shared" si="17"/>
        <v/>
      </c>
      <c r="X404" s="18"/>
      <c r="Y404" s="17"/>
      <c r="Z404" s="29" t="str">
        <f t="shared" si="15"/>
        <v/>
      </c>
      <c r="AA404" s="23" t="e">
        <f ca="1">IF(X404=#REF!,#REF!,IF(X404=#REF!,#REF!,IF(X404=#REF!,#REF!,IF(Z404="","",IF(X404="","",IF(Z404-TODAY()&gt;0,Z404-TODAY(),"Venceu"))))))</f>
        <v>#REF!</v>
      </c>
      <c r="AB404" s="58"/>
    </row>
    <row r="405" spans="1:28" ht="36" customHeight="1" x14ac:dyDescent="0.25">
      <c r="A405" s="16">
        <v>406</v>
      </c>
      <c r="B405" s="17"/>
      <c r="C405" s="18"/>
      <c r="D405" s="33" t="str">
        <f>IF($C405&gt;0,VLOOKUP($C405,CNIGP!$A:$J,2,FALSE),"")</f>
        <v/>
      </c>
      <c r="E405" s="23" t="str">
        <f>IF($C405&gt;0,VLOOKUP($C405,CNIGP!$A:$J,3,FALSE),"")</f>
        <v/>
      </c>
      <c r="F405" s="23" t="str">
        <f t="shared" si="16"/>
        <v/>
      </c>
      <c r="G405" s="23" t="str">
        <f>IF($C405&gt;0,VLOOKUP($C405,CNIGP!$A:$J,9,FALSE),"")</f>
        <v/>
      </c>
      <c r="H405" s="23" t="str">
        <f>IF($C405&gt;0,VLOOKUP($C405,CNIGP!$A:$J,25,FALSE),"")</f>
        <v/>
      </c>
      <c r="I405" s="63"/>
      <c r="J405" s="18"/>
      <c r="K405" s="18"/>
      <c r="L405" s="18"/>
      <c r="M405" s="18"/>
      <c r="N405" s="36"/>
      <c r="O405" s="36"/>
      <c r="P405" s="36"/>
      <c r="Q405" s="36"/>
      <c r="R405" s="36"/>
      <c r="S405" s="18"/>
      <c r="T405" s="36"/>
      <c r="U405" s="18"/>
      <c r="V405" s="18"/>
      <c r="W405" s="23" t="str">
        <f t="shared" si="17"/>
        <v/>
      </c>
      <c r="X405" s="18"/>
      <c r="Y405" s="17"/>
      <c r="Z405" s="29" t="str">
        <f t="shared" ref="Z405:Z468" si="18">IF(Y405&gt;0,T405+Y405,"")</f>
        <v/>
      </c>
      <c r="AA405" s="23" t="e">
        <f ca="1">IF(X405=#REF!,#REF!,IF(X405=#REF!,#REF!,IF(X405=#REF!,#REF!,IF(Z405="","",IF(X405="","",IF(Z405-TODAY()&gt;0,Z405-TODAY(),"Venceu"))))))</f>
        <v>#REF!</v>
      </c>
      <c r="AB405" s="58"/>
    </row>
    <row r="406" spans="1:28" ht="36" customHeight="1" x14ac:dyDescent="0.25">
      <c r="A406" s="16">
        <v>407</v>
      </c>
      <c r="B406" s="17"/>
      <c r="C406" s="18"/>
      <c r="D406" s="33" t="str">
        <f>IF($C406&gt;0,VLOOKUP($C406,CNIGP!$A:$J,2,FALSE),"")</f>
        <v/>
      </c>
      <c r="E406" s="23" t="str">
        <f>IF($C406&gt;0,VLOOKUP($C406,CNIGP!$A:$J,3,FALSE),"")</f>
        <v/>
      </c>
      <c r="F406" s="23" t="str">
        <f t="shared" si="16"/>
        <v/>
      </c>
      <c r="G406" s="23" t="str">
        <f>IF($C406&gt;0,VLOOKUP($C406,CNIGP!$A:$J,9,FALSE),"")</f>
        <v/>
      </c>
      <c r="H406" s="23" t="str">
        <f>IF($C406&gt;0,VLOOKUP($C406,CNIGP!$A:$J,25,FALSE),"")</f>
        <v/>
      </c>
      <c r="I406" s="63"/>
      <c r="J406" s="18"/>
      <c r="K406" s="18"/>
      <c r="L406" s="18"/>
      <c r="M406" s="18"/>
      <c r="N406" s="36"/>
      <c r="O406" s="36"/>
      <c r="P406" s="36"/>
      <c r="Q406" s="36"/>
      <c r="R406" s="36"/>
      <c r="S406" s="18"/>
      <c r="T406" s="36"/>
      <c r="U406" s="18"/>
      <c r="V406" s="18"/>
      <c r="W406" s="23" t="str">
        <f t="shared" si="17"/>
        <v/>
      </c>
      <c r="X406" s="18"/>
      <c r="Y406" s="17"/>
      <c r="Z406" s="29" t="str">
        <f t="shared" si="18"/>
        <v/>
      </c>
      <c r="AA406" s="23" t="e">
        <f ca="1">IF(X406=#REF!,#REF!,IF(X406=#REF!,#REF!,IF(X406=#REF!,#REF!,IF(Z406="","",IF(X406="","",IF(Z406-TODAY()&gt;0,Z406-TODAY(),"Venceu"))))))</f>
        <v>#REF!</v>
      </c>
      <c r="AB406" s="58"/>
    </row>
    <row r="407" spans="1:28" ht="36" customHeight="1" x14ac:dyDescent="0.25">
      <c r="A407" s="16">
        <v>408</v>
      </c>
      <c r="B407" s="17"/>
      <c r="C407" s="18"/>
      <c r="D407" s="33" t="str">
        <f>IF($C407&gt;0,VLOOKUP($C407,CNIGP!$A:$J,2,FALSE),"")</f>
        <v/>
      </c>
      <c r="E407" s="23" t="str">
        <f>IF($C407&gt;0,VLOOKUP($C407,CNIGP!$A:$J,3,FALSE),"")</f>
        <v/>
      </c>
      <c r="F407" s="23" t="str">
        <f t="shared" si="16"/>
        <v/>
      </c>
      <c r="G407" s="23" t="str">
        <f>IF($C407&gt;0,VLOOKUP($C407,CNIGP!$A:$J,9,FALSE),"")</f>
        <v/>
      </c>
      <c r="H407" s="23" t="str">
        <f>IF($C407&gt;0,VLOOKUP($C407,CNIGP!$A:$J,25,FALSE),"")</f>
        <v/>
      </c>
      <c r="I407" s="63"/>
      <c r="J407" s="18"/>
      <c r="K407" s="18"/>
      <c r="L407" s="18"/>
      <c r="M407" s="18"/>
      <c r="N407" s="36"/>
      <c r="O407" s="36"/>
      <c r="P407" s="36"/>
      <c r="Q407" s="36"/>
      <c r="R407" s="36"/>
      <c r="S407" s="18"/>
      <c r="T407" s="36"/>
      <c r="U407" s="18"/>
      <c r="V407" s="18"/>
      <c r="W407" s="23" t="str">
        <f t="shared" si="17"/>
        <v/>
      </c>
      <c r="X407" s="18"/>
      <c r="Y407" s="17"/>
      <c r="Z407" s="29" t="str">
        <f t="shared" si="18"/>
        <v/>
      </c>
      <c r="AA407" s="23" t="e">
        <f ca="1">IF(X407=#REF!,#REF!,IF(X407=#REF!,#REF!,IF(X407=#REF!,#REF!,IF(Z407="","",IF(X407="","",IF(Z407-TODAY()&gt;0,Z407-TODAY(),"Venceu"))))))</f>
        <v>#REF!</v>
      </c>
      <c r="AB407" s="58"/>
    </row>
    <row r="408" spans="1:28" ht="36" customHeight="1" x14ac:dyDescent="0.25">
      <c r="A408" s="16">
        <v>409</v>
      </c>
      <c r="B408" s="17"/>
      <c r="C408" s="18"/>
      <c r="D408" s="33" t="str">
        <f>IF($C408&gt;0,VLOOKUP($C408,CNIGP!$A:$J,2,FALSE),"")</f>
        <v/>
      </c>
      <c r="E408" s="23" t="str">
        <f>IF($C408&gt;0,VLOOKUP($C408,CNIGP!$A:$J,3,FALSE),"")</f>
        <v/>
      </c>
      <c r="F408" s="23" t="str">
        <f t="shared" si="16"/>
        <v/>
      </c>
      <c r="G408" s="23" t="str">
        <f>IF($C408&gt;0,VLOOKUP($C408,CNIGP!$A:$J,9,FALSE),"")</f>
        <v/>
      </c>
      <c r="H408" s="23" t="str">
        <f>IF($C408&gt;0,VLOOKUP($C408,CNIGP!$A:$J,25,FALSE),"")</f>
        <v/>
      </c>
      <c r="I408" s="63"/>
      <c r="J408" s="18"/>
      <c r="K408" s="18"/>
      <c r="L408" s="18"/>
      <c r="M408" s="18"/>
      <c r="N408" s="36"/>
      <c r="O408" s="36"/>
      <c r="P408" s="36"/>
      <c r="Q408" s="36"/>
      <c r="R408" s="36"/>
      <c r="S408" s="18"/>
      <c r="T408" s="36"/>
      <c r="U408" s="18"/>
      <c r="V408" s="18"/>
      <c r="W408" s="23" t="str">
        <f t="shared" si="17"/>
        <v/>
      </c>
      <c r="X408" s="18"/>
      <c r="Y408" s="17"/>
      <c r="Z408" s="29" t="str">
        <f t="shared" si="18"/>
        <v/>
      </c>
      <c r="AA408" s="23" t="e">
        <f ca="1">IF(X408=#REF!,#REF!,IF(X408=#REF!,#REF!,IF(X408=#REF!,#REF!,IF(Z408="","",IF(X408="","",IF(Z408-TODAY()&gt;0,Z408-TODAY(),"Venceu"))))))</f>
        <v>#REF!</v>
      </c>
      <c r="AB408" s="58"/>
    </row>
    <row r="409" spans="1:28" ht="36" customHeight="1" x14ac:dyDescent="0.25">
      <c r="A409" s="16">
        <v>410</v>
      </c>
      <c r="B409" s="17"/>
      <c r="C409" s="18"/>
      <c r="D409" s="33" t="str">
        <f>IF($C409&gt;0,VLOOKUP($C409,CNIGP!$A:$J,2,FALSE),"")</f>
        <v/>
      </c>
      <c r="E409" s="23" t="str">
        <f>IF($C409&gt;0,VLOOKUP($C409,CNIGP!$A:$J,3,FALSE),"")</f>
        <v/>
      </c>
      <c r="F409" s="23" t="str">
        <f t="shared" ref="F409:F472" si="19">IF(B409&gt;0,IF(C409&gt;0,"Sim","Não"),"")</f>
        <v/>
      </c>
      <c r="G409" s="23" t="str">
        <f>IF($C409&gt;0,VLOOKUP($C409,CNIGP!$A:$J,9,FALSE),"")</f>
        <v/>
      </c>
      <c r="H409" s="23" t="str">
        <f>IF($C409&gt;0,VLOOKUP($C409,CNIGP!$A:$J,25,FALSE),"")</f>
        <v/>
      </c>
      <c r="I409" s="63"/>
      <c r="J409" s="18"/>
      <c r="K409" s="18"/>
      <c r="L409" s="18"/>
      <c r="M409" s="18"/>
      <c r="N409" s="36"/>
      <c r="O409" s="36"/>
      <c r="P409" s="36"/>
      <c r="Q409" s="36"/>
      <c r="R409" s="36"/>
      <c r="S409" s="18"/>
      <c r="T409" s="36"/>
      <c r="U409" s="18"/>
      <c r="V409" s="18"/>
      <c r="W409" s="23" t="str">
        <f t="shared" si="17"/>
        <v/>
      </c>
      <c r="X409" s="18"/>
      <c r="Y409" s="17"/>
      <c r="Z409" s="29" t="str">
        <f t="shared" si="18"/>
        <v/>
      </c>
      <c r="AA409" s="23" t="e">
        <f ca="1">IF(X409=#REF!,#REF!,IF(X409=#REF!,#REF!,IF(X409=#REF!,#REF!,IF(Z409="","",IF(X409="","",IF(Z409-TODAY()&gt;0,Z409-TODAY(),"Venceu"))))))</f>
        <v>#REF!</v>
      </c>
      <c r="AB409" s="58"/>
    </row>
    <row r="410" spans="1:28" ht="36" customHeight="1" x14ac:dyDescent="0.25">
      <c r="A410" s="16">
        <v>411</v>
      </c>
      <c r="B410" s="17"/>
      <c r="C410" s="18"/>
      <c r="D410" s="33" t="str">
        <f>IF($C410&gt;0,VLOOKUP($C410,CNIGP!$A:$J,2,FALSE),"")</f>
        <v/>
      </c>
      <c r="E410" s="23" t="str">
        <f>IF($C410&gt;0,VLOOKUP($C410,CNIGP!$A:$J,3,FALSE),"")</f>
        <v/>
      </c>
      <c r="F410" s="23" t="str">
        <f t="shared" si="19"/>
        <v/>
      </c>
      <c r="G410" s="23" t="str">
        <f>IF($C410&gt;0,VLOOKUP($C410,CNIGP!$A:$J,9,FALSE),"")</f>
        <v/>
      </c>
      <c r="H410" s="23" t="str">
        <f>IF($C410&gt;0,VLOOKUP($C410,CNIGP!$A:$J,25,FALSE),"")</f>
        <v/>
      </c>
      <c r="I410" s="63"/>
      <c r="J410" s="18"/>
      <c r="K410" s="18"/>
      <c r="L410" s="18"/>
      <c r="M410" s="18"/>
      <c r="N410" s="36"/>
      <c r="O410" s="36"/>
      <c r="P410" s="36"/>
      <c r="Q410" s="36"/>
      <c r="R410" s="36"/>
      <c r="S410" s="18"/>
      <c r="T410" s="36"/>
      <c r="U410" s="18"/>
      <c r="V410" s="18"/>
      <c r="W410" s="23" t="str">
        <f t="shared" si="17"/>
        <v/>
      </c>
      <c r="X410" s="18"/>
      <c r="Y410" s="17"/>
      <c r="Z410" s="29" t="str">
        <f t="shared" si="18"/>
        <v/>
      </c>
      <c r="AA410" s="23" t="e">
        <f ca="1">IF(X410=#REF!,#REF!,IF(X410=#REF!,#REF!,IF(X410=#REF!,#REF!,IF(Z410="","",IF(X410="","",IF(Z410-TODAY()&gt;0,Z410-TODAY(),"Venceu"))))))</f>
        <v>#REF!</v>
      </c>
      <c r="AB410" s="58"/>
    </row>
    <row r="411" spans="1:28" ht="36" customHeight="1" x14ac:dyDescent="0.25">
      <c r="A411" s="16">
        <v>412</v>
      </c>
      <c r="B411" s="17"/>
      <c r="C411" s="18"/>
      <c r="D411" s="33" t="str">
        <f>IF($C411&gt;0,VLOOKUP($C411,CNIGP!$A:$J,2,FALSE),"")</f>
        <v/>
      </c>
      <c r="E411" s="23" t="str">
        <f>IF($C411&gt;0,VLOOKUP($C411,CNIGP!$A:$J,3,FALSE),"")</f>
        <v/>
      </c>
      <c r="F411" s="23" t="str">
        <f t="shared" si="19"/>
        <v/>
      </c>
      <c r="G411" s="23" t="str">
        <f>IF($C411&gt;0,VLOOKUP($C411,CNIGP!$A:$J,9,FALSE),"")</f>
        <v/>
      </c>
      <c r="H411" s="23" t="str">
        <f>IF($C411&gt;0,VLOOKUP($C411,CNIGP!$A:$J,25,FALSE),"")</f>
        <v/>
      </c>
      <c r="I411" s="63"/>
      <c r="J411" s="18"/>
      <c r="K411" s="18"/>
      <c r="L411" s="18"/>
      <c r="M411" s="18"/>
      <c r="N411" s="36"/>
      <c r="O411" s="36"/>
      <c r="P411" s="36"/>
      <c r="Q411" s="36"/>
      <c r="R411" s="36"/>
      <c r="S411" s="18"/>
      <c r="T411" s="36"/>
      <c r="U411" s="18"/>
      <c r="V411" s="18"/>
      <c r="W411" s="23" t="str">
        <f t="shared" si="17"/>
        <v/>
      </c>
      <c r="X411" s="18"/>
      <c r="Y411" s="17"/>
      <c r="Z411" s="29" t="str">
        <f t="shared" si="18"/>
        <v/>
      </c>
      <c r="AA411" s="23" t="e">
        <f ca="1">IF(X411=#REF!,#REF!,IF(X411=#REF!,#REF!,IF(X411=#REF!,#REF!,IF(Z411="","",IF(X411="","",IF(Z411-TODAY()&gt;0,Z411-TODAY(),"Venceu"))))))</f>
        <v>#REF!</v>
      </c>
      <c r="AB411" s="58"/>
    </row>
    <row r="412" spans="1:28" ht="36" customHeight="1" x14ac:dyDescent="0.25">
      <c r="A412" s="16">
        <v>413</v>
      </c>
      <c r="B412" s="17"/>
      <c r="C412" s="18"/>
      <c r="D412" s="33" t="str">
        <f>IF($C412&gt;0,VLOOKUP($C412,CNIGP!$A:$J,2,FALSE),"")</f>
        <v/>
      </c>
      <c r="E412" s="23" t="str">
        <f>IF($C412&gt;0,VLOOKUP($C412,CNIGP!$A:$J,3,FALSE),"")</f>
        <v/>
      </c>
      <c r="F412" s="23" t="str">
        <f t="shared" si="19"/>
        <v/>
      </c>
      <c r="G412" s="23" t="str">
        <f>IF($C412&gt;0,VLOOKUP($C412,CNIGP!$A:$J,9,FALSE),"")</f>
        <v/>
      </c>
      <c r="H412" s="23" t="str">
        <f>IF($C412&gt;0,VLOOKUP($C412,CNIGP!$A:$J,25,FALSE),"")</f>
        <v/>
      </c>
      <c r="I412" s="63"/>
      <c r="J412" s="18"/>
      <c r="K412" s="18"/>
      <c r="L412" s="18"/>
      <c r="M412" s="18"/>
      <c r="N412" s="36"/>
      <c r="O412" s="36"/>
      <c r="P412" s="36"/>
      <c r="Q412" s="36"/>
      <c r="R412" s="36"/>
      <c r="S412" s="18"/>
      <c r="T412" s="36"/>
      <c r="U412" s="18"/>
      <c r="V412" s="18"/>
      <c r="W412" s="23" t="str">
        <f t="shared" si="17"/>
        <v/>
      </c>
      <c r="X412" s="18"/>
      <c r="Y412" s="17"/>
      <c r="Z412" s="29" t="str">
        <f t="shared" si="18"/>
        <v/>
      </c>
      <c r="AA412" s="23" t="e">
        <f ca="1">IF(X412=#REF!,#REF!,IF(X412=#REF!,#REF!,IF(X412=#REF!,#REF!,IF(Z412="","",IF(X412="","",IF(Z412-TODAY()&gt;0,Z412-TODAY(),"Venceu"))))))</f>
        <v>#REF!</v>
      </c>
      <c r="AB412" s="58"/>
    </row>
    <row r="413" spans="1:28" ht="36" customHeight="1" x14ac:dyDescent="0.25">
      <c r="A413" s="16">
        <v>414</v>
      </c>
      <c r="B413" s="17"/>
      <c r="C413" s="18"/>
      <c r="D413" s="33" t="str">
        <f>IF($C413&gt;0,VLOOKUP($C413,CNIGP!$A:$J,2,FALSE),"")</f>
        <v/>
      </c>
      <c r="E413" s="23" t="str">
        <f>IF($C413&gt;0,VLOOKUP($C413,CNIGP!$A:$J,3,FALSE),"")</f>
        <v/>
      </c>
      <c r="F413" s="23" t="str">
        <f t="shared" si="19"/>
        <v/>
      </c>
      <c r="G413" s="23" t="str">
        <f>IF($C413&gt;0,VLOOKUP($C413,CNIGP!$A:$J,9,FALSE),"")</f>
        <v/>
      </c>
      <c r="H413" s="23" t="str">
        <f>IF($C413&gt;0,VLOOKUP($C413,CNIGP!$A:$J,25,FALSE),"")</f>
        <v/>
      </c>
      <c r="I413" s="63"/>
      <c r="J413" s="18"/>
      <c r="K413" s="18"/>
      <c r="L413" s="18"/>
      <c r="M413" s="18"/>
      <c r="N413" s="36"/>
      <c r="O413" s="36"/>
      <c r="P413" s="36"/>
      <c r="Q413" s="36"/>
      <c r="R413" s="36"/>
      <c r="S413" s="18"/>
      <c r="T413" s="36"/>
      <c r="U413" s="18"/>
      <c r="V413" s="18"/>
      <c r="W413" s="23" t="str">
        <f t="shared" si="17"/>
        <v/>
      </c>
      <c r="X413" s="18"/>
      <c r="Y413" s="17"/>
      <c r="Z413" s="29" t="str">
        <f t="shared" si="18"/>
        <v/>
      </c>
      <c r="AA413" s="23" t="e">
        <f ca="1">IF(X413=#REF!,#REF!,IF(X413=#REF!,#REF!,IF(X413=#REF!,#REF!,IF(Z413="","",IF(X413="","",IF(Z413-TODAY()&gt;0,Z413-TODAY(),"Venceu"))))))</f>
        <v>#REF!</v>
      </c>
      <c r="AB413" s="58"/>
    </row>
    <row r="414" spans="1:28" ht="36" customHeight="1" x14ac:dyDescent="0.25">
      <c r="A414" s="16">
        <v>415</v>
      </c>
      <c r="B414" s="17"/>
      <c r="C414" s="18"/>
      <c r="D414" s="33" t="str">
        <f>IF($C414&gt;0,VLOOKUP($C414,CNIGP!$A:$J,2,FALSE),"")</f>
        <v/>
      </c>
      <c r="E414" s="23" t="str">
        <f>IF($C414&gt;0,VLOOKUP($C414,CNIGP!$A:$J,3,FALSE),"")</f>
        <v/>
      </c>
      <c r="F414" s="23" t="str">
        <f t="shared" si="19"/>
        <v/>
      </c>
      <c r="G414" s="23" t="str">
        <f>IF($C414&gt;0,VLOOKUP($C414,CNIGP!$A:$J,9,FALSE),"")</f>
        <v/>
      </c>
      <c r="H414" s="23" t="str">
        <f>IF($C414&gt;0,VLOOKUP($C414,CNIGP!$A:$J,25,FALSE),"")</f>
        <v/>
      </c>
      <c r="I414" s="63"/>
      <c r="J414" s="18"/>
      <c r="K414" s="18"/>
      <c r="L414" s="18"/>
      <c r="M414" s="18"/>
      <c r="N414" s="36"/>
      <c r="O414" s="36"/>
      <c r="P414" s="36"/>
      <c r="Q414" s="36"/>
      <c r="R414" s="36"/>
      <c r="S414" s="18"/>
      <c r="T414" s="36"/>
      <c r="U414" s="18"/>
      <c r="V414" s="18"/>
      <c r="W414" s="23" t="str">
        <f t="shared" si="17"/>
        <v/>
      </c>
      <c r="X414" s="18"/>
      <c r="Y414" s="17"/>
      <c r="Z414" s="29" t="str">
        <f t="shared" si="18"/>
        <v/>
      </c>
      <c r="AA414" s="23" t="e">
        <f ca="1">IF(X414=#REF!,#REF!,IF(X414=#REF!,#REF!,IF(X414=#REF!,#REF!,IF(Z414="","",IF(X414="","",IF(Z414-TODAY()&gt;0,Z414-TODAY(),"Venceu"))))))</f>
        <v>#REF!</v>
      </c>
      <c r="AB414" s="58"/>
    </row>
    <row r="415" spans="1:28" ht="36" customHeight="1" x14ac:dyDescent="0.25">
      <c r="A415" s="16">
        <v>416</v>
      </c>
      <c r="B415" s="17"/>
      <c r="C415" s="18"/>
      <c r="D415" s="33" t="str">
        <f>IF($C415&gt;0,VLOOKUP($C415,CNIGP!$A:$J,2,FALSE),"")</f>
        <v/>
      </c>
      <c r="E415" s="23" t="str">
        <f>IF($C415&gt;0,VLOOKUP($C415,CNIGP!$A:$J,3,FALSE),"")</f>
        <v/>
      </c>
      <c r="F415" s="23" t="str">
        <f t="shared" si="19"/>
        <v/>
      </c>
      <c r="G415" s="23" t="str">
        <f>IF($C415&gt;0,VLOOKUP($C415,CNIGP!$A:$J,9,FALSE),"")</f>
        <v/>
      </c>
      <c r="H415" s="23" t="str">
        <f>IF($C415&gt;0,VLOOKUP($C415,CNIGP!$A:$J,25,FALSE),"")</f>
        <v/>
      </c>
      <c r="I415" s="63"/>
      <c r="J415" s="18"/>
      <c r="K415" s="18"/>
      <c r="L415" s="18"/>
      <c r="M415" s="18"/>
      <c r="N415" s="36"/>
      <c r="O415" s="36"/>
      <c r="P415" s="36"/>
      <c r="Q415" s="36"/>
      <c r="R415" s="36"/>
      <c r="S415" s="18"/>
      <c r="T415" s="36"/>
      <c r="U415" s="18"/>
      <c r="V415" s="18"/>
      <c r="W415" s="23" t="str">
        <f t="shared" si="17"/>
        <v/>
      </c>
      <c r="X415" s="18"/>
      <c r="Y415" s="17"/>
      <c r="Z415" s="29" t="str">
        <f t="shared" si="18"/>
        <v/>
      </c>
      <c r="AA415" s="23" t="e">
        <f ca="1">IF(X415=#REF!,#REF!,IF(X415=#REF!,#REF!,IF(X415=#REF!,#REF!,IF(Z415="","",IF(X415="","",IF(Z415-TODAY()&gt;0,Z415-TODAY(),"Venceu"))))))</f>
        <v>#REF!</v>
      </c>
      <c r="AB415" s="58"/>
    </row>
    <row r="416" spans="1:28" ht="36" customHeight="1" x14ac:dyDescent="0.25">
      <c r="A416" s="16">
        <v>417</v>
      </c>
      <c r="B416" s="17"/>
      <c r="C416" s="18"/>
      <c r="D416" s="33" t="str">
        <f>IF($C416&gt;0,VLOOKUP($C416,CNIGP!$A:$J,2,FALSE),"")</f>
        <v/>
      </c>
      <c r="E416" s="23" t="str">
        <f>IF($C416&gt;0,VLOOKUP($C416,CNIGP!$A:$J,3,FALSE),"")</f>
        <v/>
      </c>
      <c r="F416" s="23" t="str">
        <f t="shared" si="19"/>
        <v/>
      </c>
      <c r="G416" s="23" t="str">
        <f>IF($C416&gt;0,VLOOKUP($C416,CNIGP!$A:$J,9,FALSE),"")</f>
        <v/>
      </c>
      <c r="H416" s="23" t="str">
        <f>IF($C416&gt;0,VLOOKUP($C416,CNIGP!$A:$J,25,FALSE),"")</f>
        <v/>
      </c>
      <c r="I416" s="63"/>
      <c r="J416" s="18"/>
      <c r="K416" s="18"/>
      <c r="L416" s="18"/>
      <c r="M416" s="18"/>
      <c r="N416" s="36"/>
      <c r="O416" s="36"/>
      <c r="P416" s="36"/>
      <c r="Q416" s="36"/>
      <c r="R416" s="36"/>
      <c r="S416" s="18"/>
      <c r="T416" s="36"/>
      <c r="U416" s="18"/>
      <c r="V416" s="18"/>
      <c r="W416" s="23" t="str">
        <f t="shared" si="17"/>
        <v/>
      </c>
      <c r="X416" s="18"/>
      <c r="Y416" s="17"/>
      <c r="Z416" s="29" t="str">
        <f t="shared" si="18"/>
        <v/>
      </c>
      <c r="AA416" s="23" t="e">
        <f ca="1">IF(X416=#REF!,#REF!,IF(X416=#REF!,#REF!,IF(X416=#REF!,#REF!,IF(Z416="","",IF(X416="","",IF(Z416-TODAY()&gt;0,Z416-TODAY(),"Venceu"))))))</f>
        <v>#REF!</v>
      </c>
      <c r="AB416" s="58"/>
    </row>
    <row r="417" spans="1:28" ht="36" customHeight="1" x14ac:dyDescent="0.25">
      <c r="A417" s="16">
        <v>418</v>
      </c>
      <c r="B417" s="17"/>
      <c r="C417" s="18"/>
      <c r="D417" s="33" t="str">
        <f>IF($C417&gt;0,VLOOKUP($C417,CNIGP!$A:$J,2,FALSE),"")</f>
        <v/>
      </c>
      <c r="E417" s="23" t="str">
        <f>IF($C417&gt;0,VLOOKUP($C417,CNIGP!$A:$J,3,FALSE),"")</f>
        <v/>
      </c>
      <c r="F417" s="23" t="str">
        <f t="shared" si="19"/>
        <v/>
      </c>
      <c r="G417" s="23" t="str">
        <f>IF($C417&gt;0,VLOOKUP($C417,CNIGP!$A:$J,9,FALSE),"")</f>
        <v/>
      </c>
      <c r="H417" s="23" t="str">
        <f>IF($C417&gt;0,VLOOKUP($C417,CNIGP!$A:$J,25,FALSE),"")</f>
        <v/>
      </c>
      <c r="I417" s="63"/>
      <c r="J417" s="18"/>
      <c r="K417" s="18"/>
      <c r="L417" s="18"/>
      <c r="M417" s="18"/>
      <c r="N417" s="36"/>
      <c r="O417" s="36"/>
      <c r="P417" s="36"/>
      <c r="Q417" s="36"/>
      <c r="R417" s="36"/>
      <c r="S417" s="18"/>
      <c r="T417" s="36"/>
      <c r="U417" s="18"/>
      <c r="V417" s="18"/>
      <c r="W417" s="23" t="str">
        <f t="shared" si="17"/>
        <v/>
      </c>
      <c r="X417" s="18"/>
      <c r="Y417" s="17"/>
      <c r="Z417" s="29" t="str">
        <f t="shared" si="18"/>
        <v/>
      </c>
      <c r="AA417" s="23" t="e">
        <f ca="1">IF(X417=#REF!,#REF!,IF(X417=#REF!,#REF!,IF(X417=#REF!,#REF!,IF(Z417="","",IF(X417="","",IF(Z417-TODAY()&gt;0,Z417-TODAY(),"Venceu"))))))</f>
        <v>#REF!</v>
      </c>
      <c r="AB417" s="58"/>
    </row>
    <row r="418" spans="1:28" ht="36" customHeight="1" x14ac:dyDescent="0.25">
      <c r="A418" s="16">
        <v>419</v>
      </c>
      <c r="B418" s="17"/>
      <c r="C418" s="18"/>
      <c r="D418" s="33" t="str">
        <f>IF($C418&gt;0,VLOOKUP($C418,CNIGP!$A:$J,2,FALSE),"")</f>
        <v/>
      </c>
      <c r="E418" s="23" t="str">
        <f>IF($C418&gt;0,VLOOKUP($C418,CNIGP!$A:$J,3,FALSE),"")</f>
        <v/>
      </c>
      <c r="F418" s="23" t="str">
        <f t="shared" si="19"/>
        <v/>
      </c>
      <c r="G418" s="23" t="str">
        <f>IF($C418&gt;0,VLOOKUP($C418,CNIGP!$A:$J,9,FALSE),"")</f>
        <v/>
      </c>
      <c r="H418" s="23" t="str">
        <f>IF($C418&gt;0,VLOOKUP($C418,CNIGP!$A:$J,25,FALSE),"")</f>
        <v/>
      </c>
      <c r="I418" s="63"/>
      <c r="J418" s="18"/>
      <c r="K418" s="18"/>
      <c r="L418" s="18"/>
      <c r="M418" s="18"/>
      <c r="N418" s="36"/>
      <c r="O418" s="36"/>
      <c r="P418" s="36"/>
      <c r="Q418" s="36"/>
      <c r="R418" s="36"/>
      <c r="S418" s="18"/>
      <c r="T418" s="36"/>
      <c r="U418" s="18"/>
      <c r="V418" s="18"/>
      <c r="W418" s="23" t="str">
        <f t="shared" si="17"/>
        <v/>
      </c>
      <c r="X418" s="18"/>
      <c r="Y418" s="17"/>
      <c r="Z418" s="29" t="str">
        <f t="shared" si="18"/>
        <v/>
      </c>
      <c r="AA418" s="23" t="e">
        <f ca="1">IF(X418=#REF!,#REF!,IF(X418=#REF!,#REF!,IF(X418=#REF!,#REF!,IF(Z418="","",IF(X418="","",IF(Z418-TODAY()&gt;0,Z418-TODAY(),"Venceu"))))))</f>
        <v>#REF!</v>
      </c>
      <c r="AB418" s="58"/>
    </row>
    <row r="419" spans="1:28" ht="36" customHeight="1" x14ac:dyDescent="0.25">
      <c r="A419" s="16">
        <v>420</v>
      </c>
      <c r="B419" s="17"/>
      <c r="C419" s="18"/>
      <c r="D419" s="33" t="str">
        <f>IF($C419&gt;0,VLOOKUP($C419,CNIGP!$A:$J,2,FALSE),"")</f>
        <v/>
      </c>
      <c r="E419" s="23" t="str">
        <f>IF($C419&gt;0,VLOOKUP($C419,CNIGP!$A:$J,3,FALSE),"")</f>
        <v/>
      </c>
      <c r="F419" s="23" t="str">
        <f t="shared" si="19"/>
        <v/>
      </c>
      <c r="G419" s="23" t="str">
        <f>IF($C419&gt;0,VLOOKUP($C419,CNIGP!$A:$J,9,FALSE),"")</f>
        <v/>
      </c>
      <c r="H419" s="23" t="str">
        <f>IF($C419&gt;0,VLOOKUP($C419,CNIGP!$A:$J,25,FALSE),"")</f>
        <v/>
      </c>
      <c r="I419" s="63"/>
      <c r="J419" s="18"/>
      <c r="K419" s="18"/>
      <c r="L419" s="18"/>
      <c r="M419" s="18"/>
      <c r="N419" s="36"/>
      <c r="O419" s="36"/>
      <c r="P419" s="36"/>
      <c r="Q419" s="36"/>
      <c r="R419" s="36"/>
      <c r="S419" s="18"/>
      <c r="T419" s="36"/>
      <c r="U419" s="18"/>
      <c r="V419" s="18"/>
      <c r="W419" s="23" t="str">
        <f t="shared" si="17"/>
        <v/>
      </c>
      <c r="X419" s="18"/>
      <c r="Y419" s="17"/>
      <c r="Z419" s="29" t="str">
        <f t="shared" si="18"/>
        <v/>
      </c>
      <c r="AA419" s="23" t="e">
        <f ca="1">IF(X419=#REF!,#REF!,IF(X419=#REF!,#REF!,IF(X419=#REF!,#REF!,IF(Z419="","",IF(X419="","",IF(Z419-TODAY()&gt;0,Z419-TODAY(),"Venceu"))))))</f>
        <v>#REF!</v>
      </c>
      <c r="AB419" s="58"/>
    </row>
    <row r="420" spans="1:28" ht="36" customHeight="1" x14ac:dyDescent="0.25">
      <c r="A420" s="16">
        <v>421</v>
      </c>
      <c r="B420" s="17"/>
      <c r="C420" s="18"/>
      <c r="D420" s="33" t="str">
        <f>IF($C420&gt;0,VLOOKUP($C420,CNIGP!$A:$J,2,FALSE),"")</f>
        <v/>
      </c>
      <c r="E420" s="23" t="str">
        <f>IF($C420&gt;0,VLOOKUP($C420,CNIGP!$A:$J,3,FALSE),"")</f>
        <v/>
      </c>
      <c r="F420" s="23" t="str">
        <f t="shared" si="19"/>
        <v/>
      </c>
      <c r="G420" s="23" t="str">
        <f>IF($C420&gt;0,VLOOKUP($C420,CNIGP!$A:$J,9,FALSE),"")</f>
        <v/>
      </c>
      <c r="H420" s="23" t="str">
        <f>IF($C420&gt;0,VLOOKUP($C420,CNIGP!$A:$J,25,FALSE),"")</f>
        <v/>
      </c>
      <c r="I420" s="63"/>
      <c r="J420" s="18"/>
      <c r="K420" s="18"/>
      <c r="L420" s="18"/>
      <c r="M420" s="18"/>
      <c r="N420" s="36"/>
      <c r="O420" s="36"/>
      <c r="P420" s="36"/>
      <c r="Q420" s="36"/>
      <c r="R420" s="36"/>
      <c r="S420" s="18"/>
      <c r="T420" s="36"/>
      <c r="U420" s="18"/>
      <c r="V420" s="18"/>
      <c r="W420" s="23" t="str">
        <f t="shared" si="17"/>
        <v/>
      </c>
      <c r="X420" s="18"/>
      <c r="Y420" s="17"/>
      <c r="Z420" s="29" t="str">
        <f t="shared" si="18"/>
        <v/>
      </c>
      <c r="AA420" s="23" t="e">
        <f ca="1">IF(X420=#REF!,#REF!,IF(X420=#REF!,#REF!,IF(X420=#REF!,#REF!,IF(Z420="","",IF(X420="","",IF(Z420-TODAY()&gt;0,Z420-TODAY(),"Venceu"))))))</f>
        <v>#REF!</v>
      </c>
      <c r="AB420" s="58"/>
    </row>
    <row r="421" spans="1:28" ht="36" customHeight="1" x14ac:dyDescent="0.25">
      <c r="A421" s="16">
        <v>422</v>
      </c>
      <c r="B421" s="17"/>
      <c r="C421" s="18"/>
      <c r="D421" s="33" t="str">
        <f>IF($C421&gt;0,VLOOKUP($C421,CNIGP!$A:$J,2,FALSE),"")</f>
        <v/>
      </c>
      <c r="E421" s="23" t="str">
        <f>IF($C421&gt;0,VLOOKUP($C421,CNIGP!$A:$J,3,FALSE),"")</f>
        <v/>
      </c>
      <c r="F421" s="23" t="str">
        <f t="shared" si="19"/>
        <v/>
      </c>
      <c r="G421" s="23" t="str">
        <f>IF($C421&gt;0,VLOOKUP($C421,CNIGP!$A:$J,9,FALSE),"")</f>
        <v/>
      </c>
      <c r="H421" s="23" t="str">
        <f>IF($C421&gt;0,VLOOKUP($C421,CNIGP!$A:$J,25,FALSE),"")</f>
        <v/>
      </c>
      <c r="I421" s="63"/>
      <c r="J421" s="18"/>
      <c r="K421" s="18"/>
      <c r="L421" s="18"/>
      <c r="M421" s="18"/>
      <c r="N421" s="36"/>
      <c r="O421" s="36"/>
      <c r="P421" s="36"/>
      <c r="Q421" s="36"/>
      <c r="R421" s="36"/>
      <c r="S421" s="18"/>
      <c r="T421" s="36"/>
      <c r="U421" s="18"/>
      <c r="V421" s="18"/>
      <c r="W421" s="23" t="str">
        <f t="shared" si="17"/>
        <v/>
      </c>
      <c r="X421" s="18"/>
      <c r="Y421" s="17"/>
      <c r="Z421" s="29" t="str">
        <f t="shared" si="18"/>
        <v/>
      </c>
      <c r="AA421" s="23" t="e">
        <f ca="1">IF(X421=#REF!,#REF!,IF(X421=#REF!,#REF!,IF(X421=#REF!,#REF!,IF(Z421="","",IF(X421="","",IF(Z421-TODAY()&gt;0,Z421-TODAY(),"Venceu"))))))</f>
        <v>#REF!</v>
      </c>
      <c r="AB421" s="58"/>
    </row>
    <row r="422" spans="1:28" ht="36" customHeight="1" x14ac:dyDescent="0.25">
      <c r="A422" s="16">
        <v>423</v>
      </c>
      <c r="B422" s="17"/>
      <c r="C422" s="18"/>
      <c r="D422" s="33" t="str">
        <f>IF($C422&gt;0,VLOOKUP($C422,CNIGP!$A:$J,2,FALSE),"")</f>
        <v/>
      </c>
      <c r="E422" s="23" t="str">
        <f>IF($C422&gt;0,VLOOKUP($C422,CNIGP!$A:$J,3,FALSE),"")</f>
        <v/>
      </c>
      <c r="F422" s="23" t="str">
        <f t="shared" si="19"/>
        <v/>
      </c>
      <c r="G422" s="23" t="str">
        <f>IF($C422&gt;0,VLOOKUP($C422,CNIGP!$A:$J,9,FALSE),"")</f>
        <v/>
      </c>
      <c r="H422" s="23" t="str">
        <f>IF($C422&gt;0,VLOOKUP($C422,CNIGP!$A:$J,25,FALSE),"")</f>
        <v/>
      </c>
      <c r="I422" s="63"/>
      <c r="J422" s="18"/>
      <c r="K422" s="18"/>
      <c r="L422" s="18"/>
      <c r="M422" s="18"/>
      <c r="N422" s="36"/>
      <c r="O422" s="36"/>
      <c r="P422" s="36"/>
      <c r="Q422" s="36"/>
      <c r="R422" s="36"/>
      <c r="S422" s="18"/>
      <c r="T422" s="36"/>
      <c r="U422" s="18"/>
      <c r="V422" s="18"/>
      <c r="W422" s="23" t="str">
        <f t="shared" si="17"/>
        <v/>
      </c>
      <c r="X422" s="18"/>
      <c r="Y422" s="17"/>
      <c r="Z422" s="29" t="str">
        <f t="shared" si="18"/>
        <v/>
      </c>
      <c r="AA422" s="23" t="e">
        <f ca="1">IF(X422=#REF!,#REF!,IF(X422=#REF!,#REF!,IF(X422=#REF!,#REF!,IF(Z422="","",IF(X422="","",IF(Z422-TODAY()&gt;0,Z422-TODAY(),"Venceu"))))))</f>
        <v>#REF!</v>
      </c>
      <c r="AB422" s="58"/>
    </row>
    <row r="423" spans="1:28" ht="36" customHeight="1" x14ac:dyDescent="0.25">
      <c r="A423" s="16">
        <v>424</v>
      </c>
      <c r="B423" s="17"/>
      <c r="C423" s="18"/>
      <c r="D423" s="33" t="str">
        <f>IF($C423&gt;0,VLOOKUP($C423,CNIGP!$A:$J,2,FALSE),"")</f>
        <v/>
      </c>
      <c r="E423" s="23" t="str">
        <f>IF($C423&gt;0,VLOOKUP($C423,CNIGP!$A:$J,3,FALSE),"")</f>
        <v/>
      </c>
      <c r="F423" s="23" t="str">
        <f t="shared" si="19"/>
        <v/>
      </c>
      <c r="G423" s="23" t="str">
        <f>IF($C423&gt;0,VLOOKUP($C423,CNIGP!$A:$J,9,FALSE),"")</f>
        <v/>
      </c>
      <c r="H423" s="23" t="str">
        <f>IF($C423&gt;0,VLOOKUP($C423,CNIGP!$A:$J,25,FALSE),"")</f>
        <v/>
      </c>
      <c r="I423" s="63"/>
      <c r="J423" s="18"/>
      <c r="K423" s="18"/>
      <c r="L423" s="18"/>
      <c r="M423" s="18"/>
      <c r="N423" s="36"/>
      <c r="O423" s="36"/>
      <c r="P423" s="36"/>
      <c r="Q423" s="36"/>
      <c r="R423" s="36"/>
      <c r="S423" s="18"/>
      <c r="T423" s="36"/>
      <c r="U423" s="18"/>
      <c r="V423" s="18"/>
      <c r="W423" s="23" t="str">
        <f t="shared" si="17"/>
        <v/>
      </c>
      <c r="X423" s="18"/>
      <c r="Y423" s="17"/>
      <c r="Z423" s="29" t="str">
        <f t="shared" si="18"/>
        <v/>
      </c>
      <c r="AA423" s="23" t="e">
        <f ca="1">IF(X423=#REF!,#REF!,IF(X423=#REF!,#REF!,IF(X423=#REF!,#REF!,IF(Z423="","",IF(X423="","",IF(Z423-TODAY()&gt;0,Z423-TODAY(),"Venceu"))))))</f>
        <v>#REF!</v>
      </c>
      <c r="AB423" s="58"/>
    </row>
    <row r="424" spans="1:28" ht="36" customHeight="1" x14ac:dyDescent="0.25">
      <c r="A424" s="16">
        <v>425</v>
      </c>
      <c r="B424" s="17"/>
      <c r="C424" s="18"/>
      <c r="D424" s="33" t="str">
        <f>IF($C424&gt;0,VLOOKUP($C424,CNIGP!$A:$J,2,FALSE),"")</f>
        <v/>
      </c>
      <c r="E424" s="23" t="str">
        <f>IF($C424&gt;0,VLOOKUP($C424,CNIGP!$A:$J,3,FALSE),"")</f>
        <v/>
      </c>
      <c r="F424" s="23" t="str">
        <f t="shared" si="19"/>
        <v/>
      </c>
      <c r="G424" s="23" t="str">
        <f>IF($C424&gt;0,VLOOKUP($C424,CNIGP!$A:$J,9,FALSE),"")</f>
        <v/>
      </c>
      <c r="H424" s="23" t="str">
        <f>IF($C424&gt;0,VLOOKUP($C424,CNIGP!$A:$J,25,FALSE),"")</f>
        <v/>
      </c>
      <c r="I424" s="63"/>
      <c r="J424" s="18"/>
      <c r="K424" s="18"/>
      <c r="L424" s="18"/>
      <c r="M424" s="18"/>
      <c r="N424" s="36"/>
      <c r="O424" s="36"/>
      <c r="P424" s="36"/>
      <c r="Q424" s="36"/>
      <c r="R424" s="36"/>
      <c r="S424" s="18"/>
      <c r="T424" s="36"/>
      <c r="U424" s="18"/>
      <c r="V424" s="18"/>
      <c r="W424" s="23" t="str">
        <f t="shared" si="17"/>
        <v/>
      </c>
      <c r="X424" s="18"/>
      <c r="Y424" s="17"/>
      <c r="Z424" s="29" t="str">
        <f t="shared" si="18"/>
        <v/>
      </c>
      <c r="AA424" s="23" t="e">
        <f ca="1">IF(X424=#REF!,#REF!,IF(X424=#REF!,#REF!,IF(X424=#REF!,#REF!,IF(Z424="","",IF(X424="","",IF(Z424-TODAY()&gt;0,Z424-TODAY(),"Venceu"))))))</f>
        <v>#REF!</v>
      </c>
      <c r="AB424" s="58"/>
    </row>
    <row r="425" spans="1:28" ht="36" customHeight="1" x14ac:dyDescent="0.25">
      <c r="A425" s="16">
        <v>426</v>
      </c>
      <c r="B425" s="17"/>
      <c r="C425" s="18"/>
      <c r="D425" s="33" t="str">
        <f>IF($C425&gt;0,VLOOKUP($C425,CNIGP!$A:$J,2,FALSE),"")</f>
        <v/>
      </c>
      <c r="E425" s="23" t="str">
        <f>IF($C425&gt;0,VLOOKUP($C425,CNIGP!$A:$J,3,FALSE),"")</f>
        <v/>
      </c>
      <c r="F425" s="23" t="str">
        <f t="shared" si="19"/>
        <v/>
      </c>
      <c r="G425" s="23" t="str">
        <f>IF($C425&gt;0,VLOOKUP($C425,CNIGP!$A:$J,9,FALSE),"")</f>
        <v/>
      </c>
      <c r="H425" s="23" t="str">
        <f>IF($C425&gt;0,VLOOKUP($C425,CNIGP!$A:$J,25,FALSE),"")</f>
        <v/>
      </c>
      <c r="I425" s="63"/>
      <c r="J425" s="18"/>
      <c r="K425" s="18"/>
      <c r="L425" s="18"/>
      <c r="M425" s="18"/>
      <c r="N425" s="36"/>
      <c r="O425" s="36"/>
      <c r="P425" s="36"/>
      <c r="Q425" s="36"/>
      <c r="R425" s="36"/>
      <c r="S425" s="18"/>
      <c r="T425" s="36"/>
      <c r="U425" s="18"/>
      <c r="V425" s="18"/>
      <c r="W425" s="23" t="str">
        <f t="shared" si="17"/>
        <v/>
      </c>
      <c r="X425" s="18"/>
      <c r="Y425" s="17"/>
      <c r="Z425" s="29" t="str">
        <f t="shared" si="18"/>
        <v/>
      </c>
      <c r="AA425" s="23" t="e">
        <f ca="1">IF(X425=#REF!,#REF!,IF(X425=#REF!,#REF!,IF(X425=#REF!,#REF!,IF(Z425="","",IF(X425="","",IF(Z425-TODAY()&gt;0,Z425-TODAY(),"Venceu"))))))</f>
        <v>#REF!</v>
      </c>
      <c r="AB425" s="58"/>
    </row>
    <row r="426" spans="1:28" ht="36" customHeight="1" x14ac:dyDescent="0.25">
      <c r="A426" s="16">
        <v>427</v>
      </c>
      <c r="B426" s="17"/>
      <c r="C426" s="18"/>
      <c r="D426" s="33" t="str">
        <f>IF($C426&gt;0,VLOOKUP($C426,CNIGP!$A:$J,2,FALSE),"")</f>
        <v/>
      </c>
      <c r="E426" s="23" t="str">
        <f>IF($C426&gt;0,VLOOKUP($C426,CNIGP!$A:$J,3,FALSE),"")</f>
        <v/>
      </c>
      <c r="F426" s="23" t="str">
        <f t="shared" si="19"/>
        <v/>
      </c>
      <c r="G426" s="23" t="str">
        <f>IF($C426&gt;0,VLOOKUP($C426,CNIGP!$A:$J,9,FALSE),"")</f>
        <v/>
      </c>
      <c r="H426" s="23" t="str">
        <f>IF($C426&gt;0,VLOOKUP($C426,CNIGP!$A:$J,25,FALSE),"")</f>
        <v/>
      </c>
      <c r="I426" s="63"/>
      <c r="J426" s="18"/>
      <c r="K426" s="18"/>
      <c r="L426" s="18"/>
      <c r="M426" s="18"/>
      <c r="N426" s="36"/>
      <c r="O426" s="36"/>
      <c r="P426" s="36"/>
      <c r="Q426" s="36"/>
      <c r="R426" s="36"/>
      <c r="S426" s="18"/>
      <c r="T426" s="36"/>
      <c r="U426" s="18"/>
      <c r="V426" s="18"/>
      <c r="W426" s="23" t="str">
        <f t="shared" si="17"/>
        <v/>
      </c>
      <c r="X426" s="18"/>
      <c r="Y426" s="17"/>
      <c r="Z426" s="29" t="str">
        <f t="shared" si="18"/>
        <v/>
      </c>
      <c r="AA426" s="23" t="e">
        <f ca="1">IF(X426=#REF!,#REF!,IF(X426=#REF!,#REF!,IF(X426=#REF!,#REF!,IF(Z426="","",IF(X426="","",IF(Z426-TODAY()&gt;0,Z426-TODAY(),"Venceu"))))))</f>
        <v>#REF!</v>
      </c>
      <c r="AB426" s="58"/>
    </row>
    <row r="427" spans="1:28" ht="36" customHeight="1" x14ac:dyDescent="0.25">
      <c r="A427" s="16">
        <v>428</v>
      </c>
      <c r="B427" s="17"/>
      <c r="C427" s="18"/>
      <c r="D427" s="33" t="str">
        <f>IF($C427&gt;0,VLOOKUP($C427,CNIGP!$A:$J,2,FALSE),"")</f>
        <v/>
      </c>
      <c r="E427" s="23" t="str">
        <f>IF($C427&gt;0,VLOOKUP($C427,CNIGP!$A:$J,3,FALSE),"")</f>
        <v/>
      </c>
      <c r="F427" s="23" t="str">
        <f t="shared" si="19"/>
        <v/>
      </c>
      <c r="G427" s="23" t="str">
        <f>IF($C427&gt;0,VLOOKUP($C427,CNIGP!$A:$J,9,FALSE),"")</f>
        <v/>
      </c>
      <c r="H427" s="23" t="str">
        <f>IF($C427&gt;0,VLOOKUP($C427,CNIGP!$A:$J,25,FALSE),"")</f>
        <v/>
      </c>
      <c r="I427" s="63"/>
      <c r="J427" s="18"/>
      <c r="K427" s="18"/>
      <c r="L427" s="18"/>
      <c r="M427" s="18"/>
      <c r="N427" s="36"/>
      <c r="O427" s="36"/>
      <c r="P427" s="36"/>
      <c r="Q427" s="36"/>
      <c r="R427" s="36"/>
      <c r="S427" s="18"/>
      <c r="T427" s="36"/>
      <c r="U427" s="18"/>
      <c r="V427" s="18"/>
      <c r="W427" s="23" t="str">
        <f t="shared" si="17"/>
        <v/>
      </c>
      <c r="X427" s="18"/>
      <c r="Y427" s="17"/>
      <c r="Z427" s="29" t="str">
        <f t="shared" si="18"/>
        <v/>
      </c>
      <c r="AA427" s="23" t="e">
        <f ca="1">IF(X427=#REF!,#REF!,IF(X427=#REF!,#REF!,IF(X427=#REF!,#REF!,IF(Z427="","",IF(X427="","",IF(Z427-TODAY()&gt;0,Z427-TODAY(),"Venceu"))))))</f>
        <v>#REF!</v>
      </c>
      <c r="AB427" s="58"/>
    </row>
    <row r="428" spans="1:28" ht="36" customHeight="1" x14ac:dyDescent="0.25">
      <c r="A428" s="16">
        <v>429</v>
      </c>
      <c r="B428" s="17"/>
      <c r="C428" s="18"/>
      <c r="D428" s="33" t="str">
        <f>IF($C428&gt;0,VLOOKUP($C428,CNIGP!$A:$J,2,FALSE),"")</f>
        <v/>
      </c>
      <c r="E428" s="23" t="str">
        <f>IF($C428&gt;0,VLOOKUP($C428,CNIGP!$A:$J,3,FALSE),"")</f>
        <v/>
      </c>
      <c r="F428" s="23" t="str">
        <f t="shared" si="19"/>
        <v/>
      </c>
      <c r="G428" s="23" t="str">
        <f>IF($C428&gt;0,VLOOKUP($C428,CNIGP!$A:$J,9,FALSE),"")</f>
        <v/>
      </c>
      <c r="H428" s="23" t="str">
        <f>IF($C428&gt;0,VLOOKUP($C428,CNIGP!$A:$J,25,FALSE),"")</f>
        <v/>
      </c>
      <c r="I428" s="63"/>
      <c r="J428" s="18"/>
      <c r="K428" s="18"/>
      <c r="L428" s="18"/>
      <c r="M428" s="18"/>
      <c r="N428" s="36"/>
      <c r="O428" s="36"/>
      <c r="P428" s="36"/>
      <c r="Q428" s="36"/>
      <c r="R428" s="36"/>
      <c r="S428" s="18"/>
      <c r="T428" s="36"/>
      <c r="U428" s="18"/>
      <c r="V428" s="18"/>
      <c r="W428" s="23" t="str">
        <f t="shared" si="17"/>
        <v/>
      </c>
      <c r="X428" s="18"/>
      <c r="Y428" s="17"/>
      <c r="Z428" s="29" t="str">
        <f t="shared" si="18"/>
        <v/>
      </c>
      <c r="AA428" s="23" t="e">
        <f ca="1">IF(X428=#REF!,#REF!,IF(X428=#REF!,#REF!,IF(X428=#REF!,#REF!,IF(Z428="","",IF(X428="","",IF(Z428-TODAY()&gt;0,Z428-TODAY(),"Venceu"))))))</f>
        <v>#REF!</v>
      </c>
      <c r="AB428" s="58"/>
    </row>
    <row r="429" spans="1:28" ht="36" customHeight="1" x14ac:dyDescent="0.25">
      <c r="A429" s="16">
        <v>430</v>
      </c>
      <c r="B429" s="17"/>
      <c r="C429" s="18"/>
      <c r="D429" s="33" t="str">
        <f>IF($C429&gt;0,VLOOKUP($C429,CNIGP!$A:$J,2,FALSE),"")</f>
        <v/>
      </c>
      <c r="E429" s="23" t="str">
        <f>IF($C429&gt;0,VLOOKUP($C429,CNIGP!$A:$J,3,FALSE),"")</f>
        <v/>
      </c>
      <c r="F429" s="23" t="str">
        <f t="shared" si="19"/>
        <v/>
      </c>
      <c r="G429" s="23" t="str">
        <f>IF($C429&gt;0,VLOOKUP($C429,CNIGP!$A:$J,9,FALSE),"")</f>
        <v/>
      </c>
      <c r="H429" s="23" t="str">
        <f>IF($C429&gt;0,VLOOKUP($C429,CNIGP!$A:$J,25,FALSE),"")</f>
        <v/>
      </c>
      <c r="I429" s="63"/>
      <c r="J429" s="18"/>
      <c r="K429" s="18"/>
      <c r="L429" s="18"/>
      <c r="M429" s="18"/>
      <c r="N429" s="36"/>
      <c r="O429" s="36"/>
      <c r="P429" s="36"/>
      <c r="Q429" s="36"/>
      <c r="R429" s="36"/>
      <c r="S429" s="18"/>
      <c r="T429" s="36"/>
      <c r="U429" s="18"/>
      <c r="V429" s="18"/>
      <c r="W429" s="23" t="str">
        <f t="shared" si="17"/>
        <v/>
      </c>
      <c r="X429" s="18"/>
      <c r="Y429" s="17"/>
      <c r="Z429" s="29" t="str">
        <f t="shared" si="18"/>
        <v/>
      </c>
      <c r="AA429" s="23" t="e">
        <f ca="1">IF(X429=#REF!,#REF!,IF(X429=#REF!,#REF!,IF(X429=#REF!,#REF!,IF(Z429="","",IF(X429="","",IF(Z429-TODAY()&gt;0,Z429-TODAY(),"Venceu"))))))</f>
        <v>#REF!</v>
      </c>
      <c r="AB429" s="58"/>
    </row>
    <row r="430" spans="1:28" ht="36" customHeight="1" x14ac:dyDescent="0.25">
      <c r="A430" s="16">
        <v>431</v>
      </c>
      <c r="B430" s="17"/>
      <c r="C430" s="18"/>
      <c r="D430" s="33" t="str">
        <f>IF($C430&gt;0,VLOOKUP($C430,CNIGP!$A:$J,2,FALSE),"")</f>
        <v/>
      </c>
      <c r="E430" s="23" t="str">
        <f>IF($C430&gt;0,VLOOKUP($C430,CNIGP!$A:$J,3,FALSE),"")</f>
        <v/>
      </c>
      <c r="F430" s="23" t="str">
        <f t="shared" si="19"/>
        <v/>
      </c>
      <c r="G430" s="23" t="str">
        <f>IF($C430&gt;0,VLOOKUP($C430,CNIGP!$A:$J,9,FALSE),"")</f>
        <v/>
      </c>
      <c r="H430" s="23" t="str">
        <f>IF($C430&gt;0,VLOOKUP($C430,CNIGP!$A:$J,25,FALSE),"")</f>
        <v/>
      </c>
      <c r="I430" s="63"/>
      <c r="J430" s="18"/>
      <c r="K430" s="18"/>
      <c r="L430" s="18"/>
      <c r="M430" s="18"/>
      <c r="N430" s="36"/>
      <c r="O430" s="36"/>
      <c r="P430" s="36"/>
      <c r="Q430" s="36"/>
      <c r="R430" s="36"/>
      <c r="S430" s="18"/>
      <c r="T430" s="36"/>
      <c r="U430" s="18"/>
      <c r="V430" s="18"/>
      <c r="W430" s="23" t="str">
        <f t="shared" si="17"/>
        <v/>
      </c>
      <c r="X430" s="18"/>
      <c r="Y430" s="17"/>
      <c r="Z430" s="29" t="str">
        <f t="shared" si="18"/>
        <v/>
      </c>
      <c r="AA430" s="23" t="e">
        <f ca="1">IF(X430=#REF!,#REF!,IF(X430=#REF!,#REF!,IF(X430=#REF!,#REF!,IF(Z430="","",IF(X430="","",IF(Z430-TODAY()&gt;0,Z430-TODAY(),"Venceu"))))))</f>
        <v>#REF!</v>
      </c>
      <c r="AB430" s="58"/>
    </row>
    <row r="431" spans="1:28" ht="36" customHeight="1" x14ac:dyDescent="0.25">
      <c r="A431" s="16">
        <v>432</v>
      </c>
      <c r="B431" s="17"/>
      <c r="C431" s="18"/>
      <c r="D431" s="33" t="str">
        <f>IF($C431&gt;0,VLOOKUP($C431,CNIGP!$A:$J,2,FALSE),"")</f>
        <v/>
      </c>
      <c r="E431" s="23" t="str">
        <f>IF($C431&gt;0,VLOOKUP($C431,CNIGP!$A:$J,3,FALSE),"")</f>
        <v/>
      </c>
      <c r="F431" s="23" t="str">
        <f t="shared" si="19"/>
        <v/>
      </c>
      <c r="G431" s="23" t="str">
        <f>IF($C431&gt;0,VLOOKUP($C431,CNIGP!$A:$J,9,FALSE),"")</f>
        <v/>
      </c>
      <c r="H431" s="23" t="str">
        <f>IF($C431&gt;0,VLOOKUP($C431,CNIGP!$A:$J,25,FALSE),"")</f>
        <v/>
      </c>
      <c r="I431" s="63"/>
      <c r="J431" s="18"/>
      <c r="K431" s="18"/>
      <c r="L431" s="18"/>
      <c r="M431" s="18"/>
      <c r="N431" s="36"/>
      <c r="O431" s="36"/>
      <c r="P431" s="36"/>
      <c r="Q431" s="36"/>
      <c r="R431" s="36"/>
      <c r="S431" s="18"/>
      <c r="T431" s="36"/>
      <c r="U431" s="18"/>
      <c r="V431" s="18"/>
      <c r="W431" s="23" t="str">
        <f t="shared" si="17"/>
        <v/>
      </c>
      <c r="X431" s="18"/>
      <c r="Y431" s="17"/>
      <c r="Z431" s="29" t="str">
        <f t="shared" si="18"/>
        <v/>
      </c>
      <c r="AA431" s="23" t="e">
        <f ca="1">IF(X431=#REF!,#REF!,IF(X431=#REF!,#REF!,IF(X431=#REF!,#REF!,IF(Z431="","",IF(X431="","",IF(Z431-TODAY()&gt;0,Z431-TODAY(),"Venceu"))))))</f>
        <v>#REF!</v>
      </c>
      <c r="AB431" s="58"/>
    </row>
    <row r="432" spans="1:28" ht="36" customHeight="1" x14ac:dyDescent="0.25">
      <c r="A432" s="16">
        <v>433</v>
      </c>
      <c r="B432" s="17"/>
      <c r="C432" s="18"/>
      <c r="D432" s="33" t="str">
        <f>IF($C432&gt;0,VLOOKUP($C432,CNIGP!$A:$J,2,FALSE),"")</f>
        <v/>
      </c>
      <c r="E432" s="23" t="str">
        <f>IF($C432&gt;0,VLOOKUP($C432,CNIGP!$A:$J,3,FALSE),"")</f>
        <v/>
      </c>
      <c r="F432" s="23" t="str">
        <f t="shared" si="19"/>
        <v/>
      </c>
      <c r="G432" s="23" t="str">
        <f>IF($C432&gt;0,VLOOKUP($C432,CNIGP!$A:$J,9,FALSE),"")</f>
        <v/>
      </c>
      <c r="H432" s="23" t="str">
        <f>IF($C432&gt;0,VLOOKUP($C432,CNIGP!$A:$J,25,FALSE),"")</f>
        <v/>
      </c>
      <c r="I432" s="63"/>
      <c r="J432" s="18"/>
      <c r="K432" s="18"/>
      <c r="L432" s="18"/>
      <c r="M432" s="18"/>
      <c r="N432" s="36"/>
      <c r="O432" s="36"/>
      <c r="P432" s="36"/>
      <c r="Q432" s="36"/>
      <c r="R432" s="36"/>
      <c r="S432" s="18"/>
      <c r="T432" s="36"/>
      <c r="U432" s="18"/>
      <c r="V432" s="18"/>
      <c r="W432" s="23" t="str">
        <f t="shared" si="17"/>
        <v/>
      </c>
      <c r="X432" s="18"/>
      <c r="Y432" s="17"/>
      <c r="Z432" s="29" t="str">
        <f t="shared" si="18"/>
        <v/>
      </c>
      <c r="AA432" s="23" t="e">
        <f ca="1">IF(X432=#REF!,#REF!,IF(X432=#REF!,#REF!,IF(X432=#REF!,#REF!,IF(Z432="","",IF(X432="","",IF(Z432-TODAY()&gt;0,Z432-TODAY(),"Venceu"))))))</f>
        <v>#REF!</v>
      </c>
      <c r="AB432" s="58"/>
    </row>
    <row r="433" spans="1:28" ht="36" customHeight="1" x14ac:dyDescent="0.25">
      <c r="A433" s="16">
        <v>434</v>
      </c>
      <c r="B433" s="17"/>
      <c r="C433" s="18"/>
      <c r="D433" s="33" t="str">
        <f>IF($C433&gt;0,VLOOKUP($C433,CNIGP!$A:$J,2,FALSE),"")</f>
        <v/>
      </c>
      <c r="E433" s="23" t="str">
        <f>IF($C433&gt;0,VLOOKUP($C433,CNIGP!$A:$J,3,FALSE),"")</f>
        <v/>
      </c>
      <c r="F433" s="23" t="str">
        <f t="shared" si="19"/>
        <v/>
      </c>
      <c r="G433" s="23" t="str">
        <f>IF($C433&gt;0,VLOOKUP($C433,CNIGP!$A:$J,9,FALSE),"")</f>
        <v/>
      </c>
      <c r="H433" s="23" t="str">
        <f>IF($C433&gt;0,VLOOKUP($C433,CNIGP!$A:$J,25,FALSE),"")</f>
        <v/>
      </c>
      <c r="I433" s="63"/>
      <c r="J433" s="18"/>
      <c r="K433" s="18"/>
      <c r="L433" s="18"/>
      <c r="M433" s="18"/>
      <c r="N433" s="36"/>
      <c r="O433" s="36"/>
      <c r="P433" s="36"/>
      <c r="Q433" s="36"/>
      <c r="R433" s="36"/>
      <c r="S433" s="18"/>
      <c r="T433" s="36"/>
      <c r="U433" s="18"/>
      <c r="V433" s="18"/>
      <c r="W433" s="23" t="str">
        <f t="shared" si="17"/>
        <v/>
      </c>
      <c r="X433" s="18"/>
      <c r="Y433" s="17"/>
      <c r="Z433" s="29" t="str">
        <f t="shared" si="18"/>
        <v/>
      </c>
      <c r="AA433" s="23" t="e">
        <f ca="1">IF(X433=#REF!,#REF!,IF(X433=#REF!,#REF!,IF(X433=#REF!,#REF!,IF(Z433="","",IF(X433="","",IF(Z433-TODAY()&gt;0,Z433-TODAY(),"Venceu"))))))</f>
        <v>#REF!</v>
      </c>
      <c r="AB433" s="58"/>
    </row>
    <row r="434" spans="1:28" ht="36" customHeight="1" x14ac:dyDescent="0.25">
      <c r="A434" s="16">
        <v>435</v>
      </c>
      <c r="B434" s="17"/>
      <c r="C434" s="18"/>
      <c r="D434" s="33" t="str">
        <f>IF($C434&gt;0,VLOOKUP($C434,CNIGP!$A:$J,2,FALSE),"")</f>
        <v/>
      </c>
      <c r="E434" s="23" t="str">
        <f>IF($C434&gt;0,VLOOKUP($C434,CNIGP!$A:$J,3,FALSE),"")</f>
        <v/>
      </c>
      <c r="F434" s="23" t="str">
        <f t="shared" si="19"/>
        <v/>
      </c>
      <c r="G434" s="23" t="str">
        <f>IF($C434&gt;0,VLOOKUP($C434,CNIGP!$A:$J,9,FALSE),"")</f>
        <v/>
      </c>
      <c r="H434" s="23" t="str">
        <f>IF($C434&gt;0,VLOOKUP($C434,CNIGP!$A:$J,25,FALSE),"")</f>
        <v/>
      </c>
      <c r="I434" s="63"/>
      <c r="J434" s="18"/>
      <c r="K434" s="18"/>
      <c r="L434" s="18"/>
      <c r="M434" s="18"/>
      <c r="N434" s="36"/>
      <c r="O434" s="36"/>
      <c r="P434" s="36"/>
      <c r="Q434" s="36"/>
      <c r="R434" s="36"/>
      <c r="S434" s="18"/>
      <c r="T434" s="36"/>
      <c r="U434" s="18"/>
      <c r="V434" s="18"/>
      <c r="W434" s="23" t="str">
        <f t="shared" si="17"/>
        <v/>
      </c>
      <c r="X434" s="18"/>
      <c r="Y434" s="17"/>
      <c r="Z434" s="29" t="str">
        <f t="shared" si="18"/>
        <v/>
      </c>
      <c r="AA434" s="23" t="e">
        <f ca="1">IF(X434=#REF!,#REF!,IF(X434=#REF!,#REF!,IF(X434=#REF!,#REF!,IF(Z434="","",IF(X434="","",IF(Z434-TODAY()&gt;0,Z434-TODAY(),"Venceu"))))))</f>
        <v>#REF!</v>
      </c>
      <c r="AB434" s="58"/>
    </row>
    <row r="435" spans="1:28" ht="36" customHeight="1" x14ac:dyDescent="0.25">
      <c r="A435" s="16">
        <v>436</v>
      </c>
      <c r="B435" s="17"/>
      <c r="C435" s="18"/>
      <c r="D435" s="33" t="str">
        <f>IF($C435&gt;0,VLOOKUP($C435,CNIGP!$A:$J,2,FALSE),"")</f>
        <v/>
      </c>
      <c r="E435" s="23" t="str">
        <f>IF($C435&gt;0,VLOOKUP($C435,CNIGP!$A:$J,3,FALSE),"")</f>
        <v/>
      </c>
      <c r="F435" s="23" t="str">
        <f t="shared" si="19"/>
        <v/>
      </c>
      <c r="G435" s="23" t="str">
        <f>IF($C435&gt;0,VLOOKUP($C435,CNIGP!$A:$J,9,FALSE),"")</f>
        <v/>
      </c>
      <c r="H435" s="23" t="str">
        <f>IF($C435&gt;0,VLOOKUP($C435,CNIGP!$A:$J,25,FALSE),"")</f>
        <v/>
      </c>
      <c r="I435" s="63"/>
      <c r="J435" s="18"/>
      <c r="K435" s="18"/>
      <c r="L435" s="18"/>
      <c r="M435" s="18"/>
      <c r="N435" s="36"/>
      <c r="O435" s="36"/>
      <c r="P435" s="36"/>
      <c r="Q435" s="36"/>
      <c r="R435" s="36"/>
      <c r="S435" s="18"/>
      <c r="T435" s="36"/>
      <c r="U435" s="18"/>
      <c r="V435" s="18"/>
      <c r="W435" s="23" t="str">
        <f t="shared" si="17"/>
        <v/>
      </c>
      <c r="X435" s="18"/>
      <c r="Y435" s="17"/>
      <c r="Z435" s="29" t="str">
        <f t="shared" si="18"/>
        <v/>
      </c>
      <c r="AA435" s="23" t="e">
        <f ca="1">IF(X435=#REF!,#REF!,IF(X435=#REF!,#REF!,IF(X435=#REF!,#REF!,IF(Z435="","",IF(X435="","",IF(Z435-TODAY()&gt;0,Z435-TODAY(),"Venceu"))))))</f>
        <v>#REF!</v>
      </c>
      <c r="AB435" s="58"/>
    </row>
    <row r="436" spans="1:28" ht="36" customHeight="1" x14ac:dyDescent="0.25">
      <c r="A436" s="16">
        <v>437</v>
      </c>
      <c r="B436" s="17"/>
      <c r="C436" s="18"/>
      <c r="D436" s="33" t="str">
        <f>IF($C436&gt;0,VLOOKUP($C436,CNIGP!$A:$J,2,FALSE),"")</f>
        <v/>
      </c>
      <c r="E436" s="23" t="str">
        <f>IF($C436&gt;0,VLOOKUP($C436,CNIGP!$A:$J,3,FALSE),"")</f>
        <v/>
      </c>
      <c r="F436" s="23" t="str">
        <f t="shared" si="19"/>
        <v/>
      </c>
      <c r="G436" s="23" t="str">
        <f>IF($C436&gt;0,VLOOKUP($C436,CNIGP!$A:$J,9,FALSE),"")</f>
        <v/>
      </c>
      <c r="H436" s="23" t="str">
        <f>IF($C436&gt;0,VLOOKUP($C436,CNIGP!$A:$J,25,FALSE),"")</f>
        <v/>
      </c>
      <c r="I436" s="63"/>
      <c r="J436" s="18"/>
      <c r="K436" s="18"/>
      <c r="L436" s="18"/>
      <c r="M436" s="18"/>
      <c r="N436" s="36"/>
      <c r="O436" s="36"/>
      <c r="P436" s="36"/>
      <c r="Q436" s="36"/>
      <c r="R436" s="36"/>
      <c r="S436" s="18"/>
      <c r="T436" s="36"/>
      <c r="U436" s="18"/>
      <c r="V436" s="18"/>
      <c r="W436" s="23" t="str">
        <f t="shared" si="17"/>
        <v/>
      </c>
      <c r="X436" s="18"/>
      <c r="Y436" s="17"/>
      <c r="Z436" s="29" t="str">
        <f t="shared" si="18"/>
        <v/>
      </c>
      <c r="AA436" s="23" t="e">
        <f ca="1">IF(X436=#REF!,#REF!,IF(X436=#REF!,#REF!,IF(X436=#REF!,#REF!,IF(Z436="","",IF(X436="","",IF(Z436-TODAY()&gt;0,Z436-TODAY(),"Venceu"))))))</f>
        <v>#REF!</v>
      </c>
      <c r="AB436" s="58"/>
    </row>
    <row r="437" spans="1:28" ht="36" customHeight="1" x14ac:dyDescent="0.25">
      <c r="A437" s="16">
        <v>438</v>
      </c>
      <c r="B437" s="17"/>
      <c r="C437" s="18"/>
      <c r="D437" s="33" t="str">
        <f>IF($C437&gt;0,VLOOKUP($C437,CNIGP!$A:$J,2,FALSE),"")</f>
        <v/>
      </c>
      <c r="E437" s="23" t="str">
        <f>IF($C437&gt;0,VLOOKUP($C437,CNIGP!$A:$J,3,FALSE),"")</f>
        <v/>
      </c>
      <c r="F437" s="23" t="str">
        <f t="shared" si="19"/>
        <v/>
      </c>
      <c r="G437" s="23" t="str">
        <f>IF($C437&gt;0,VLOOKUP($C437,CNIGP!$A:$J,9,FALSE),"")</f>
        <v/>
      </c>
      <c r="H437" s="23" t="str">
        <f>IF($C437&gt;0,VLOOKUP($C437,CNIGP!$A:$J,25,FALSE),"")</f>
        <v/>
      </c>
      <c r="I437" s="63"/>
      <c r="J437" s="18"/>
      <c r="K437" s="18"/>
      <c r="L437" s="18"/>
      <c r="M437" s="18"/>
      <c r="N437" s="36"/>
      <c r="O437" s="36"/>
      <c r="P437" s="36"/>
      <c r="Q437" s="36"/>
      <c r="R437" s="36"/>
      <c r="S437" s="18"/>
      <c r="T437" s="36"/>
      <c r="U437" s="18"/>
      <c r="V437" s="18"/>
      <c r="W437" s="23" t="str">
        <f t="shared" si="17"/>
        <v/>
      </c>
      <c r="X437" s="18"/>
      <c r="Y437" s="17"/>
      <c r="Z437" s="29" t="str">
        <f t="shared" si="18"/>
        <v/>
      </c>
      <c r="AA437" s="23" t="e">
        <f ca="1">IF(X437=#REF!,#REF!,IF(X437=#REF!,#REF!,IF(X437=#REF!,#REF!,IF(Z437="","",IF(X437="","",IF(Z437-TODAY()&gt;0,Z437-TODAY(),"Venceu"))))))</f>
        <v>#REF!</v>
      </c>
      <c r="AB437" s="58"/>
    </row>
    <row r="438" spans="1:28" ht="36" customHeight="1" x14ac:dyDescent="0.25">
      <c r="A438" s="16">
        <v>439</v>
      </c>
      <c r="B438" s="17"/>
      <c r="C438" s="18"/>
      <c r="D438" s="33" t="str">
        <f>IF($C438&gt;0,VLOOKUP($C438,CNIGP!$A:$J,2,FALSE),"")</f>
        <v/>
      </c>
      <c r="E438" s="23" t="str">
        <f>IF($C438&gt;0,VLOOKUP($C438,CNIGP!$A:$J,3,FALSE),"")</f>
        <v/>
      </c>
      <c r="F438" s="23" t="str">
        <f t="shared" si="19"/>
        <v/>
      </c>
      <c r="G438" s="23" t="str">
        <f>IF($C438&gt;0,VLOOKUP($C438,CNIGP!$A:$J,9,FALSE),"")</f>
        <v/>
      </c>
      <c r="H438" s="23" t="str">
        <f>IF($C438&gt;0,VLOOKUP($C438,CNIGP!$A:$J,25,FALSE),"")</f>
        <v/>
      </c>
      <c r="I438" s="63"/>
      <c r="J438" s="18"/>
      <c r="K438" s="18"/>
      <c r="L438" s="18"/>
      <c r="M438" s="18"/>
      <c r="N438" s="36"/>
      <c r="O438" s="36"/>
      <c r="P438" s="36"/>
      <c r="Q438" s="36"/>
      <c r="R438" s="36"/>
      <c r="S438" s="18"/>
      <c r="T438" s="36"/>
      <c r="U438" s="18"/>
      <c r="V438" s="18"/>
      <c r="W438" s="23" t="str">
        <f t="shared" si="17"/>
        <v/>
      </c>
      <c r="X438" s="18"/>
      <c r="Y438" s="17"/>
      <c r="Z438" s="29" t="str">
        <f t="shared" si="18"/>
        <v/>
      </c>
      <c r="AA438" s="23" t="e">
        <f ca="1">IF(X438=#REF!,#REF!,IF(X438=#REF!,#REF!,IF(X438=#REF!,#REF!,IF(Z438="","",IF(X438="","",IF(Z438-TODAY()&gt;0,Z438-TODAY(),"Venceu"))))))</f>
        <v>#REF!</v>
      </c>
      <c r="AB438" s="58"/>
    </row>
    <row r="439" spans="1:28" ht="36" customHeight="1" x14ac:dyDescent="0.25">
      <c r="A439" s="16">
        <v>440</v>
      </c>
      <c r="B439" s="17"/>
      <c r="C439" s="18"/>
      <c r="D439" s="33" t="str">
        <f>IF($C439&gt;0,VLOOKUP($C439,CNIGP!$A:$J,2,FALSE),"")</f>
        <v/>
      </c>
      <c r="E439" s="23" t="str">
        <f>IF($C439&gt;0,VLOOKUP($C439,CNIGP!$A:$J,3,FALSE),"")</f>
        <v/>
      </c>
      <c r="F439" s="23" t="str">
        <f t="shared" si="19"/>
        <v/>
      </c>
      <c r="G439" s="23" t="str">
        <f>IF($C439&gt;0,VLOOKUP($C439,CNIGP!$A:$J,9,FALSE),"")</f>
        <v/>
      </c>
      <c r="H439" s="23" t="str">
        <f>IF($C439&gt;0,VLOOKUP($C439,CNIGP!$A:$J,25,FALSE),"")</f>
        <v/>
      </c>
      <c r="I439" s="63"/>
      <c r="J439" s="18"/>
      <c r="K439" s="18"/>
      <c r="L439" s="18"/>
      <c r="M439" s="18"/>
      <c r="N439" s="36"/>
      <c r="O439" s="36"/>
      <c r="P439" s="36"/>
      <c r="Q439" s="36"/>
      <c r="R439" s="36"/>
      <c r="S439" s="18"/>
      <c r="T439" s="36"/>
      <c r="U439" s="18"/>
      <c r="V439" s="18"/>
      <c r="W439" s="23" t="str">
        <f t="shared" si="17"/>
        <v/>
      </c>
      <c r="X439" s="18"/>
      <c r="Y439" s="17"/>
      <c r="Z439" s="29" t="str">
        <f t="shared" si="18"/>
        <v/>
      </c>
      <c r="AA439" s="23" t="e">
        <f ca="1">IF(X439=#REF!,#REF!,IF(X439=#REF!,#REF!,IF(X439=#REF!,#REF!,IF(Z439="","",IF(X439="","",IF(Z439-TODAY()&gt;0,Z439-TODAY(),"Venceu"))))))</f>
        <v>#REF!</v>
      </c>
      <c r="AB439" s="58"/>
    </row>
    <row r="440" spans="1:28" ht="36" customHeight="1" x14ac:dyDescent="0.25">
      <c r="A440" s="16">
        <v>441</v>
      </c>
      <c r="B440" s="17"/>
      <c r="C440" s="18"/>
      <c r="D440" s="33" t="str">
        <f>IF($C440&gt;0,VLOOKUP($C440,CNIGP!$A:$J,2,FALSE),"")</f>
        <v/>
      </c>
      <c r="E440" s="23" t="str">
        <f>IF($C440&gt;0,VLOOKUP($C440,CNIGP!$A:$J,3,FALSE),"")</f>
        <v/>
      </c>
      <c r="F440" s="23" t="str">
        <f t="shared" si="19"/>
        <v/>
      </c>
      <c r="G440" s="23" t="str">
        <f>IF($C440&gt;0,VLOOKUP($C440,CNIGP!$A:$J,9,FALSE),"")</f>
        <v/>
      </c>
      <c r="H440" s="23" t="str">
        <f>IF($C440&gt;0,VLOOKUP($C440,CNIGP!$A:$J,25,FALSE),"")</f>
        <v/>
      </c>
      <c r="I440" s="63"/>
      <c r="J440" s="18"/>
      <c r="K440" s="18"/>
      <c r="L440" s="18"/>
      <c r="M440" s="18"/>
      <c r="N440" s="36"/>
      <c r="O440" s="36"/>
      <c r="P440" s="36"/>
      <c r="Q440" s="36"/>
      <c r="R440" s="36"/>
      <c r="S440" s="18"/>
      <c r="T440" s="36"/>
      <c r="U440" s="18"/>
      <c r="V440" s="18"/>
      <c r="W440" s="23" t="str">
        <f t="shared" si="17"/>
        <v/>
      </c>
      <c r="X440" s="18"/>
      <c r="Y440" s="17"/>
      <c r="Z440" s="29" t="str">
        <f t="shared" si="18"/>
        <v/>
      </c>
      <c r="AA440" s="23" t="e">
        <f ca="1">IF(X440=#REF!,#REF!,IF(X440=#REF!,#REF!,IF(X440=#REF!,#REF!,IF(Z440="","",IF(X440="","",IF(Z440-TODAY()&gt;0,Z440-TODAY(),"Venceu"))))))</f>
        <v>#REF!</v>
      </c>
      <c r="AB440" s="58"/>
    </row>
    <row r="441" spans="1:28" ht="36" customHeight="1" x14ac:dyDescent="0.25">
      <c r="A441" s="16">
        <v>442</v>
      </c>
      <c r="B441" s="17"/>
      <c r="C441" s="18"/>
      <c r="D441" s="33" t="str">
        <f>IF($C441&gt;0,VLOOKUP($C441,CNIGP!$A:$J,2,FALSE),"")</f>
        <v/>
      </c>
      <c r="E441" s="23" t="str">
        <f>IF($C441&gt;0,VLOOKUP($C441,CNIGP!$A:$J,3,FALSE),"")</f>
        <v/>
      </c>
      <c r="F441" s="23" t="str">
        <f t="shared" si="19"/>
        <v/>
      </c>
      <c r="G441" s="23" t="str">
        <f>IF($C441&gt;0,VLOOKUP($C441,CNIGP!$A:$J,9,FALSE),"")</f>
        <v/>
      </c>
      <c r="H441" s="23" t="str">
        <f>IF($C441&gt;0,VLOOKUP($C441,CNIGP!$A:$J,25,FALSE),"")</f>
        <v/>
      </c>
      <c r="I441" s="63"/>
      <c r="J441" s="18"/>
      <c r="K441" s="18"/>
      <c r="L441" s="18"/>
      <c r="M441" s="18"/>
      <c r="N441" s="36"/>
      <c r="O441" s="36"/>
      <c r="P441" s="36"/>
      <c r="Q441" s="36"/>
      <c r="R441" s="36"/>
      <c r="S441" s="18"/>
      <c r="T441" s="36"/>
      <c r="U441" s="18"/>
      <c r="V441" s="18"/>
      <c r="W441" s="23" t="str">
        <f t="shared" si="17"/>
        <v/>
      </c>
      <c r="X441" s="18"/>
      <c r="Y441" s="17"/>
      <c r="Z441" s="29" t="str">
        <f t="shared" si="18"/>
        <v/>
      </c>
      <c r="AA441" s="23" t="e">
        <f ca="1">IF(X441=#REF!,#REF!,IF(X441=#REF!,#REF!,IF(X441=#REF!,#REF!,IF(Z441="","",IF(X441="","",IF(Z441-TODAY()&gt;0,Z441-TODAY(),"Venceu"))))))</f>
        <v>#REF!</v>
      </c>
      <c r="AB441" s="58"/>
    </row>
    <row r="442" spans="1:28" ht="36" customHeight="1" x14ac:dyDescent="0.25">
      <c r="A442" s="16">
        <v>443</v>
      </c>
      <c r="B442" s="17"/>
      <c r="C442" s="18"/>
      <c r="D442" s="33" t="str">
        <f>IF($C442&gt;0,VLOOKUP($C442,CNIGP!$A:$J,2,FALSE),"")</f>
        <v/>
      </c>
      <c r="E442" s="23" t="str">
        <f>IF($C442&gt;0,VLOOKUP($C442,CNIGP!$A:$J,3,FALSE),"")</f>
        <v/>
      </c>
      <c r="F442" s="23" t="str">
        <f t="shared" si="19"/>
        <v/>
      </c>
      <c r="G442" s="23" t="str">
        <f>IF($C442&gt;0,VLOOKUP($C442,CNIGP!$A:$J,9,FALSE),"")</f>
        <v/>
      </c>
      <c r="H442" s="23" t="str">
        <f>IF($C442&gt;0,VLOOKUP($C442,CNIGP!$A:$J,25,FALSE),"")</f>
        <v/>
      </c>
      <c r="I442" s="63"/>
      <c r="J442" s="18"/>
      <c r="K442" s="18"/>
      <c r="L442" s="18"/>
      <c r="M442" s="18"/>
      <c r="N442" s="36"/>
      <c r="O442" s="36"/>
      <c r="P442" s="36"/>
      <c r="Q442" s="36"/>
      <c r="R442" s="36"/>
      <c r="S442" s="18"/>
      <c r="T442" s="36"/>
      <c r="U442" s="18"/>
      <c r="V442" s="18"/>
      <c r="W442" s="23" t="str">
        <f t="shared" si="17"/>
        <v/>
      </c>
      <c r="X442" s="18"/>
      <c r="Y442" s="17"/>
      <c r="Z442" s="29" t="str">
        <f t="shared" si="18"/>
        <v/>
      </c>
      <c r="AA442" s="23" t="e">
        <f ca="1">IF(X442=#REF!,#REF!,IF(X442=#REF!,#REF!,IF(X442=#REF!,#REF!,IF(Z442="","",IF(X442="","",IF(Z442-TODAY()&gt;0,Z442-TODAY(),"Venceu"))))))</f>
        <v>#REF!</v>
      </c>
      <c r="AB442" s="58"/>
    </row>
    <row r="443" spans="1:28" ht="36" customHeight="1" x14ac:dyDescent="0.25">
      <c r="A443" s="16">
        <v>444</v>
      </c>
      <c r="B443" s="17"/>
      <c r="C443" s="18"/>
      <c r="D443" s="33" t="str">
        <f>IF($C443&gt;0,VLOOKUP($C443,CNIGP!$A:$J,2,FALSE),"")</f>
        <v/>
      </c>
      <c r="E443" s="23" t="str">
        <f>IF($C443&gt;0,VLOOKUP($C443,CNIGP!$A:$J,3,FALSE),"")</f>
        <v/>
      </c>
      <c r="F443" s="23" t="str">
        <f t="shared" si="19"/>
        <v/>
      </c>
      <c r="G443" s="23" t="str">
        <f>IF($C443&gt;0,VLOOKUP($C443,CNIGP!$A:$J,9,FALSE),"")</f>
        <v/>
      </c>
      <c r="H443" s="23" t="str">
        <f>IF($C443&gt;0,VLOOKUP($C443,CNIGP!$A:$J,25,FALSE),"")</f>
        <v/>
      </c>
      <c r="I443" s="63"/>
      <c r="J443" s="18"/>
      <c r="K443" s="18"/>
      <c r="L443" s="18"/>
      <c r="M443" s="18"/>
      <c r="N443" s="36"/>
      <c r="O443" s="36"/>
      <c r="P443" s="36"/>
      <c r="Q443" s="36"/>
      <c r="R443" s="36"/>
      <c r="S443" s="18"/>
      <c r="T443" s="36"/>
      <c r="U443" s="18"/>
      <c r="V443" s="18"/>
      <c r="W443" s="23" t="str">
        <f t="shared" si="17"/>
        <v/>
      </c>
      <c r="X443" s="18"/>
      <c r="Y443" s="17"/>
      <c r="Z443" s="29" t="str">
        <f t="shared" si="18"/>
        <v/>
      </c>
      <c r="AA443" s="23" t="e">
        <f ca="1">IF(X443=#REF!,#REF!,IF(X443=#REF!,#REF!,IF(X443=#REF!,#REF!,IF(Z443="","",IF(X443="","",IF(Z443-TODAY()&gt;0,Z443-TODAY(),"Venceu"))))))</f>
        <v>#REF!</v>
      </c>
      <c r="AB443" s="58"/>
    </row>
    <row r="444" spans="1:28" ht="36" customHeight="1" x14ac:dyDescent="0.25">
      <c r="A444" s="16">
        <v>445</v>
      </c>
      <c r="B444" s="17"/>
      <c r="C444" s="18"/>
      <c r="D444" s="33" t="str">
        <f>IF($C444&gt;0,VLOOKUP($C444,CNIGP!$A:$J,2,FALSE),"")</f>
        <v/>
      </c>
      <c r="E444" s="23" t="str">
        <f>IF($C444&gt;0,VLOOKUP($C444,CNIGP!$A:$J,3,FALSE),"")</f>
        <v/>
      </c>
      <c r="F444" s="23" t="str">
        <f t="shared" si="19"/>
        <v/>
      </c>
      <c r="G444" s="23" t="str">
        <f>IF($C444&gt;0,VLOOKUP($C444,CNIGP!$A:$J,9,FALSE),"")</f>
        <v/>
      </c>
      <c r="H444" s="23" t="str">
        <f>IF($C444&gt;0,VLOOKUP($C444,CNIGP!$A:$J,25,FALSE),"")</f>
        <v/>
      </c>
      <c r="I444" s="63"/>
      <c r="J444" s="18"/>
      <c r="K444" s="18"/>
      <c r="L444" s="18"/>
      <c r="M444" s="18"/>
      <c r="N444" s="36"/>
      <c r="O444" s="36"/>
      <c r="P444" s="36"/>
      <c r="Q444" s="36"/>
      <c r="R444" s="36"/>
      <c r="S444" s="18"/>
      <c r="T444" s="36"/>
      <c r="U444" s="18"/>
      <c r="V444" s="18"/>
      <c r="W444" s="23" t="str">
        <f t="shared" si="17"/>
        <v/>
      </c>
      <c r="X444" s="18"/>
      <c r="Y444" s="17"/>
      <c r="Z444" s="29" t="str">
        <f t="shared" si="18"/>
        <v/>
      </c>
      <c r="AA444" s="23" t="e">
        <f ca="1">IF(X444=#REF!,#REF!,IF(X444=#REF!,#REF!,IF(X444=#REF!,#REF!,IF(Z444="","",IF(X444="","",IF(Z444-TODAY()&gt;0,Z444-TODAY(),"Venceu"))))))</f>
        <v>#REF!</v>
      </c>
      <c r="AB444" s="58"/>
    </row>
    <row r="445" spans="1:28" ht="36" customHeight="1" x14ac:dyDescent="0.25">
      <c r="A445" s="16">
        <v>446</v>
      </c>
      <c r="B445" s="17"/>
      <c r="C445" s="18"/>
      <c r="D445" s="33" t="str">
        <f>IF($C445&gt;0,VLOOKUP($C445,CNIGP!$A:$J,2,FALSE),"")</f>
        <v/>
      </c>
      <c r="E445" s="23" t="str">
        <f>IF($C445&gt;0,VLOOKUP($C445,CNIGP!$A:$J,3,FALSE),"")</f>
        <v/>
      </c>
      <c r="F445" s="23" t="str">
        <f t="shared" si="19"/>
        <v/>
      </c>
      <c r="G445" s="23" t="str">
        <f>IF($C445&gt;0,VLOOKUP($C445,CNIGP!$A:$J,9,FALSE),"")</f>
        <v/>
      </c>
      <c r="H445" s="23" t="str">
        <f>IF($C445&gt;0,VLOOKUP($C445,CNIGP!$A:$J,25,FALSE),"")</f>
        <v/>
      </c>
      <c r="I445" s="63"/>
      <c r="J445" s="18"/>
      <c r="K445" s="18"/>
      <c r="L445" s="18"/>
      <c r="M445" s="18"/>
      <c r="N445" s="36"/>
      <c r="O445" s="36"/>
      <c r="P445" s="36"/>
      <c r="Q445" s="36"/>
      <c r="R445" s="36"/>
      <c r="S445" s="18"/>
      <c r="T445" s="36"/>
      <c r="U445" s="18"/>
      <c r="V445" s="18"/>
      <c r="W445" s="23" t="str">
        <f t="shared" si="17"/>
        <v/>
      </c>
      <c r="X445" s="18"/>
      <c r="Y445" s="17"/>
      <c r="Z445" s="29" t="str">
        <f t="shared" si="18"/>
        <v/>
      </c>
      <c r="AA445" s="23" t="e">
        <f ca="1">IF(X445=#REF!,#REF!,IF(X445=#REF!,#REF!,IF(X445=#REF!,#REF!,IF(Z445="","",IF(X445="","",IF(Z445-TODAY()&gt;0,Z445-TODAY(),"Venceu"))))))</f>
        <v>#REF!</v>
      </c>
      <c r="AB445" s="58"/>
    </row>
    <row r="446" spans="1:28" ht="36" customHeight="1" x14ac:dyDescent="0.25">
      <c r="A446" s="16">
        <v>447</v>
      </c>
      <c r="B446" s="17"/>
      <c r="C446" s="18"/>
      <c r="D446" s="33" t="str">
        <f>IF($C446&gt;0,VLOOKUP($C446,CNIGP!$A:$J,2,FALSE),"")</f>
        <v/>
      </c>
      <c r="E446" s="23" t="str">
        <f>IF($C446&gt;0,VLOOKUP($C446,CNIGP!$A:$J,3,FALSE),"")</f>
        <v/>
      </c>
      <c r="F446" s="23" t="str">
        <f t="shared" si="19"/>
        <v/>
      </c>
      <c r="G446" s="23" t="str">
        <f>IF($C446&gt;0,VLOOKUP($C446,CNIGP!$A:$J,9,FALSE),"")</f>
        <v/>
      </c>
      <c r="H446" s="23" t="str">
        <f>IF($C446&gt;0,VLOOKUP($C446,CNIGP!$A:$J,25,FALSE),"")</f>
        <v/>
      </c>
      <c r="I446" s="63"/>
      <c r="J446" s="18"/>
      <c r="K446" s="18"/>
      <c r="L446" s="18"/>
      <c r="M446" s="18"/>
      <c r="N446" s="36"/>
      <c r="O446" s="36"/>
      <c r="P446" s="36"/>
      <c r="Q446" s="36"/>
      <c r="R446" s="36"/>
      <c r="S446" s="18"/>
      <c r="T446" s="36"/>
      <c r="U446" s="18"/>
      <c r="V446" s="18"/>
      <c r="W446" s="23" t="str">
        <f t="shared" si="17"/>
        <v/>
      </c>
      <c r="X446" s="18"/>
      <c r="Y446" s="17"/>
      <c r="Z446" s="29" t="str">
        <f t="shared" si="18"/>
        <v/>
      </c>
      <c r="AA446" s="23" t="e">
        <f ca="1">IF(X446=#REF!,#REF!,IF(X446=#REF!,#REF!,IF(X446=#REF!,#REF!,IF(Z446="","",IF(X446="","",IF(Z446-TODAY()&gt;0,Z446-TODAY(),"Venceu"))))))</f>
        <v>#REF!</v>
      </c>
      <c r="AB446" s="58"/>
    </row>
    <row r="447" spans="1:28" ht="36" customHeight="1" x14ac:dyDescent="0.25">
      <c r="A447" s="16">
        <v>448</v>
      </c>
      <c r="B447" s="17"/>
      <c r="C447" s="18"/>
      <c r="D447" s="33" t="str">
        <f>IF($C447&gt;0,VLOOKUP($C447,CNIGP!$A:$J,2,FALSE),"")</f>
        <v/>
      </c>
      <c r="E447" s="23" t="str">
        <f>IF($C447&gt;0,VLOOKUP($C447,CNIGP!$A:$J,3,FALSE),"")</f>
        <v/>
      </c>
      <c r="F447" s="23" t="str">
        <f t="shared" si="19"/>
        <v/>
      </c>
      <c r="G447" s="23" t="str">
        <f>IF($C447&gt;0,VLOOKUP($C447,CNIGP!$A:$J,9,FALSE),"")</f>
        <v/>
      </c>
      <c r="H447" s="23" t="str">
        <f>IF($C447&gt;0,VLOOKUP($C447,CNIGP!$A:$J,25,FALSE),"")</f>
        <v/>
      </c>
      <c r="I447" s="63"/>
      <c r="J447" s="18"/>
      <c r="K447" s="18"/>
      <c r="L447" s="18"/>
      <c r="M447" s="18"/>
      <c r="N447" s="36"/>
      <c r="O447" s="36"/>
      <c r="P447" s="36"/>
      <c r="Q447" s="36"/>
      <c r="R447" s="36"/>
      <c r="S447" s="18"/>
      <c r="T447" s="36"/>
      <c r="U447" s="18"/>
      <c r="V447" s="18"/>
      <c r="W447" s="23" t="str">
        <f t="shared" ref="W447:W510" si="20">IF(B447&gt;0,IF(T447&gt;0,$T$1,IF(S447&gt;0,$S$1,IF(R447&gt;0,$R$1,IF(Q447&gt;0,$Q$1,IF(P447&gt;0,$P$1,IF(O447&gt;0,$O$1,IF(N447&gt;0,$N$1,"Registrar demanda"))))))),"")</f>
        <v/>
      </c>
      <c r="X447" s="18"/>
      <c r="Y447" s="17"/>
      <c r="Z447" s="29" t="str">
        <f t="shared" si="18"/>
        <v/>
      </c>
      <c r="AA447" s="23" t="e">
        <f ca="1">IF(X447=#REF!,#REF!,IF(X447=#REF!,#REF!,IF(X447=#REF!,#REF!,IF(Z447="","",IF(X447="","",IF(Z447-TODAY()&gt;0,Z447-TODAY(),"Venceu"))))))</f>
        <v>#REF!</v>
      </c>
      <c r="AB447" s="58"/>
    </row>
    <row r="448" spans="1:28" ht="36" customHeight="1" x14ac:dyDescent="0.25">
      <c r="A448" s="16">
        <v>449</v>
      </c>
      <c r="B448" s="17"/>
      <c r="C448" s="18"/>
      <c r="D448" s="33" t="str">
        <f>IF($C448&gt;0,VLOOKUP($C448,CNIGP!$A:$J,2,FALSE),"")</f>
        <v/>
      </c>
      <c r="E448" s="23" t="str">
        <f>IF($C448&gt;0,VLOOKUP($C448,CNIGP!$A:$J,3,FALSE),"")</f>
        <v/>
      </c>
      <c r="F448" s="23" t="str">
        <f t="shared" si="19"/>
        <v/>
      </c>
      <c r="G448" s="23" t="str">
        <f>IF($C448&gt;0,VLOOKUP($C448,CNIGP!$A:$J,9,FALSE),"")</f>
        <v/>
      </c>
      <c r="H448" s="23" t="str">
        <f>IF($C448&gt;0,VLOOKUP($C448,CNIGP!$A:$J,25,FALSE),"")</f>
        <v/>
      </c>
      <c r="I448" s="63"/>
      <c r="J448" s="18"/>
      <c r="K448" s="18"/>
      <c r="L448" s="18"/>
      <c r="M448" s="18"/>
      <c r="N448" s="36"/>
      <c r="O448" s="36"/>
      <c r="P448" s="36"/>
      <c r="Q448" s="36"/>
      <c r="R448" s="36"/>
      <c r="S448" s="18"/>
      <c r="T448" s="36"/>
      <c r="U448" s="18"/>
      <c r="V448" s="18"/>
      <c r="W448" s="23" t="str">
        <f t="shared" si="20"/>
        <v/>
      </c>
      <c r="X448" s="18"/>
      <c r="Y448" s="17"/>
      <c r="Z448" s="29" t="str">
        <f t="shared" si="18"/>
        <v/>
      </c>
      <c r="AA448" s="23" t="e">
        <f ca="1">IF(X448=#REF!,#REF!,IF(X448=#REF!,#REF!,IF(X448=#REF!,#REF!,IF(Z448="","",IF(X448="","",IF(Z448-TODAY()&gt;0,Z448-TODAY(),"Venceu"))))))</f>
        <v>#REF!</v>
      </c>
      <c r="AB448" s="58"/>
    </row>
    <row r="449" spans="1:28" ht="36" customHeight="1" x14ac:dyDescent="0.25">
      <c r="A449" s="16">
        <v>450</v>
      </c>
      <c r="B449" s="17"/>
      <c r="C449" s="18"/>
      <c r="D449" s="33" t="str">
        <f>IF($C449&gt;0,VLOOKUP($C449,CNIGP!$A:$J,2,FALSE),"")</f>
        <v/>
      </c>
      <c r="E449" s="23" t="str">
        <f>IF($C449&gt;0,VLOOKUP($C449,CNIGP!$A:$J,3,FALSE),"")</f>
        <v/>
      </c>
      <c r="F449" s="23" t="str">
        <f t="shared" si="19"/>
        <v/>
      </c>
      <c r="G449" s="23" t="str">
        <f>IF($C449&gt;0,VLOOKUP($C449,CNIGP!$A:$J,9,FALSE),"")</f>
        <v/>
      </c>
      <c r="H449" s="23" t="str">
        <f>IF($C449&gt;0,VLOOKUP($C449,CNIGP!$A:$J,25,FALSE),"")</f>
        <v/>
      </c>
      <c r="I449" s="63"/>
      <c r="J449" s="18"/>
      <c r="K449" s="18"/>
      <c r="L449" s="18"/>
      <c r="M449" s="18"/>
      <c r="N449" s="36"/>
      <c r="O449" s="36"/>
      <c r="P449" s="36"/>
      <c r="Q449" s="36"/>
      <c r="R449" s="36"/>
      <c r="S449" s="18"/>
      <c r="T449" s="36"/>
      <c r="U449" s="18"/>
      <c r="V449" s="18"/>
      <c r="W449" s="23" t="str">
        <f t="shared" si="20"/>
        <v/>
      </c>
      <c r="X449" s="18"/>
      <c r="Y449" s="17"/>
      <c r="Z449" s="29" t="str">
        <f t="shared" si="18"/>
        <v/>
      </c>
      <c r="AA449" s="23" t="e">
        <f ca="1">IF(X449=#REF!,#REF!,IF(X449=#REF!,#REF!,IF(X449=#REF!,#REF!,IF(Z449="","",IF(X449="","",IF(Z449-TODAY()&gt;0,Z449-TODAY(),"Venceu"))))))</f>
        <v>#REF!</v>
      </c>
      <c r="AB449" s="58"/>
    </row>
    <row r="450" spans="1:28" ht="36" customHeight="1" x14ac:dyDescent="0.25">
      <c r="A450" s="16">
        <v>451</v>
      </c>
      <c r="B450" s="17"/>
      <c r="C450" s="18"/>
      <c r="D450" s="33" t="str">
        <f>IF($C450&gt;0,VLOOKUP($C450,CNIGP!$A:$J,2,FALSE),"")</f>
        <v/>
      </c>
      <c r="E450" s="23" t="str">
        <f>IF($C450&gt;0,VLOOKUP($C450,CNIGP!$A:$J,3,FALSE),"")</f>
        <v/>
      </c>
      <c r="F450" s="23" t="str">
        <f t="shared" si="19"/>
        <v/>
      </c>
      <c r="G450" s="23" t="str">
        <f>IF($C450&gt;0,VLOOKUP($C450,CNIGP!$A:$J,9,FALSE),"")</f>
        <v/>
      </c>
      <c r="H450" s="23" t="str">
        <f>IF($C450&gt;0,VLOOKUP($C450,CNIGP!$A:$J,25,FALSE),"")</f>
        <v/>
      </c>
      <c r="I450" s="63"/>
      <c r="J450" s="18"/>
      <c r="K450" s="18"/>
      <c r="L450" s="18"/>
      <c r="M450" s="18"/>
      <c r="N450" s="36"/>
      <c r="O450" s="36"/>
      <c r="P450" s="36"/>
      <c r="Q450" s="36"/>
      <c r="R450" s="36"/>
      <c r="S450" s="18"/>
      <c r="T450" s="36"/>
      <c r="U450" s="18"/>
      <c r="V450" s="18"/>
      <c r="W450" s="23" t="str">
        <f t="shared" si="20"/>
        <v/>
      </c>
      <c r="X450" s="18"/>
      <c r="Y450" s="17"/>
      <c r="Z450" s="29" t="str">
        <f t="shared" si="18"/>
        <v/>
      </c>
      <c r="AA450" s="23" t="e">
        <f ca="1">IF(X450=#REF!,#REF!,IF(X450=#REF!,#REF!,IF(X450=#REF!,#REF!,IF(Z450="","",IF(X450="","",IF(Z450-TODAY()&gt;0,Z450-TODAY(),"Venceu"))))))</f>
        <v>#REF!</v>
      </c>
      <c r="AB450" s="58"/>
    </row>
    <row r="451" spans="1:28" ht="36" customHeight="1" x14ac:dyDescent="0.25">
      <c r="A451" s="16">
        <v>452</v>
      </c>
      <c r="B451" s="17"/>
      <c r="C451" s="18"/>
      <c r="D451" s="33" t="str">
        <f>IF($C451&gt;0,VLOOKUP($C451,CNIGP!$A:$J,2,FALSE),"")</f>
        <v/>
      </c>
      <c r="E451" s="23" t="str">
        <f>IF($C451&gt;0,VLOOKUP($C451,CNIGP!$A:$J,3,FALSE),"")</f>
        <v/>
      </c>
      <c r="F451" s="23" t="str">
        <f t="shared" si="19"/>
        <v/>
      </c>
      <c r="G451" s="23" t="str">
        <f>IF($C451&gt;0,VLOOKUP($C451,CNIGP!$A:$J,9,FALSE),"")</f>
        <v/>
      </c>
      <c r="H451" s="23" t="str">
        <f>IF($C451&gt;0,VLOOKUP($C451,CNIGP!$A:$J,25,FALSE),"")</f>
        <v/>
      </c>
      <c r="I451" s="63"/>
      <c r="J451" s="18"/>
      <c r="K451" s="18"/>
      <c r="L451" s="18"/>
      <c r="M451" s="18"/>
      <c r="N451" s="36"/>
      <c r="O451" s="36"/>
      <c r="P451" s="36"/>
      <c r="Q451" s="36"/>
      <c r="R451" s="36"/>
      <c r="S451" s="18"/>
      <c r="T451" s="36"/>
      <c r="U451" s="18"/>
      <c r="V451" s="18"/>
      <c r="W451" s="23" t="str">
        <f t="shared" si="20"/>
        <v/>
      </c>
      <c r="X451" s="18"/>
      <c r="Y451" s="17"/>
      <c r="Z451" s="29" t="str">
        <f t="shared" si="18"/>
        <v/>
      </c>
      <c r="AA451" s="23" t="e">
        <f ca="1">IF(X451=#REF!,#REF!,IF(X451=#REF!,#REF!,IF(X451=#REF!,#REF!,IF(Z451="","",IF(X451="","",IF(Z451-TODAY()&gt;0,Z451-TODAY(),"Venceu"))))))</f>
        <v>#REF!</v>
      </c>
      <c r="AB451" s="58"/>
    </row>
    <row r="452" spans="1:28" ht="36" customHeight="1" x14ac:dyDescent="0.25">
      <c r="A452" s="16">
        <v>453</v>
      </c>
      <c r="B452" s="17"/>
      <c r="C452" s="18"/>
      <c r="D452" s="33" t="str">
        <f>IF($C452&gt;0,VLOOKUP($C452,CNIGP!$A:$J,2,FALSE),"")</f>
        <v/>
      </c>
      <c r="E452" s="23" t="str">
        <f>IF($C452&gt;0,VLOOKUP($C452,CNIGP!$A:$J,3,FALSE),"")</f>
        <v/>
      </c>
      <c r="F452" s="23" t="str">
        <f t="shared" si="19"/>
        <v/>
      </c>
      <c r="G452" s="23" t="str">
        <f>IF($C452&gt;0,VLOOKUP($C452,CNIGP!$A:$J,9,FALSE),"")</f>
        <v/>
      </c>
      <c r="H452" s="23" t="str">
        <f>IF($C452&gt;0,VLOOKUP($C452,CNIGP!$A:$J,25,FALSE),"")</f>
        <v/>
      </c>
      <c r="I452" s="63"/>
      <c r="J452" s="18"/>
      <c r="K452" s="18"/>
      <c r="L452" s="18"/>
      <c r="M452" s="18"/>
      <c r="N452" s="36"/>
      <c r="O452" s="36"/>
      <c r="P452" s="36"/>
      <c r="Q452" s="36"/>
      <c r="R452" s="36"/>
      <c r="S452" s="18"/>
      <c r="T452" s="36"/>
      <c r="U452" s="18"/>
      <c r="V452" s="18"/>
      <c r="W452" s="23" t="str">
        <f t="shared" si="20"/>
        <v/>
      </c>
      <c r="X452" s="18"/>
      <c r="Y452" s="17"/>
      <c r="Z452" s="29" t="str">
        <f t="shared" si="18"/>
        <v/>
      </c>
      <c r="AA452" s="23" t="e">
        <f ca="1">IF(X452=#REF!,#REF!,IF(X452=#REF!,#REF!,IF(X452=#REF!,#REF!,IF(Z452="","",IF(X452="","",IF(Z452-TODAY()&gt;0,Z452-TODAY(),"Venceu"))))))</f>
        <v>#REF!</v>
      </c>
      <c r="AB452" s="58"/>
    </row>
    <row r="453" spans="1:28" ht="36" customHeight="1" x14ac:dyDescent="0.25">
      <c r="A453" s="16">
        <v>454</v>
      </c>
      <c r="B453" s="17"/>
      <c r="C453" s="18"/>
      <c r="D453" s="33" t="str">
        <f>IF($C453&gt;0,VLOOKUP($C453,CNIGP!$A:$J,2,FALSE),"")</f>
        <v/>
      </c>
      <c r="E453" s="23" t="str">
        <f>IF($C453&gt;0,VLOOKUP($C453,CNIGP!$A:$J,3,FALSE),"")</f>
        <v/>
      </c>
      <c r="F453" s="23" t="str">
        <f t="shared" si="19"/>
        <v/>
      </c>
      <c r="G453" s="23" t="str">
        <f>IF($C453&gt;0,VLOOKUP($C453,CNIGP!$A:$J,9,FALSE),"")</f>
        <v/>
      </c>
      <c r="H453" s="23" t="str">
        <f>IF($C453&gt;0,VLOOKUP($C453,CNIGP!$A:$J,25,FALSE),"")</f>
        <v/>
      </c>
      <c r="I453" s="63"/>
      <c r="J453" s="18"/>
      <c r="K453" s="18"/>
      <c r="L453" s="18"/>
      <c r="M453" s="18"/>
      <c r="N453" s="36"/>
      <c r="O453" s="36"/>
      <c r="P453" s="36"/>
      <c r="Q453" s="36"/>
      <c r="R453" s="36"/>
      <c r="S453" s="18"/>
      <c r="T453" s="36"/>
      <c r="U453" s="18"/>
      <c r="V453" s="18"/>
      <c r="W453" s="23" t="str">
        <f t="shared" si="20"/>
        <v/>
      </c>
      <c r="X453" s="18"/>
      <c r="Y453" s="17"/>
      <c r="Z453" s="29" t="str">
        <f t="shared" si="18"/>
        <v/>
      </c>
      <c r="AA453" s="23" t="e">
        <f ca="1">IF(X453=#REF!,#REF!,IF(X453=#REF!,#REF!,IF(X453=#REF!,#REF!,IF(Z453="","",IF(X453="","",IF(Z453-TODAY()&gt;0,Z453-TODAY(),"Venceu"))))))</f>
        <v>#REF!</v>
      </c>
      <c r="AB453" s="58"/>
    </row>
    <row r="454" spans="1:28" ht="36" customHeight="1" x14ac:dyDescent="0.25">
      <c r="A454" s="16">
        <v>455</v>
      </c>
      <c r="B454" s="17"/>
      <c r="C454" s="18"/>
      <c r="D454" s="33" t="str">
        <f>IF($C454&gt;0,VLOOKUP($C454,CNIGP!$A:$J,2,FALSE),"")</f>
        <v/>
      </c>
      <c r="E454" s="23" t="str">
        <f>IF($C454&gt;0,VLOOKUP($C454,CNIGP!$A:$J,3,FALSE),"")</f>
        <v/>
      </c>
      <c r="F454" s="23" t="str">
        <f t="shared" si="19"/>
        <v/>
      </c>
      <c r="G454" s="23" t="str">
        <f>IF($C454&gt;0,VLOOKUP($C454,CNIGP!$A:$J,9,FALSE),"")</f>
        <v/>
      </c>
      <c r="H454" s="23" t="str">
        <f>IF($C454&gt;0,VLOOKUP($C454,CNIGP!$A:$J,25,FALSE),"")</f>
        <v/>
      </c>
      <c r="I454" s="63"/>
      <c r="J454" s="18"/>
      <c r="K454" s="18"/>
      <c r="L454" s="18"/>
      <c r="M454" s="18"/>
      <c r="N454" s="36"/>
      <c r="O454" s="36"/>
      <c r="P454" s="36"/>
      <c r="Q454" s="36"/>
      <c r="R454" s="36"/>
      <c r="S454" s="18"/>
      <c r="T454" s="36"/>
      <c r="U454" s="18"/>
      <c r="V454" s="18"/>
      <c r="W454" s="23" t="str">
        <f t="shared" si="20"/>
        <v/>
      </c>
      <c r="X454" s="18"/>
      <c r="Y454" s="17"/>
      <c r="Z454" s="29" t="str">
        <f t="shared" si="18"/>
        <v/>
      </c>
      <c r="AA454" s="23" t="e">
        <f ca="1">IF(X454=#REF!,#REF!,IF(X454=#REF!,#REF!,IF(X454=#REF!,#REF!,IF(Z454="","",IF(X454="","",IF(Z454-TODAY()&gt;0,Z454-TODAY(),"Venceu"))))))</f>
        <v>#REF!</v>
      </c>
      <c r="AB454" s="58"/>
    </row>
    <row r="455" spans="1:28" ht="36" customHeight="1" x14ac:dyDescent="0.25">
      <c r="A455" s="16">
        <v>456</v>
      </c>
      <c r="B455" s="17"/>
      <c r="C455" s="18"/>
      <c r="D455" s="33" t="str">
        <f>IF($C455&gt;0,VLOOKUP($C455,CNIGP!$A:$J,2,FALSE),"")</f>
        <v/>
      </c>
      <c r="E455" s="23" t="str">
        <f>IF($C455&gt;0,VLOOKUP($C455,CNIGP!$A:$J,3,FALSE),"")</f>
        <v/>
      </c>
      <c r="F455" s="23" t="str">
        <f t="shared" si="19"/>
        <v/>
      </c>
      <c r="G455" s="23" t="str">
        <f>IF($C455&gt;0,VLOOKUP($C455,CNIGP!$A:$J,9,FALSE),"")</f>
        <v/>
      </c>
      <c r="H455" s="23" t="str">
        <f>IF($C455&gt;0,VLOOKUP($C455,CNIGP!$A:$J,25,FALSE),"")</f>
        <v/>
      </c>
      <c r="I455" s="63"/>
      <c r="J455" s="18"/>
      <c r="K455" s="18"/>
      <c r="L455" s="18"/>
      <c r="M455" s="18"/>
      <c r="N455" s="36"/>
      <c r="O455" s="36"/>
      <c r="P455" s="36"/>
      <c r="Q455" s="36"/>
      <c r="R455" s="36"/>
      <c r="S455" s="18"/>
      <c r="T455" s="36"/>
      <c r="U455" s="18"/>
      <c r="V455" s="18"/>
      <c r="W455" s="23" t="str">
        <f t="shared" si="20"/>
        <v/>
      </c>
      <c r="X455" s="18"/>
      <c r="Y455" s="17"/>
      <c r="Z455" s="29" t="str">
        <f t="shared" si="18"/>
        <v/>
      </c>
      <c r="AA455" s="23" t="e">
        <f ca="1">IF(X455=#REF!,#REF!,IF(X455=#REF!,#REF!,IF(X455=#REF!,#REF!,IF(Z455="","",IF(X455="","",IF(Z455-TODAY()&gt;0,Z455-TODAY(),"Venceu"))))))</f>
        <v>#REF!</v>
      </c>
      <c r="AB455" s="58"/>
    </row>
    <row r="456" spans="1:28" ht="36" customHeight="1" x14ac:dyDescent="0.25">
      <c r="A456" s="16">
        <v>457</v>
      </c>
      <c r="B456" s="17"/>
      <c r="C456" s="18"/>
      <c r="D456" s="33" t="str">
        <f>IF($C456&gt;0,VLOOKUP($C456,CNIGP!$A:$J,2,FALSE),"")</f>
        <v/>
      </c>
      <c r="E456" s="23" t="str">
        <f>IF($C456&gt;0,VLOOKUP($C456,CNIGP!$A:$J,3,FALSE),"")</f>
        <v/>
      </c>
      <c r="F456" s="23" t="str">
        <f t="shared" si="19"/>
        <v/>
      </c>
      <c r="G456" s="23" t="str">
        <f>IF($C456&gt;0,VLOOKUP($C456,CNIGP!$A:$J,9,FALSE),"")</f>
        <v/>
      </c>
      <c r="H456" s="23" t="str">
        <f>IF($C456&gt;0,VLOOKUP($C456,CNIGP!$A:$J,25,FALSE),"")</f>
        <v/>
      </c>
      <c r="I456" s="63"/>
      <c r="J456" s="18"/>
      <c r="K456" s="18"/>
      <c r="L456" s="18"/>
      <c r="M456" s="18"/>
      <c r="N456" s="36"/>
      <c r="O456" s="36"/>
      <c r="P456" s="36"/>
      <c r="Q456" s="36"/>
      <c r="R456" s="36"/>
      <c r="S456" s="18"/>
      <c r="T456" s="36"/>
      <c r="U456" s="18"/>
      <c r="V456" s="18"/>
      <c r="W456" s="23" t="str">
        <f t="shared" si="20"/>
        <v/>
      </c>
      <c r="X456" s="18"/>
      <c r="Y456" s="17"/>
      <c r="Z456" s="29" t="str">
        <f t="shared" si="18"/>
        <v/>
      </c>
      <c r="AA456" s="23" t="e">
        <f ca="1">IF(X456=#REF!,#REF!,IF(X456=#REF!,#REF!,IF(X456=#REF!,#REF!,IF(Z456="","",IF(X456="","",IF(Z456-TODAY()&gt;0,Z456-TODAY(),"Venceu"))))))</f>
        <v>#REF!</v>
      </c>
      <c r="AB456" s="58"/>
    </row>
    <row r="457" spans="1:28" ht="36" customHeight="1" x14ac:dyDescent="0.25">
      <c r="A457" s="16">
        <v>458</v>
      </c>
      <c r="B457" s="17"/>
      <c r="C457" s="18"/>
      <c r="D457" s="33" t="str">
        <f>IF($C457&gt;0,VLOOKUP($C457,CNIGP!$A:$J,2,FALSE),"")</f>
        <v/>
      </c>
      <c r="E457" s="23" t="str">
        <f>IF($C457&gt;0,VLOOKUP($C457,CNIGP!$A:$J,3,FALSE),"")</f>
        <v/>
      </c>
      <c r="F457" s="23" t="str">
        <f t="shared" si="19"/>
        <v/>
      </c>
      <c r="G457" s="23" t="str">
        <f>IF($C457&gt;0,VLOOKUP($C457,CNIGP!$A:$J,9,FALSE),"")</f>
        <v/>
      </c>
      <c r="H457" s="23" t="str">
        <f>IF($C457&gt;0,VLOOKUP($C457,CNIGP!$A:$J,25,FALSE),"")</f>
        <v/>
      </c>
      <c r="I457" s="63"/>
      <c r="J457" s="18"/>
      <c r="K457" s="18"/>
      <c r="L457" s="18"/>
      <c r="M457" s="18"/>
      <c r="N457" s="36"/>
      <c r="O457" s="36"/>
      <c r="P457" s="36"/>
      <c r="Q457" s="36"/>
      <c r="R457" s="36"/>
      <c r="S457" s="18"/>
      <c r="T457" s="36"/>
      <c r="U457" s="18"/>
      <c r="V457" s="18"/>
      <c r="W457" s="23" t="str">
        <f t="shared" si="20"/>
        <v/>
      </c>
      <c r="X457" s="18"/>
      <c r="Y457" s="17"/>
      <c r="Z457" s="29" t="str">
        <f t="shared" si="18"/>
        <v/>
      </c>
      <c r="AA457" s="23" t="e">
        <f ca="1">IF(X457=#REF!,#REF!,IF(X457=#REF!,#REF!,IF(X457=#REF!,#REF!,IF(Z457="","",IF(X457="","",IF(Z457-TODAY()&gt;0,Z457-TODAY(),"Venceu"))))))</f>
        <v>#REF!</v>
      </c>
      <c r="AB457" s="58"/>
    </row>
    <row r="458" spans="1:28" ht="36" customHeight="1" x14ac:dyDescent="0.25">
      <c r="A458" s="16">
        <v>459</v>
      </c>
      <c r="B458" s="17"/>
      <c r="C458" s="18"/>
      <c r="D458" s="33" t="str">
        <f>IF($C458&gt;0,VLOOKUP($C458,CNIGP!$A:$J,2,FALSE),"")</f>
        <v/>
      </c>
      <c r="E458" s="23" t="str">
        <f>IF($C458&gt;0,VLOOKUP($C458,CNIGP!$A:$J,3,FALSE),"")</f>
        <v/>
      </c>
      <c r="F458" s="23" t="str">
        <f t="shared" si="19"/>
        <v/>
      </c>
      <c r="G458" s="23" t="str">
        <f>IF($C458&gt;0,VLOOKUP($C458,CNIGP!$A:$J,9,FALSE),"")</f>
        <v/>
      </c>
      <c r="H458" s="23" t="str">
        <f>IF($C458&gt;0,VLOOKUP($C458,CNIGP!$A:$J,25,FALSE),"")</f>
        <v/>
      </c>
      <c r="I458" s="63"/>
      <c r="J458" s="18"/>
      <c r="K458" s="18"/>
      <c r="L458" s="18"/>
      <c r="M458" s="18"/>
      <c r="N458" s="36"/>
      <c r="O458" s="36"/>
      <c r="P458" s="36"/>
      <c r="Q458" s="36"/>
      <c r="R458" s="36"/>
      <c r="S458" s="18"/>
      <c r="T458" s="36"/>
      <c r="U458" s="18"/>
      <c r="V458" s="18"/>
      <c r="W458" s="23" t="str">
        <f t="shared" si="20"/>
        <v/>
      </c>
      <c r="X458" s="18"/>
      <c r="Y458" s="17"/>
      <c r="Z458" s="29" t="str">
        <f t="shared" si="18"/>
        <v/>
      </c>
      <c r="AA458" s="23" t="e">
        <f ca="1">IF(X458=#REF!,#REF!,IF(X458=#REF!,#REF!,IF(X458=#REF!,#REF!,IF(Z458="","",IF(X458="","",IF(Z458-TODAY()&gt;0,Z458-TODAY(),"Venceu"))))))</f>
        <v>#REF!</v>
      </c>
      <c r="AB458" s="58"/>
    </row>
    <row r="459" spans="1:28" ht="36" customHeight="1" x14ac:dyDescent="0.25">
      <c r="A459" s="16">
        <v>460</v>
      </c>
      <c r="B459" s="17"/>
      <c r="C459" s="18"/>
      <c r="D459" s="33" t="str">
        <f>IF($C459&gt;0,VLOOKUP($C459,CNIGP!$A:$J,2,FALSE),"")</f>
        <v/>
      </c>
      <c r="E459" s="23" t="str">
        <f>IF($C459&gt;0,VLOOKUP($C459,CNIGP!$A:$J,3,FALSE),"")</f>
        <v/>
      </c>
      <c r="F459" s="23" t="str">
        <f t="shared" si="19"/>
        <v/>
      </c>
      <c r="G459" s="23" t="str">
        <f>IF($C459&gt;0,VLOOKUP($C459,CNIGP!$A:$J,9,FALSE),"")</f>
        <v/>
      </c>
      <c r="H459" s="23" t="str">
        <f>IF($C459&gt;0,VLOOKUP($C459,CNIGP!$A:$J,25,FALSE),"")</f>
        <v/>
      </c>
      <c r="I459" s="63"/>
      <c r="J459" s="18"/>
      <c r="K459" s="18"/>
      <c r="L459" s="18"/>
      <c r="M459" s="18"/>
      <c r="N459" s="36"/>
      <c r="O459" s="36"/>
      <c r="P459" s="36"/>
      <c r="Q459" s="36"/>
      <c r="R459" s="36"/>
      <c r="S459" s="18"/>
      <c r="T459" s="36"/>
      <c r="U459" s="18"/>
      <c r="V459" s="18"/>
      <c r="W459" s="23" t="str">
        <f t="shared" si="20"/>
        <v/>
      </c>
      <c r="X459" s="18"/>
      <c r="Y459" s="17"/>
      <c r="Z459" s="29" t="str">
        <f t="shared" si="18"/>
        <v/>
      </c>
      <c r="AA459" s="23" t="e">
        <f ca="1">IF(X459=#REF!,#REF!,IF(X459=#REF!,#REF!,IF(X459=#REF!,#REF!,IF(Z459="","",IF(X459="","",IF(Z459-TODAY()&gt;0,Z459-TODAY(),"Venceu"))))))</f>
        <v>#REF!</v>
      </c>
      <c r="AB459" s="58"/>
    </row>
    <row r="460" spans="1:28" ht="36" customHeight="1" x14ac:dyDescent="0.25">
      <c r="A460" s="16">
        <v>461</v>
      </c>
      <c r="B460" s="17"/>
      <c r="C460" s="18"/>
      <c r="D460" s="33" t="str">
        <f>IF($C460&gt;0,VLOOKUP($C460,CNIGP!$A:$J,2,FALSE),"")</f>
        <v/>
      </c>
      <c r="E460" s="23" t="str">
        <f>IF($C460&gt;0,VLOOKUP($C460,CNIGP!$A:$J,3,FALSE),"")</f>
        <v/>
      </c>
      <c r="F460" s="23" t="str">
        <f t="shared" si="19"/>
        <v/>
      </c>
      <c r="G460" s="23" t="str">
        <f>IF($C460&gt;0,VLOOKUP($C460,CNIGP!$A:$J,9,FALSE),"")</f>
        <v/>
      </c>
      <c r="H460" s="23" t="str">
        <f>IF($C460&gt;0,VLOOKUP($C460,CNIGP!$A:$J,25,FALSE),"")</f>
        <v/>
      </c>
      <c r="I460" s="63"/>
      <c r="J460" s="18"/>
      <c r="K460" s="18"/>
      <c r="L460" s="18"/>
      <c r="M460" s="18"/>
      <c r="N460" s="36"/>
      <c r="O460" s="36"/>
      <c r="P460" s="36"/>
      <c r="Q460" s="36"/>
      <c r="R460" s="36"/>
      <c r="S460" s="18"/>
      <c r="T460" s="36"/>
      <c r="U460" s="18"/>
      <c r="V460" s="18"/>
      <c r="W460" s="23" t="str">
        <f t="shared" si="20"/>
        <v/>
      </c>
      <c r="X460" s="18"/>
      <c r="Y460" s="17"/>
      <c r="Z460" s="29" t="str">
        <f t="shared" si="18"/>
        <v/>
      </c>
      <c r="AA460" s="23" t="e">
        <f ca="1">IF(X460=#REF!,#REF!,IF(X460=#REF!,#REF!,IF(X460=#REF!,#REF!,IF(Z460="","",IF(X460="","",IF(Z460-TODAY()&gt;0,Z460-TODAY(),"Venceu"))))))</f>
        <v>#REF!</v>
      </c>
      <c r="AB460" s="58"/>
    </row>
    <row r="461" spans="1:28" ht="36" customHeight="1" x14ac:dyDescent="0.25">
      <c r="A461" s="16">
        <v>462</v>
      </c>
      <c r="B461" s="17"/>
      <c r="C461" s="18"/>
      <c r="D461" s="33" t="str">
        <f>IF($C461&gt;0,VLOOKUP($C461,CNIGP!$A:$J,2,FALSE),"")</f>
        <v/>
      </c>
      <c r="E461" s="23" t="str">
        <f>IF($C461&gt;0,VLOOKUP($C461,CNIGP!$A:$J,3,FALSE),"")</f>
        <v/>
      </c>
      <c r="F461" s="23" t="str">
        <f t="shared" si="19"/>
        <v/>
      </c>
      <c r="G461" s="23" t="str">
        <f>IF($C461&gt;0,VLOOKUP($C461,CNIGP!$A:$J,9,FALSE),"")</f>
        <v/>
      </c>
      <c r="H461" s="23" t="str">
        <f>IF($C461&gt;0,VLOOKUP($C461,CNIGP!$A:$J,25,FALSE),"")</f>
        <v/>
      </c>
      <c r="I461" s="63"/>
      <c r="J461" s="18"/>
      <c r="K461" s="18"/>
      <c r="L461" s="18"/>
      <c r="M461" s="18"/>
      <c r="N461" s="36"/>
      <c r="O461" s="36"/>
      <c r="P461" s="36"/>
      <c r="Q461" s="36"/>
      <c r="R461" s="36"/>
      <c r="S461" s="18"/>
      <c r="T461" s="36"/>
      <c r="U461" s="18"/>
      <c r="V461" s="18"/>
      <c r="W461" s="23" t="str">
        <f t="shared" si="20"/>
        <v/>
      </c>
      <c r="X461" s="18"/>
      <c r="Y461" s="17"/>
      <c r="Z461" s="29" t="str">
        <f t="shared" si="18"/>
        <v/>
      </c>
      <c r="AA461" s="23" t="e">
        <f ca="1">IF(X461=#REF!,#REF!,IF(X461=#REF!,#REF!,IF(X461=#REF!,#REF!,IF(Z461="","",IF(X461="","",IF(Z461-TODAY()&gt;0,Z461-TODAY(),"Venceu"))))))</f>
        <v>#REF!</v>
      </c>
      <c r="AB461" s="58"/>
    </row>
    <row r="462" spans="1:28" ht="36" customHeight="1" x14ac:dyDescent="0.25">
      <c r="A462" s="16">
        <v>463</v>
      </c>
      <c r="B462" s="17"/>
      <c r="C462" s="18"/>
      <c r="D462" s="33" t="str">
        <f>IF($C462&gt;0,VLOOKUP($C462,CNIGP!$A:$J,2,FALSE),"")</f>
        <v/>
      </c>
      <c r="E462" s="23" t="str">
        <f>IF($C462&gt;0,VLOOKUP($C462,CNIGP!$A:$J,3,FALSE),"")</f>
        <v/>
      </c>
      <c r="F462" s="23" t="str">
        <f t="shared" si="19"/>
        <v/>
      </c>
      <c r="G462" s="23" t="str">
        <f>IF($C462&gt;0,VLOOKUP($C462,CNIGP!$A:$J,9,FALSE),"")</f>
        <v/>
      </c>
      <c r="H462" s="23" t="str">
        <f>IF($C462&gt;0,VLOOKUP($C462,CNIGP!$A:$J,25,FALSE),"")</f>
        <v/>
      </c>
      <c r="I462" s="63"/>
      <c r="J462" s="18"/>
      <c r="K462" s="18"/>
      <c r="L462" s="18"/>
      <c r="M462" s="18"/>
      <c r="N462" s="36"/>
      <c r="O462" s="36"/>
      <c r="P462" s="36"/>
      <c r="Q462" s="36"/>
      <c r="R462" s="36"/>
      <c r="S462" s="18"/>
      <c r="T462" s="36"/>
      <c r="U462" s="18"/>
      <c r="V462" s="18"/>
      <c r="W462" s="23" t="str">
        <f t="shared" si="20"/>
        <v/>
      </c>
      <c r="X462" s="18"/>
      <c r="Y462" s="17"/>
      <c r="Z462" s="29" t="str">
        <f t="shared" si="18"/>
        <v/>
      </c>
      <c r="AA462" s="23" t="e">
        <f ca="1">IF(X462=#REF!,#REF!,IF(X462=#REF!,#REF!,IF(X462=#REF!,#REF!,IF(Z462="","",IF(X462="","",IF(Z462-TODAY()&gt;0,Z462-TODAY(),"Venceu"))))))</f>
        <v>#REF!</v>
      </c>
      <c r="AB462" s="58"/>
    </row>
    <row r="463" spans="1:28" ht="36" customHeight="1" x14ac:dyDescent="0.25">
      <c r="A463" s="16">
        <v>464</v>
      </c>
      <c r="B463" s="17"/>
      <c r="C463" s="18"/>
      <c r="D463" s="33" t="str">
        <f>IF($C463&gt;0,VLOOKUP($C463,CNIGP!$A:$J,2,FALSE),"")</f>
        <v/>
      </c>
      <c r="E463" s="23" t="str">
        <f>IF($C463&gt;0,VLOOKUP($C463,CNIGP!$A:$J,3,FALSE),"")</f>
        <v/>
      </c>
      <c r="F463" s="23" t="str">
        <f t="shared" si="19"/>
        <v/>
      </c>
      <c r="G463" s="23" t="str">
        <f>IF($C463&gt;0,VLOOKUP($C463,CNIGP!$A:$J,9,FALSE),"")</f>
        <v/>
      </c>
      <c r="H463" s="23" t="str">
        <f>IF($C463&gt;0,VLOOKUP($C463,CNIGP!$A:$J,25,FALSE),"")</f>
        <v/>
      </c>
      <c r="I463" s="63"/>
      <c r="J463" s="18"/>
      <c r="K463" s="18"/>
      <c r="L463" s="18"/>
      <c r="M463" s="18"/>
      <c r="N463" s="36"/>
      <c r="O463" s="36"/>
      <c r="P463" s="36"/>
      <c r="Q463" s="36"/>
      <c r="R463" s="36"/>
      <c r="S463" s="18"/>
      <c r="T463" s="36"/>
      <c r="U463" s="18"/>
      <c r="V463" s="18"/>
      <c r="W463" s="23" t="str">
        <f t="shared" si="20"/>
        <v/>
      </c>
      <c r="X463" s="18"/>
      <c r="Y463" s="17"/>
      <c r="Z463" s="29" t="str">
        <f t="shared" si="18"/>
        <v/>
      </c>
      <c r="AA463" s="23" t="e">
        <f ca="1">IF(X463=#REF!,#REF!,IF(X463=#REF!,#REF!,IF(X463=#REF!,#REF!,IF(Z463="","",IF(X463="","",IF(Z463-TODAY()&gt;0,Z463-TODAY(),"Venceu"))))))</f>
        <v>#REF!</v>
      </c>
      <c r="AB463" s="58"/>
    </row>
    <row r="464" spans="1:28" ht="36" customHeight="1" x14ac:dyDescent="0.25">
      <c r="A464" s="16">
        <v>465</v>
      </c>
      <c r="B464" s="17"/>
      <c r="C464" s="18"/>
      <c r="D464" s="33" t="str">
        <f>IF($C464&gt;0,VLOOKUP($C464,CNIGP!$A:$J,2,FALSE),"")</f>
        <v/>
      </c>
      <c r="E464" s="23" t="str">
        <f>IF($C464&gt;0,VLOOKUP($C464,CNIGP!$A:$J,3,FALSE),"")</f>
        <v/>
      </c>
      <c r="F464" s="23" t="str">
        <f t="shared" si="19"/>
        <v/>
      </c>
      <c r="G464" s="23" t="str">
        <f>IF($C464&gt;0,VLOOKUP($C464,CNIGP!$A:$J,9,FALSE),"")</f>
        <v/>
      </c>
      <c r="H464" s="23" t="str">
        <f>IF($C464&gt;0,VLOOKUP($C464,CNIGP!$A:$J,25,FALSE),"")</f>
        <v/>
      </c>
      <c r="I464" s="63"/>
      <c r="J464" s="18"/>
      <c r="K464" s="18"/>
      <c r="L464" s="18"/>
      <c r="M464" s="18"/>
      <c r="N464" s="36"/>
      <c r="O464" s="36"/>
      <c r="P464" s="36"/>
      <c r="Q464" s="36"/>
      <c r="R464" s="36"/>
      <c r="S464" s="18"/>
      <c r="T464" s="36"/>
      <c r="U464" s="18"/>
      <c r="V464" s="18"/>
      <c r="W464" s="23" t="str">
        <f t="shared" si="20"/>
        <v/>
      </c>
      <c r="X464" s="18"/>
      <c r="Y464" s="17"/>
      <c r="Z464" s="29" t="str">
        <f t="shared" si="18"/>
        <v/>
      </c>
      <c r="AA464" s="23" t="e">
        <f ca="1">IF(X464=#REF!,#REF!,IF(X464=#REF!,#REF!,IF(X464=#REF!,#REF!,IF(Z464="","",IF(X464="","",IF(Z464-TODAY()&gt;0,Z464-TODAY(),"Venceu"))))))</f>
        <v>#REF!</v>
      </c>
      <c r="AB464" s="58"/>
    </row>
    <row r="465" spans="1:28" ht="36" customHeight="1" x14ac:dyDescent="0.25">
      <c r="A465" s="16">
        <v>466</v>
      </c>
      <c r="B465" s="17"/>
      <c r="C465" s="18"/>
      <c r="D465" s="33" t="str">
        <f>IF($C465&gt;0,VLOOKUP($C465,CNIGP!$A:$J,2,FALSE),"")</f>
        <v/>
      </c>
      <c r="E465" s="23" t="str">
        <f>IF($C465&gt;0,VLOOKUP($C465,CNIGP!$A:$J,3,FALSE),"")</f>
        <v/>
      </c>
      <c r="F465" s="23" t="str">
        <f t="shared" si="19"/>
        <v/>
      </c>
      <c r="G465" s="23" t="str">
        <f>IF($C465&gt;0,VLOOKUP($C465,CNIGP!$A:$J,9,FALSE),"")</f>
        <v/>
      </c>
      <c r="H465" s="23" t="str">
        <f>IF($C465&gt;0,VLOOKUP($C465,CNIGP!$A:$J,25,FALSE),"")</f>
        <v/>
      </c>
      <c r="I465" s="63"/>
      <c r="J465" s="18"/>
      <c r="K465" s="18"/>
      <c r="L465" s="18"/>
      <c r="M465" s="18"/>
      <c r="N465" s="36"/>
      <c r="O465" s="36"/>
      <c r="P465" s="36"/>
      <c r="Q465" s="36"/>
      <c r="R465" s="36"/>
      <c r="S465" s="18"/>
      <c r="T465" s="36"/>
      <c r="U465" s="18"/>
      <c r="V465" s="18"/>
      <c r="W465" s="23" t="str">
        <f t="shared" si="20"/>
        <v/>
      </c>
      <c r="X465" s="18"/>
      <c r="Y465" s="17"/>
      <c r="Z465" s="29" t="str">
        <f t="shared" si="18"/>
        <v/>
      </c>
      <c r="AA465" s="23" t="e">
        <f ca="1">IF(X465=#REF!,#REF!,IF(X465=#REF!,#REF!,IF(X465=#REF!,#REF!,IF(Z465="","",IF(X465="","",IF(Z465-TODAY()&gt;0,Z465-TODAY(),"Venceu"))))))</f>
        <v>#REF!</v>
      </c>
      <c r="AB465" s="58"/>
    </row>
    <row r="466" spans="1:28" ht="36" customHeight="1" x14ac:dyDescent="0.25">
      <c r="A466" s="16">
        <v>467</v>
      </c>
      <c r="B466" s="17"/>
      <c r="C466" s="18"/>
      <c r="D466" s="33" t="str">
        <f>IF($C466&gt;0,VLOOKUP($C466,CNIGP!$A:$J,2,FALSE),"")</f>
        <v/>
      </c>
      <c r="E466" s="23" t="str">
        <f>IF($C466&gt;0,VLOOKUP($C466,CNIGP!$A:$J,3,FALSE),"")</f>
        <v/>
      </c>
      <c r="F466" s="23" t="str">
        <f t="shared" si="19"/>
        <v/>
      </c>
      <c r="G466" s="23" t="str">
        <f>IF($C466&gt;0,VLOOKUP($C466,CNIGP!$A:$J,9,FALSE),"")</f>
        <v/>
      </c>
      <c r="H466" s="23" t="str">
        <f>IF($C466&gt;0,VLOOKUP($C466,CNIGP!$A:$J,25,FALSE),"")</f>
        <v/>
      </c>
      <c r="I466" s="63"/>
      <c r="J466" s="18"/>
      <c r="K466" s="18"/>
      <c r="L466" s="18"/>
      <c r="M466" s="18"/>
      <c r="N466" s="36"/>
      <c r="O466" s="36"/>
      <c r="P466" s="36"/>
      <c r="Q466" s="36"/>
      <c r="R466" s="36"/>
      <c r="S466" s="18"/>
      <c r="T466" s="36"/>
      <c r="U466" s="18"/>
      <c r="V466" s="18"/>
      <c r="W466" s="23" t="str">
        <f t="shared" si="20"/>
        <v/>
      </c>
      <c r="X466" s="18"/>
      <c r="Y466" s="17"/>
      <c r="Z466" s="29" t="str">
        <f t="shared" si="18"/>
        <v/>
      </c>
      <c r="AA466" s="23" t="e">
        <f ca="1">IF(X466=#REF!,#REF!,IF(X466=#REF!,#REF!,IF(X466=#REF!,#REF!,IF(Z466="","",IF(X466="","",IF(Z466-TODAY()&gt;0,Z466-TODAY(),"Venceu"))))))</f>
        <v>#REF!</v>
      </c>
      <c r="AB466" s="58"/>
    </row>
    <row r="467" spans="1:28" ht="36" customHeight="1" x14ac:dyDescent="0.25">
      <c r="A467" s="16">
        <v>468</v>
      </c>
      <c r="B467" s="17"/>
      <c r="C467" s="18"/>
      <c r="D467" s="33" t="str">
        <f>IF($C467&gt;0,VLOOKUP($C467,CNIGP!$A:$J,2,FALSE),"")</f>
        <v/>
      </c>
      <c r="E467" s="23" t="str">
        <f>IF($C467&gt;0,VLOOKUP($C467,CNIGP!$A:$J,3,FALSE),"")</f>
        <v/>
      </c>
      <c r="F467" s="23" t="str">
        <f t="shared" si="19"/>
        <v/>
      </c>
      <c r="G467" s="23" t="str">
        <f>IF($C467&gt;0,VLOOKUP($C467,CNIGP!$A:$J,9,FALSE),"")</f>
        <v/>
      </c>
      <c r="H467" s="23" t="str">
        <f>IF($C467&gt;0,VLOOKUP($C467,CNIGP!$A:$J,25,FALSE),"")</f>
        <v/>
      </c>
      <c r="I467" s="63"/>
      <c r="J467" s="18"/>
      <c r="K467" s="18"/>
      <c r="L467" s="18"/>
      <c r="M467" s="18"/>
      <c r="N467" s="36"/>
      <c r="O467" s="36"/>
      <c r="P467" s="36"/>
      <c r="Q467" s="36"/>
      <c r="R467" s="36"/>
      <c r="S467" s="18"/>
      <c r="T467" s="36"/>
      <c r="U467" s="18"/>
      <c r="V467" s="18"/>
      <c r="W467" s="23" t="str">
        <f t="shared" si="20"/>
        <v/>
      </c>
      <c r="X467" s="18"/>
      <c r="Y467" s="17"/>
      <c r="Z467" s="29" t="str">
        <f t="shared" si="18"/>
        <v/>
      </c>
      <c r="AA467" s="23" t="e">
        <f ca="1">IF(X467=#REF!,#REF!,IF(X467=#REF!,#REF!,IF(X467=#REF!,#REF!,IF(Z467="","",IF(X467="","",IF(Z467-TODAY()&gt;0,Z467-TODAY(),"Venceu"))))))</f>
        <v>#REF!</v>
      </c>
      <c r="AB467" s="58"/>
    </row>
    <row r="468" spans="1:28" ht="36" customHeight="1" x14ac:dyDescent="0.25">
      <c r="A468" s="16">
        <v>469</v>
      </c>
      <c r="B468" s="17"/>
      <c r="C468" s="18"/>
      <c r="D468" s="33" t="str">
        <f>IF($C468&gt;0,VLOOKUP($C468,CNIGP!$A:$J,2,FALSE),"")</f>
        <v/>
      </c>
      <c r="E468" s="23" t="str">
        <f>IF($C468&gt;0,VLOOKUP($C468,CNIGP!$A:$J,3,FALSE),"")</f>
        <v/>
      </c>
      <c r="F468" s="23" t="str">
        <f t="shared" si="19"/>
        <v/>
      </c>
      <c r="G468" s="23" t="str">
        <f>IF($C468&gt;0,VLOOKUP($C468,CNIGP!$A:$J,9,FALSE),"")</f>
        <v/>
      </c>
      <c r="H468" s="23" t="str">
        <f>IF($C468&gt;0,VLOOKUP($C468,CNIGP!$A:$J,25,FALSE),"")</f>
        <v/>
      </c>
      <c r="I468" s="63"/>
      <c r="J468" s="18"/>
      <c r="K468" s="18"/>
      <c r="L468" s="18"/>
      <c r="M468" s="18"/>
      <c r="N468" s="36"/>
      <c r="O468" s="36"/>
      <c r="P468" s="36"/>
      <c r="Q468" s="36"/>
      <c r="R468" s="36"/>
      <c r="S468" s="18"/>
      <c r="T468" s="36"/>
      <c r="U468" s="18"/>
      <c r="V468" s="18"/>
      <c r="W468" s="23" t="str">
        <f t="shared" si="20"/>
        <v/>
      </c>
      <c r="X468" s="18"/>
      <c r="Y468" s="17"/>
      <c r="Z468" s="29" t="str">
        <f t="shared" si="18"/>
        <v/>
      </c>
      <c r="AA468" s="23" t="e">
        <f ca="1">IF(X468=#REF!,#REF!,IF(X468=#REF!,#REF!,IF(X468=#REF!,#REF!,IF(Z468="","",IF(X468="","",IF(Z468-TODAY()&gt;0,Z468-TODAY(),"Venceu"))))))</f>
        <v>#REF!</v>
      </c>
      <c r="AB468" s="58"/>
    </row>
    <row r="469" spans="1:28" ht="36" customHeight="1" x14ac:dyDescent="0.25">
      <c r="A469" s="16">
        <v>470</v>
      </c>
      <c r="B469" s="17"/>
      <c r="C469" s="18"/>
      <c r="D469" s="33" t="str">
        <f>IF($C469&gt;0,VLOOKUP($C469,CNIGP!$A:$J,2,FALSE),"")</f>
        <v/>
      </c>
      <c r="E469" s="23" t="str">
        <f>IF($C469&gt;0,VLOOKUP($C469,CNIGP!$A:$J,3,FALSE),"")</f>
        <v/>
      </c>
      <c r="F469" s="23" t="str">
        <f t="shared" si="19"/>
        <v/>
      </c>
      <c r="G469" s="23" t="str">
        <f>IF($C469&gt;0,VLOOKUP($C469,CNIGP!$A:$J,9,FALSE),"")</f>
        <v/>
      </c>
      <c r="H469" s="23" t="str">
        <f>IF($C469&gt;0,VLOOKUP($C469,CNIGP!$A:$J,25,FALSE),"")</f>
        <v/>
      </c>
      <c r="I469" s="63"/>
      <c r="J469" s="18"/>
      <c r="K469" s="18"/>
      <c r="L469" s="18"/>
      <c r="M469" s="18"/>
      <c r="N469" s="36"/>
      <c r="O469" s="36"/>
      <c r="P469" s="36"/>
      <c r="Q469" s="36"/>
      <c r="R469" s="36"/>
      <c r="S469" s="18"/>
      <c r="T469" s="36"/>
      <c r="U469" s="18"/>
      <c r="V469" s="18"/>
      <c r="W469" s="23" t="str">
        <f t="shared" si="20"/>
        <v/>
      </c>
      <c r="X469" s="18"/>
      <c r="Y469" s="17"/>
      <c r="Z469" s="29" t="str">
        <f t="shared" ref="Z469:Z532" si="21">IF(Y469&gt;0,T469+Y469,"")</f>
        <v/>
      </c>
      <c r="AA469" s="23" t="e">
        <f ca="1">IF(X469=#REF!,#REF!,IF(X469=#REF!,#REF!,IF(X469=#REF!,#REF!,IF(Z469="","",IF(X469="","",IF(Z469-TODAY()&gt;0,Z469-TODAY(),"Venceu"))))))</f>
        <v>#REF!</v>
      </c>
      <c r="AB469" s="58"/>
    </row>
    <row r="470" spans="1:28" ht="36" customHeight="1" x14ac:dyDescent="0.25">
      <c r="A470" s="16">
        <v>471</v>
      </c>
      <c r="B470" s="17"/>
      <c r="C470" s="18"/>
      <c r="D470" s="33" t="str">
        <f>IF($C470&gt;0,VLOOKUP($C470,CNIGP!$A:$J,2,FALSE),"")</f>
        <v/>
      </c>
      <c r="E470" s="23" t="str">
        <f>IF($C470&gt;0,VLOOKUP($C470,CNIGP!$A:$J,3,FALSE),"")</f>
        <v/>
      </c>
      <c r="F470" s="23" t="str">
        <f t="shared" si="19"/>
        <v/>
      </c>
      <c r="G470" s="23" t="str">
        <f>IF($C470&gt;0,VLOOKUP($C470,CNIGP!$A:$J,9,FALSE),"")</f>
        <v/>
      </c>
      <c r="H470" s="23" t="str">
        <f>IF($C470&gt;0,VLOOKUP($C470,CNIGP!$A:$J,25,FALSE),"")</f>
        <v/>
      </c>
      <c r="I470" s="63"/>
      <c r="J470" s="18"/>
      <c r="K470" s="18"/>
      <c r="L470" s="18"/>
      <c r="M470" s="18"/>
      <c r="N470" s="36"/>
      <c r="O470" s="36"/>
      <c r="P470" s="36"/>
      <c r="Q470" s="36"/>
      <c r="R470" s="36"/>
      <c r="S470" s="18"/>
      <c r="T470" s="36"/>
      <c r="U470" s="18"/>
      <c r="V470" s="18"/>
      <c r="W470" s="23" t="str">
        <f t="shared" si="20"/>
        <v/>
      </c>
      <c r="X470" s="18"/>
      <c r="Y470" s="17"/>
      <c r="Z470" s="29" t="str">
        <f t="shared" si="21"/>
        <v/>
      </c>
      <c r="AA470" s="23" t="e">
        <f ca="1">IF(X470=#REF!,#REF!,IF(X470=#REF!,#REF!,IF(X470=#REF!,#REF!,IF(Z470="","",IF(X470="","",IF(Z470-TODAY()&gt;0,Z470-TODAY(),"Venceu"))))))</f>
        <v>#REF!</v>
      </c>
      <c r="AB470" s="58"/>
    </row>
    <row r="471" spans="1:28" ht="36" customHeight="1" x14ac:dyDescent="0.25">
      <c r="A471" s="16">
        <v>472</v>
      </c>
      <c r="B471" s="17"/>
      <c r="C471" s="18"/>
      <c r="D471" s="33" t="str">
        <f>IF($C471&gt;0,VLOOKUP($C471,CNIGP!$A:$J,2,FALSE),"")</f>
        <v/>
      </c>
      <c r="E471" s="23" t="str">
        <f>IF($C471&gt;0,VLOOKUP($C471,CNIGP!$A:$J,3,FALSE),"")</f>
        <v/>
      </c>
      <c r="F471" s="23" t="str">
        <f t="shared" si="19"/>
        <v/>
      </c>
      <c r="G471" s="23" t="str">
        <f>IF($C471&gt;0,VLOOKUP($C471,CNIGP!$A:$J,9,FALSE),"")</f>
        <v/>
      </c>
      <c r="H471" s="23" t="str">
        <f>IF($C471&gt;0,VLOOKUP($C471,CNIGP!$A:$J,25,FALSE),"")</f>
        <v/>
      </c>
      <c r="I471" s="63"/>
      <c r="J471" s="18"/>
      <c r="K471" s="18"/>
      <c r="L471" s="18"/>
      <c r="M471" s="18"/>
      <c r="N471" s="36"/>
      <c r="O471" s="36"/>
      <c r="P471" s="36"/>
      <c r="Q471" s="36"/>
      <c r="R471" s="36"/>
      <c r="S471" s="18"/>
      <c r="T471" s="36"/>
      <c r="U471" s="18"/>
      <c r="V471" s="18"/>
      <c r="W471" s="23" t="str">
        <f t="shared" si="20"/>
        <v/>
      </c>
      <c r="X471" s="18"/>
      <c r="Y471" s="17"/>
      <c r="Z471" s="29" t="str">
        <f t="shared" si="21"/>
        <v/>
      </c>
      <c r="AA471" s="23" t="e">
        <f ca="1">IF(X471=#REF!,#REF!,IF(X471=#REF!,#REF!,IF(X471=#REF!,#REF!,IF(Z471="","",IF(X471="","",IF(Z471-TODAY()&gt;0,Z471-TODAY(),"Venceu"))))))</f>
        <v>#REF!</v>
      </c>
      <c r="AB471" s="58"/>
    </row>
    <row r="472" spans="1:28" ht="36" customHeight="1" x14ac:dyDescent="0.25">
      <c r="A472" s="16">
        <v>473</v>
      </c>
      <c r="B472" s="17"/>
      <c r="C472" s="18"/>
      <c r="D472" s="33" t="str">
        <f>IF($C472&gt;0,VLOOKUP($C472,CNIGP!$A:$J,2,FALSE),"")</f>
        <v/>
      </c>
      <c r="E472" s="23" t="str">
        <f>IF($C472&gt;0,VLOOKUP($C472,CNIGP!$A:$J,3,FALSE),"")</f>
        <v/>
      </c>
      <c r="F472" s="23" t="str">
        <f t="shared" si="19"/>
        <v/>
      </c>
      <c r="G472" s="23" t="str">
        <f>IF($C472&gt;0,VLOOKUP($C472,CNIGP!$A:$J,9,FALSE),"")</f>
        <v/>
      </c>
      <c r="H472" s="23" t="str">
        <f>IF($C472&gt;0,VLOOKUP($C472,CNIGP!$A:$J,25,FALSE),"")</f>
        <v/>
      </c>
      <c r="I472" s="63"/>
      <c r="J472" s="18"/>
      <c r="K472" s="18"/>
      <c r="L472" s="18"/>
      <c r="M472" s="18"/>
      <c r="N472" s="36"/>
      <c r="O472" s="36"/>
      <c r="P472" s="36"/>
      <c r="Q472" s="36"/>
      <c r="R472" s="36"/>
      <c r="S472" s="18"/>
      <c r="T472" s="36"/>
      <c r="U472" s="18"/>
      <c r="V472" s="18"/>
      <c r="W472" s="23" t="str">
        <f t="shared" si="20"/>
        <v/>
      </c>
      <c r="X472" s="18"/>
      <c r="Y472" s="17"/>
      <c r="Z472" s="29" t="str">
        <f t="shared" si="21"/>
        <v/>
      </c>
      <c r="AA472" s="23" t="e">
        <f ca="1">IF(X472=#REF!,#REF!,IF(X472=#REF!,#REF!,IF(X472=#REF!,#REF!,IF(Z472="","",IF(X472="","",IF(Z472-TODAY()&gt;0,Z472-TODAY(),"Venceu"))))))</f>
        <v>#REF!</v>
      </c>
      <c r="AB472" s="58"/>
    </row>
    <row r="473" spans="1:28" ht="36" customHeight="1" x14ac:dyDescent="0.25">
      <c r="A473" s="16">
        <v>474</v>
      </c>
      <c r="B473" s="17"/>
      <c r="C473" s="18"/>
      <c r="D473" s="33" t="str">
        <f>IF($C473&gt;0,VLOOKUP($C473,CNIGP!$A:$J,2,FALSE),"")</f>
        <v/>
      </c>
      <c r="E473" s="23" t="str">
        <f>IF($C473&gt;0,VLOOKUP($C473,CNIGP!$A:$J,3,FALSE),"")</f>
        <v/>
      </c>
      <c r="F473" s="23" t="str">
        <f t="shared" ref="F473:F536" si="22">IF(B473&gt;0,IF(C473&gt;0,"Sim","Não"),"")</f>
        <v/>
      </c>
      <c r="G473" s="23" t="str">
        <f>IF($C473&gt;0,VLOOKUP($C473,CNIGP!$A:$J,9,FALSE),"")</f>
        <v/>
      </c>
      <c r="H473" s="23" t="str">
        <f>IF($C473&gt;0,VLOOKUP($C473,CNIGP!$A:$J,25,FALSE),"")</f>
        <v/>
      </c>
      <c r="I473" s="63"/>
      <c r="J473" s="18"/>
      <c r="K473" s="18"/>
      <c r="L473" s="18"/>
      <c r="M473" s="18"/>
      <c r="N473" s="36"/>
      <c r="O473" s="36"/>
      <c r="P473" s="36"/>
      <c r="Q473" s="36"/>
      <c r="R473" s="36"/>
      <c r="S473" s="18"/>
      <c r="T473" s="36"/>
      <c r="U473" s="18"/>
      <c r="V473" s="18"/>
      <c r="W473" s="23" t="str">
        <f t="shared" si="20"/>
        <v/>
      </c>
      <c r="X473" s="18"/>
      <c r="Y473" s="17"/>
      <c r="Z473" s="29" t="str">
        <f t="shared" si="21"/>
        <v/>
      </c>
      <c r="AA473" s="23" t="e">
        <f ca="1">IF(X473=#REF!,#REF!,IF(X473=#REF!,#REF!,IF(X473=#REF!,#REF!,IF(Z473="","",IF(X473="","",IF(Z473-TODAY()&gt;0,Z473-TODAY(),"Venceu"))))))</f>
        <v>#REF!</v>
      </c>
      <c r="AB473" s="58"/>
    </row>
    <row r="474" spans="1:28" ht="36" customHeight="1" x14ac:dyDescent="0.25">
      <c r="A474" s="16">
        <v>475</v>
      </c>
      <c r="B474" s="17"/>
      <c r="C474" s="18"/>
      <c r="D474" s="33" t="str">
        <f>IF($C474&gt;0,VLOOKUP($C474,CNIGP!$A:$J,2,FALSE),"")</f>
        <v/>
      </c>
      <c r="E474" s="23" t="str">
        <f>IF($C474&gt;0,VLOOKUP($C474,CNIGP!$A:$J,3,FALSE),"")</f>
        <v/>
      </c>
      <c r="F474" s="23" t="str">
        <f t="shared" si="22"/>
        <v/>
      </c>
      <c r="G474" s="23" t="str">
        <f>IF($C474&gt;0,VLOOKUP($C474,CNIGP!$A:$J,9,FALSE),"")</f>
        <v/>
      </c>
      <c r="H474" s="23" t="str">
        <f>IF($C474&gt;0,VLOOKUP($C474,CNIGP!$A:$J,25,FALSE),"")</f>
        <v/>
      </c>
      <c r="I474" s="63"/>
      <c r="J474" s="18"/>
      <c r="K474" s="18"/>
      <c r="L474" s="18"/>
      <c r="M474" s="18"/>
      <c r="N474" s="36"/>
      <c r="O474" s="36"/>
      <c r="P474" s="36"/>
      <c r="Q474" s="36"/>
      <c r="R474" s="36"/>
      <c r="S474" s="18"/>
      <c r="T474" s="36"/>
      <c r="U474" s="18"/>
      <c r="V474" s="18"/>
      <c r="W474" s="23" t="str">
        <f t="shared" si="20"/>
        <v/>
      </c>
      <c r="X474" s="18"/>
      <c r="Y474" s="17"/>
      <c r="Z474" s="29" t="str">
        <f t="shared" si="21"/>
        <v/>
      </c>
      <c r="AA474" s="23" t="e">
        <f ca="1">IF(X474=#REF!,#REF!,IF(X474=#REF!,#REF!,IF(X474=#REF!,#REF!,IF(Z474="","",IF(X474="","",IF(Z474-TODAY()&gt;0,Z474-TODAY(),"Venceu"))))))</f>
        <v>#REF!</v>
      </c>
      <c r="AB474" s="58"/>
    </row>
    <row r="475" spans="1:28" ht="36" customHeight="1" x14ac:dyDescent="0.25">
      <c r="A475" s="16">
        <v>476</v>
      </c>
      <c r="B475" s="17"/>
      <c r="C475" s="18"/>
      <c r="D475" s="33" t="str">
        <f>IF($C475&gt;0,VLOOKUP($C475,CNIGP!$A:$J,2,FALSE),"")</f>
        <v/>
      </c>
      <c r="E475" s="23" t="str">
        <f>IF($C475&gt;0,VLOOKUP($C475,CNIGP!$A:$J,3,FALSE),"")</f>
        <v/>
      </c>
      <c r="F475" s="23" t="str">
        <f t="shared" si="22"/>
        <v/>
      </c>
      <c r="G475" s="23" t="str">
        <f>IF($C475&gt;0,VLOOKUP($C475,CNIGP!$A:$J,9,FALSE),"")</f>
        <v/>
      </c>
      <c r="H475" s="23" t="str">
        <f>IF($C475&gt;0,VLOOKUP($C475,CNIGP!$A:$J,25,FALSE),"")</f>
        <v/>
      </c>
      <c r="I475" s="63"/>
      <c r="J475" s="18"/>
      <c r="K475" s="18"/>
      <c r="L475" s="18"/>
      <c r="M475" s="18"/>
      <c r="N475" s="36"/>
      <c r="O475" s="36"/>
      <c r="P475" s="36"/>
      <c r="Q475" s="36"/>
      <c r="R475" s="36"/>
      <c r="S475" s="18"/>
      <c r="T475" s="36"/>
      <c r="U475" s="18"/>
      <c r="V475" s="18"/>
      <c r="W475" s="23" t="str">
        <f t="shared" si="20"/>
        <v/>
      </c>
      <c r="X475" s="18"/>
      <c r="Y475" s="17"/>
      <c r="Z475" s="29" t="str">
        <f t="shared" si="21"/>
        <v/>
      </c>
      <c r="AA475" s="23" t="e">
        <f ca="1">IF(X475=#REF!,#REF!,IF(X475=#REF!,#REF!,IF(X475=#REF!,#REF!,IF(Z475="","",IF(X475="","",IF(Z475-TODAY()&gt;0,Z475-TODAY(),"Venceu"))))))</f>
        <v>#REF!</v>
      </c>
      <c r="AB475" s="58"/>
    </row>
    <row r="476" spans="1:28" ht="36" customHeight="1" x14ac:dyDescent="0.25">
      <c r="A476" s="16">
        <v>477</v>
      </c>
      <c r="B476" s="17"/>
      <c r="C476" s="18"/>
      <c r="D476" s="33" t="str">
        <f>IF($C476&gt;0,VLOOKUP($C476,CNIGP!$A:$J,2,FALSE),"")</f>
        <v/>
      </c>
      <c r="E476" s="23" t="str">
        <f>IF($C476&gt;0,VLOOKUP($C476,CNIGP!$A:$J,3,FALSE),"")</f>
        <v/>
      </c>
      <c r="F476" s="23" t="str">
        <f t="shared" si="22"/>
        <v/>
      </c>
      <c r="G476" s="23" t="str">
        <f>IF($C476&gt;0,VLOOKUP($C476,CNIGP!$A:$J,9,FALSE),"")</f>
        <v/>
      </c>
      <c r="H476" s="23" t="str">
        <f>IF($C476&gt;0,VLOOKUP($C476,CNIGP!$A:$J,25,FALSE),"")</f>
        <v/>
      </c>
      <c r="I476" s="63"/>
      <c r="J476" s="18"/>
      <c r="K476" s="18"/>
      <c r="L476" s="18"/>
      <c r="M476" s="18"/>
      <c r="N476" s="36"/>
      <c r="O476" s="36"/>
      <c r="P476" s="36"/>
      <c r="Q476" s="36"/>
      <c r="R476" s="36"/>
      <c r="S476" s="18"/>
      <c r="T476" s="36"/>
      <c r="U476" s="18"/>
      <c r="V476" s="18"/>
      <c r="W476" s="23" t="str">
        <f t="shared" si="20"/>
        <v/>
      </c>
      <c r="X476" s="18"/>
      <c r="Y476" s="17"/>
      <c r="Z476" s="29" t="str">
        <f t="shared" si="21"/>
        <v/>
      </c>
      <c r="AA476" s="23" t="e">
        <f ca="1">IF(X476=#REF!,#REF!,IF(X476=#REF!,#REF!,IF(X476=#REF!,#REF!,IF(Z476="","",IF(X476="","",IF(Z476-TODAY()&gt;0,Z476-TODAY(),"Venceu"))))))</f>
        <v>#REF!</v>
      </c>
      <c r="AB476" s="58"/>
    </row>
    <row r="477" spans="1:28" ht="36" customHeight="1" x14ac:dyDescent="0.25">
      <c r="A477" s="16">
        <v>478</v>
      </c>
      <c r="B477" s="17"/>
      <c r="C477" s="18"/>
      <c r="D477" s="33" t="str">
        <f>IF($C477&gt;0,VLOOKUP($C477,CNIGP!$A:$J,2,FALSE),"")</f>
        <v/>
      </c>
      <c r="E477" s="23" t="str">
        <f>IF($C477&gt;0,VLOOKUP($C477,CNIGP!$A:$J,3,FALSE),"")</f>
        <v/>
      </c>
      <c r="F477" s="23" t="str">
        <f t="shared" si="22"/>
        <v/>
      </c>
      <c r="G477" s="23" t="str">
        <f>IF($C477&gt;0,VLOOKUP($C477,CNIGP!$A:$J,9,FALSE),"")</f>
        <v/>
      </c>
      <c r="H477" s="23" t="str">
        <f>IF($C477&gt;0,VLOOKUP($C477,CNIGP!$A:$J,25,FALSE),"")</f>
        <v/>
      </c>
      <c r="I477" s="63"/>
      <c r="J477" s="18"/>
      <c r="K477" s="18"/>
      <c r="L477" s="18"/>
      <c r="M477" s="18"/>
      <c r="N477" s="36"/>
      <c r="O477" s="36"/>
      <c r="P477" s="36"/>
      <c r="Q477" s="36"/>
      <c r="R477" s="36"/>
      <c r="S477" s="18"/>
      <c r="T477" s="36"/>
      <c r="U477" s="18"/>
      <c r="V477" s="18"/>
      <c r="W477" s="23" t="str">
        <f t="shared" si="20"/>
        <v/>
      </c>
      <c r="X477" s="18"/>
      <c r="Y477" s="17"/>
      <c r="Z477" s="29" t="str">
        <f t="shared" si="21"/>
        <v/>
      </c>
      <c r="AA477" s="23" t="e">
        <f ca="1">IF(X477=#REF!,#REF!,IF(X477=#REF!,#REF!,IF(X477=#REF!,#REF!,IF(Z477="","",IF(X477="","",IF(Z477-TODAY()&gt;0,Z477-TODAY(),"Venceu"))))))</f>
        <v>#REF!</v>
      </c>
      <c r="AB477" s="58"/>
    </row>
    <row r="478" spans="1:28" ht="36" customHeight="1" x14ac:dyDescent="0.25">
      <c r="A478" s="16">
        <v>479</v>
      </c>
      <c r="B478" s="17"/>
      <c r="C478" s="18"/>
      <c r="D478" s="33" t="str">
        <f>IF($C478&gt;0,VLOOKUP($C478,CNIGP!$A:$J,2,FALSE),"")</f>
        <v/>
      </c>
      <c r="E478" s="23" t="str">
        <f>IF($C478&gt;0,VLOOKUP($C478,CNIGP!$A:$J,3,FALSE),"")</f>
        <v/>
      </c>
      <c r="F478" s="23" t="str">
        <f t="shared" si="22"/>
        <v/>
      </c>
      <c r="G478" s="23" t="str">
        <f>IF($C478&gt;0,VLOOKUP($C478,CNIGP!$A:$J,9,FALSE),"")</f>
        <v/>
      </c>
      <c r="H478" s="23" t="str">
        <f>IF($C478&gt;0,VLOOKUP($C478,CNIGP!$A:$J,25,FALSE),"")</f>
        <v/>
      </c>
      <c r="I478" s="63"/>
      <c r="J478" s="18"/>
      <c r="K478" s="18"/>
      <c r="L478" s="18"/>
      <c r="M478" s="18"/>
      <c r="N478" s="36"/>
      <c r="O478" s="36"/>
      <c r="P478" s="36"/>
      <c r="Q478" s="36"/>
      <c r="R478" s="36"/>
      <c r="S478" s="18"/>
      <c r="T478" s="36"/>
      <c r="U478" s="18"/>
      <c r="V478" s="18"/>
      <c r="W478" s="23" t="str">
        <f t="shared" si="20"/>
        <v/>
      </c>
      <c r="X478" s="18"/>
      <c r="Y478" s="17"/>
      <c r="Z478" s="29" t="str">
        <f t="shared" si="21"/>
        <v/>
      </c>
      <c r="AA478" s="23" t="e">
        <f ca="1">IF(X478=#REF!,#REF!,IF(X478=#REF!,#REF!,IF(X478=#REF!,#REF!,IF(Z478="","",IF(X478="","",IF(Z478-TODAY()&gt;0,Z478-TODAY(),"Venceu"))))))</f>
        <v>#REF!</v>
      </c>
      <c r="AB478" s="58"/>
    </row>
    <row r="479" spans="1:28" ht="36" customHeight="1" x14ac:dyDescent="0.25">
      <c r="A479" s="16">
        <v>480</v>
      </c>
      <c r="B479" s="17"/>
      <c r="C479" s="18"/>
      <c r="D479" s="33" t="str">
        <f>IF($C479&gt;0,VLOOKUP($C479,CNIGP!$A:$J,2,FALSE),"")</f>
        <v/>
      </c>
      <c r="E479" s="23" t="str">
        <f>IF($C479&gt;0,VLOOKUP($C479,CNIGP!$A:$J,3,FALSE),"")</f>
        <v/>
      </c>
      <c r="F479" s="23" t="str">
        <f t="shared" si="22"/>
        <v/>
      </c>
      <c r="G479" s="23" t="str">
        <f>IF($C479&gt;0,VLOOKUP($C479,CNIGP!$A:$J,9,FALSE),"")</f>
        <v/>
      </c>
      <c r="H479" s="23" t="str">
        <f>IF($C479&gt;0,VLOOKUP($C479,CNIGP!$A:$J,25,FALSE),"")</f>
        <v/>
      </c>
      <c r="I479" s="63"/>
      <c r="J479" s="18"/>
      <c r="K479" s="18"/>
      <c r="L479" s="18"/>
      <c r="M479" s="18"/>
      <c r="N479" s="36"/>
      <c r="O479" s="36"/>
      <c r="P479" s="36"/>
      <c r="Q479" s="36"/>
      <c r="R479" s="36"/>
      <c r="S479" s="18"/>
      <c r="T479" s="36"/>
      <c r="U479" s="18"/>
      <c r="V479" s="18"/>
      <c r="W479" s="23" t="str">
        <f t="shared" si="20"/>
        <v/>
      </c>
      <c r="X479" s="18"/>
      <c r="Y479" s="17"/>
      <c r="Z479" s="29" t="str">
        <f t="shared" si="21"/>
        <v/>
      </c>
      <c r="AA479" s="23" t="e">
        <f ca="1">IF(X479=#REF!,#REF!,IF(X479=#REF!,#REF!,IF(X479=#REF!,#REF!,IF(Z479="","",IF(X479="","",IF(Z479-TODAY()&gt;0,Z479-TODAY(),"Venceu"))))))</f>
        <v>#REF!</v>
      </c>
      <c r="AB479" s="58"/>
    </row>
    <row r="480" spans="1:28" ht="36" customHeight="1" x14ac:dyDescent="0.25">
      <c r="A480" s="16">
        <v>481</v>
      </c>
      <c r="B480" s="17"/>
      <c r="C480" s="18"/>
      <c r="D480" s="33" t="str">
        <f>IF($C480&gt;0,VLOOKUP($C480,CNIGP!$A:$J,2,FALSE),"")</f>
        <v/>
      </c>
      <c r="E480" s="23" t="str">
        <f>IF($C480&gt;0,VLOOKUP($C480,CNIGP!$A:$J,3,FALSE),"")</f>
        <v/>
      </c>
      <c r="F480" s="23" t="str">
        <f t="shared" si="22"/>
        <v/>
      </c>
      <c r="G480" s="23" t="str">
        <f>IF($C480&gt;0,VLOOKUP($C480,CNIGP!$A:$J,9,FALSE),"")</f>
        <v/>
      </c>
      <c r="H480" s="23" t="str">
        <f>IF($C480&gt;0,VLOOKUP($C480,CNIGP!$A:$J,25,FALSE),"")</f>
        <v/>
      </c>
      <c r="I480" s="63"/>
      <c r="J480" s="18"/>
      <c r="K480" s="18"/>
      <c r="L480" s="18"/>
      <c r="M480" s="18"/>
      <c r="N480" s="36"/>
      <c r="O480" s="36"/>
      <c r="P480" s="36"/>
      <c r="Q480" s="36"/>
      <c r="R480" s="36"/>
      <c r="S480" s="18"/>
      <c r="T480" s="36"/>
      <c r="U480" s="18"/>
      <c r="V480" s="18"/>
      <c r="W480" s="23" t="str">
        <f t="shared" si="20"/>
        <v/>
      </c>
      <c r="X480" s="18"/>
      <c r="Y480" s="17"/>
      <c r="Z480" s="29" t="str">
        <f t="shared" si="21"/>
        <v/>
      </c>
      <c r="AA480" s="23" t="e">
        <f ca="1">IF(X480=#REF!,#REF!,IF(X480=#REF!,#REF!,IF(X480=#REF!,#REF!,IF(Z480="","",IF(X480="","",IF(Z480-TODAY()&gt;0,Z480-TODAY(),"Venceu"))))))</f>
        <v>#REF!</v>
      </c>
      <c r="AB480" s="58"/>
    </row>
    <row r="481" spans="1:28" ht="36" customHeight="1" x14ac:dyDescent="0.25">
      <c r="A481" s="16">
        <v>482</v>
      </c>
      <c r="B481" s="17"/>
      <c r="C481" s="18"/>
      <c r="D481" s="33" t="str">
        <f>IF($C481&gt;0,VLOOKUP($C481,CNIGP!$A:$J,2,FALSE),"")</f>
        <v/>
      </c>
      <c r="E481" s="23" t="str">
        <f>IF($C481&gt;0,VLOOKUP($C481,CNIGP!$A:$J,3,FALSE),"")</f>
        <v/>
      </c>
      <c r="F481" s="23" t="str">
        <f t="shared" si="22"/>
        <v/>
      </c>
      <c r="G481" s="23" t="str">
        <f>IF($C481&gt;0,VLOOKUP($C481,CNIGP!$A:$J,9,FALSE),"")</f>
        <v/>
      </c>
      <c r="H481" s="23" t="str">
        <f>IF($C481&gt;0,VLOOKUP($C481,CNIGP!$A:$J,25,FALSE),"")</f>
        <v/>
      </c>
      <c r="I481" s="63"/>
      <c r="J481" s="18"/>
      <c r="K481" s="18"/>
      <c r="L481" s="18"/>
      <c r="M481" s="18"/>
      <c r="N481" s="36"/>
      <c r="O481" s="36"/>
      <c r="P481" s="36"/>
      <c r="Q481" s="36"/>
      <c r="R481" s="36"/>
      <c r="S481" s="18"/>
      <c r="T481" s="36"/>
      <c r="U481" s="18"/>
      <c r="V481" s="18"/>
      <c r="W481" s="23" t="str">
        <f t="shared" si="20"/>
        <v/>
      </c>
      <c r="X481" s="18"/>
      <c r="Y481" s="17"/>
      <c r="Z481" s="29" t="str">
        <f t="shared" si="21"/>
        <v/>
      </c>
      <c r="AA481" s="23" t="e">
        <f ca="1">IF(X481=#REF!,#REF!,IF(X481=#REF!,#REF!,IF(X481=#REF!,#REF!,IF(Z481="","",IF(X481="","",IF(Z481-TODAY()&gt;0,Z481-TODAY(),"Venceu"))))))</f>
        <v>#REF!</v>
      </c>
      <c r="AB481" s="58"/>
    </row>
    <row r="482" spans="1:28" ht="36" customHeight="1" x14ac:dyDescent="0.25">
      <c r="A482" s="16">
        <v>483</v>
      </c>
      <c r="B482" s="17"/>
      <c r="C482" s="18"/>
      <c r="D482" s="33" t="str">
        <f>IF($C482&gt;0,VLOOKUP($C482,CNIGP!$A:$J,2,FALSE),"")</f>
        <v/>
      </c>
      <c r="E482" s="23" t="str">
        <f>IF($C482&gt;0,VLOOKUP($C482,CNIGP!$A:$J,3,FALSE),"")</f>
        <v/>
      </c>
      <c r="F482" s="23" t="str">
        <f t="shared" si="22"/>
        <v/>
      </c>
      <c r="G482" s="23" t="str">
        <f>IF($C482&gt;0,VLOOKUP($C482,CNIGP!$A:$J,9,FALSE),"")</f>
        <v/>
      </c>
      <c r="H482" s="23" t="str">
        <f>IF($C482&gt;0,VLOOKUP($C482,CNIGP!$A:$J,25,FALSE),"")</f>
        <v/>
      </c>
      <c r="I482" s="63"/>
      <c r="J482" s="18"/>
      <c r="K482" s="18"/>
      <c r="L482" s="18"/>
      <c r="M482" s="18"/>
      <c r="N482" s="36"/>
      <c r="O482" s="36"/>
      <c r="P482" s="36"/>
      <c r="Q482" s="36"/>
      <c r="R482" s="36"/>
      <c r="S482" s="18"/>
      <c r="T482" s="36"/>
      <c r="U482" s="18"/>
      <c r="V482" s="18"/>
      <c r="W482" s="23" t="str">
        <f t="shared" si="20"/>
        <v/>
      </c>
      <c r="X482" s="18"/>
      <c r="Y482" s="17"/>
      <c r="Z482" s="29" t="str">
        <f t="shared" si="21"/>
        <v/>
      </c>
      <c r="AA482" s="23" t="e">
        <f ca="1">IF(X482=#REF!,#REF!,IF(X482=#REF!,#REF!,IF(X482=#REF!,#REF!,IF(Z482="","",IF(X482="","",IF(Z482-TODAY()&gt;0,Z482-TODAY(),"Venceu"))))))</f>
        <v>#REF!</v>
      </c>
      <c r="AB482" s="58"/>
    </row>
    <row r="483" spans="1:28" ht="36" customHeight="1" x14ac:dyDescent="0.25">
      <c r="A483" s="16">
        <v>484</v>
      </c>
      <c r="B483" s="17"/>
      <c r="C483" s="18"/>
      <c r="D483" s="33" t="str">
        <f>IF($C483&gt;0,VLOOKUP($C483,CNIGP!$A:$J,2,FALSE),"")</f>
        <v/>
      </c>
      <c r="E483" s="23" t="str">
        <f>IF($C483&gt;0,VLOOKUP($C483,CNIGP!$A:$J,3,FALSE),"")</f>
        <v/>
      </c>
      <c r="F483" s="23" t="str">
        <f t="shared" si="22"/>
        <v/>
      </c>
      <c r="G483" s="23" t="str">
        <f>IF($C483&gt;0,VLOOKUP($C483,CNIGP!$A:$J,9,FALSE),"")</f>
        <v/>
      </c>
      <c r="H483" s="23" t="str">
        <f>IF($C483&gt;0,VLOOKUP($C483,CNIGP!$A:$J,25,FALSE),"")</f>
        <v/>
      </c>
      <c r="I483" s="63"/>
      <c r="J483" s="18"/>
      <c r="K483" s="18"/>
      <c r="L483" s="18"/>
      <c r="M483" s="18"/>
      <c r="N483" s="36"/>
      <c r="O483" s="36"/>
      <c r="P483" s="36"/>
      <c r="Q483" s="36"/>
      <c r="R483" s="36"/>
      <c r="S483" s="18"/>
      <c r="T483" s="36"/>
      <c r="U483" s="18"/>
      <c r="V483" s="18"/>
      <c r="W483" s="23" t="str">
        <f t="shared" si="20"/>
        <v/>
      </c>
      <c r="X483" s="18"/>
      <c r="Y483" s="17"/>
      <c r="Z483" s="29" t="str">
        <f t="shared" si="21"/>
        <v/>
      </c>
      <c r="AA483" s="23" t="e">
        <f ca="1">IF(X483=#REF!,#REF!,IF(X483=#REF!,#REF!,IF(X483=#REF!,#REF!,IF(Z483="","",IF(X483="","",IF(Z483-TODAY()&gt;0,Z483-TODAY(),"Venceu"))))))</f>
        <v>#REF!</v>
      </c>
      <c r="AB483" s="58"/>
    </row>
    <row r="484" spans="1:28" ht="36" customHeight="1" x14ac:dyDescent="0.25">
      <c r="A484" s="16">
        <v>485</v>
      </c>
      <c r="B484" s="17"/>
      <c r="C484" s="18"/>
      <c r="D484" s="33" t="str">
        <f>IF($C484&gt;0,VLOOKUP($C484,CNIGP!$A:$J,2,FALSE),"")</f>
        <v/>
      </c>
      <c r="E484" s="23" t="str">
        <f>IF($C484&gt;0,VLOOKUP($C484,CNIGP!$A:$J,3,FALSE),"")</f>
        <v/>
      </c>
      <c r="F484" s="23" t="str">
        <f t="shared" si="22"/>
        <v/>
      </c>
      <c r="G484" s="23" t="str">
        <f>IF($C484&gt;0,VLOOKUP($C484,CNIGP!$A:$J,9,FALSE),"")</f>
        <v/>
      </c>
      <c r="H484" s="23" t="str">
        <f>IF($C484&gt;0,VLOOKUP($C484,CNIGP!$A:$J,25,FALSE),"")</f>
        <v/>
      </c>
      <c r="I484" s="63"/>
      <c r="J484" s="18"/>
      <c r="K484" s="18"/>
      <c r="L484" s="18"/>
      <c r="M484" s="18"/>
      <c r="N484" s="36"/>
      <c r="O484" s="36"/>
      <c r="P484" s="36"/>
      <c r="Q484" s="36"/>
      <c r="R484" s="36"/>
      <c r="S484" s="18"/>
      <c r="T484" s="36"/>
      <c r="U484" s="18"/>
      <c r="V484" s="18"/>
      <c r="W484" s="23" t="str">
        <f t="shared" si="20"/>
        <v/>
      </c>
      <c r="X484" s="18"/>
      <c r="Y484" s="17"/>
      <c r="Z484" s="29" t="str">
        <f t="shared" si="21"/>
        <v/>
      </c>
      <c r="AA484" s="23" t="e">
        <f ca="1">IF(X484=#REF!,#REF!,IF(X484=#REF!,#REF!,IF(X484=#REF!,#REF!,IF(Z484="","",IF(X484="","",IF(Z484-TODAY()&gt;0,Z484-TODAY(),"Venceu"))))))</f>
        <v>#REF!</v>
      </c>
      <c r="AB484" s="58"/>
    </row>
    <row r="485" spans="1:28" ht="36" customHeight="1" x14ac:dyDescent="0.25">
      <c r="A485" s="16">
        <v>486</v>
      </c>
      <c r="B485" s="17"/>
      <c r="C485" s="18"/>
      <c r="D485" s="33" t="str">
        <f>IF($C485&gt;0,VLOOKUP($C485,CNIGP!$A:$J,2,FALSE),"")</f>
        <v/>
      </c>
      <c r="E485" s="23" t="str">
        <f>IF($C485&gt;0,VLOOKUP($C485,CNIGP!$A:$J,3,FALSE),"")</f>
        <v/>
      </c>
      <c r="F485" s="23" t="str">
        <f t="shared" si="22"/>
        <v/>
      </c>
      <c r="G485" s="23" t="str">
        <f>IF($C485&gt;0,VLOOKUP($C485,CNIGP!$A:$J,9,FALSE),"")</f>
        <v/>
      </c>
      <c r="H485" s="23" t="str">
        <f>IF($C485&gt;0,VLOOKUP($C485,CNIGP!$A:$J,25,FALSE),"")</f>
        <v/>
      </c>
      <c r="I485" s="63"/>
      <c r="J485" s="18"/>
      <c r="K485" s="18"/>
      <c r="L485" s="18"/>
      <c r="M485" s="18"/>
      <c r="N485" s="36"/>
      <c r="O485" s="36"/>
      <c r="P485" s="36"/>
      <c r="Q485" s="36"/>
      <c r="R485" s="36"/>
      <c r="S485" s="18"/>
      <c r="T485" s="36"/>
      <c r="U485" s="18"/>
      <c r="V485" s="18"/>
      <c r="W485" s="23" t="str">
        <f t="shared" si="20"/>
        <v/>
      </c>
      <c r="X485" s="18"/>
      <c r="Y485" s="17"/>
      <c r="Z485" s="29" t="str">
        <f t="shared" si="21"/>
        <v/>
      </c>
      <c r="AA485" s="23" t="e">
        <f ca="1">IF(X485=#REF!,#REF!,IF(X485=#REF!,#REF!,IF(X485=#REF!,#REF!,IF(Z485="","",IF(X485="","",IF(Z485-TODAY()&gt;0,Z485-TODAY(),"Venceu"))))))</f>
        <v>#REF!</v>
      </c>
      <c r="AB485" s="58"/>
    </row>
    <row r="486" spans="1:28" ht="36" customHeight="1" x14ac:dyDescent="0.25">
      <c r="A486" s="16">
        <v>487</v>
      </c>
      <c r="B486" s="17"/>
      <c r="C486" s="18"/>
      <c r="D486" s="33" t="str">
        <f>IF($C486&gt;0,VLOOKUP($C486,CNIGP!$A:$J,2,FALSE),"")</f>
        <v/>
      </c>
      <c r="E486" s="23" t="str">
        <f>IF($C486&gt;0,VLOOKUP($C486,CNIGP!$A:$J,3,FALSE),"")</f>
        <v/>
      </c>
      <c r="F486" s="23" t="str">
        <f t="shared" si="22"/>
        <v/>
      </c>
      <c r="G486" s="23" t="str">
        <f>IF($C486&gt;0,VLOOKUP($C486,CNIGP!$A:$J,9,FALSE),"")</f>
        <v/>
      </c>
      <c r="H486" s="23" t="str">
        <f>IF($C486&gt;0,VLOOKUP($C486,CNIGP!$A:$J,25,FALSE),"")</f>
        <v/>
      </c>
      <c r="I486" s="63"/>
      <c r="J486" s="18"/>
      <c r="K486" s="18"/>
      <c r="L486" s="18"/>
      <c r="M486" s="18"/>
      <c r="N486" s="36"/>
      <c r="O486" s="36"/>
      <c r="P486" s="36"/>
      <c r="Q486" s="36"/>
      <c r="R486" s="36"/>
      <c r="S486" s="18"/>
      <c r="T486" s="36"/>
      <c r="U486" s="18"/>
      <c r="V486" s="18"/>
      <c r="W486" s="23" t="str">
        <f t="shared" si="20"/>
        <v/>
      </c>
      <c r="X486" s="18"/>
      <c r="Y486" s="17"/>
      <c r="Z486" s="29" t="str">
        <f t="shared" si="21"/>
        <v/>
      </c>
      <c r="AA486" s="23" t="e">
        <f ca="1">IF(X486=#REF!,#REF!,IF(X486=#REF!,#REF!,IF(X486=#REF!,#REF!,IF(Z486="","",IF(X486="","",IF(Z486-TODAY()&gt;0,Z486-TODAY(),"Venceu"))))))</f>
        <v>#REF!</v>
      </c>
      <c r="AB486" s="58"/>
    </row>
    <row r="487" spans="1:28" ht="36" customHeight="1" x14ac:dyDescent="0.25">
      <c r="A487" s="16">
        <v>488</v>
      </c>
      <c r="B487" s="17"/>
      <c r="C487" s="18"/>
      <c r="D487" s="33" t="str">
        <f>IF($C487&gt;0,VLOOKUP($C487,CNIGP!$A:$J,2,FALSE),"")</f>
        <v/>
      </c>
      <c r="E487" s="23" t="str">
        <f>IF($C487&gt;0,VLOOKUP($C487,CNIGP!$A:$J,3,FALSE),"")</f>
        <v/>
      </c>
      <c r="F487" s="23" t="str">
        <f t="shared" si="22"/>
        <v/>
      </c>
      <c r="G487" s="23" t="str">
        <f>IF($C487&gt;0,VLOOKUP($C487,CNIGP!$A:$J,9,FALSE),"")</f>
        <v/>
      </c>
      <c r="H487" s="23" t="str">
        <f>IF($C487&gt;0,VLOOKUP($C487,CNIGP!$A:$J,25,FALSE),"")</f>
        <v/>
      </c>
      <c r="I487" s="63"/>
      <c r="J487" s="18"/>
      <c r="K487" s="18"/>
      <c r="L487" s="18"/>
      <c r="M487" s="18"/>
      <c r="N487" s="36"/>
      <c r="O487" s="36"/>
      <c r="P487" s="36"/>
      <c r="Q487" s="36"/>
      <c r="R487" s="36"/>
      <c r="S487" s="18"/>
      <c r="T487" s="36"/>
      <c r="U487" s="18"/>
      <c r="V487" s="18"/>
      <c r="W487" s="23" t="str">
        <f t="shared" si="20"/>
        <v/>
      </c>
      <c r="X487" s="18"/>
      <c r="Y487" s="17"/>
      <c r="Z487" s="29" t="str">
        <f t="shared" si="21"/>
        <v/>
      </c>
      <c r="AA487" s="23" t="e">
        <f ca="1">IF(X487=#REF!,#REF!,IF(X487=#REF!,#REF!,IF(X487=#REF!,#REF!,IF(Z487="","",IF(X487="","",IF(Z487-TODAY()&gt;0,Z487-TODAY(),"Venceu"))))))</f>
        <v>#REF!</v>
      </c>
      <c r="AB487" s="58"/>
    </row>
    <row r="488" spans="1:28" ht="36" customHeight="1" x14ac:dyDescent="0.25">
      <c r="A488" s="16">
        <v>489</v>
      </c>
      <c r="B488" s="17"/>
      <c r="C488" s="18"/>
      <c r="D488" s="33" t="str">
        <f>IF($C488&gt;0,VLOOKUP($C488,CNIGP!$A:$J,2,FALSE),"")</f>
        <v/>
      </c>
      <c r="E488" s="23" t="str">
        <f>IF($C488&gt;0,VLOOKUP($C488,CNIGP!$A:$J,3,FALSE),"")</f>
        <v/>
      </c>
      <c r="F488" s="23" t="str">
        <f t="shared" si="22"/>
        <v/>
      </c>
      <c r="G488" s="23" t="str">
        <f>IF($C488&gt;0,VLOOKUP($C488,CNIGP!$A:$J,9,FALSE),"")</f>
        <v/>
      </c>
      <c r="H488" s="23" t="str">
        <f>IF($C488&gt;0,VLOOKUP($C488,CNIGP!$A:$J,25,FALSE),"")</f>
        <v/>
      </c>
      <c r="I488" s="63"/>
      <c r="J488" s="18"/>
      <c r="K488" s="18"/>
      <c r="L488" s="18"/>
      <c r="M488" s="18"/>
      <c r="N488" s="36"/>
      <c r="O488" s="36"/>
      <c r="P488" s="36"/>
      <c r="Q488" s="36"/>
      <c r="R488" s="36"/>
      <c r="S488" s="18"/>
      <c r="T488" s="36"/>
      <c r="U488" s="18"/>
      <c r="V488" s="18"/>
      <c r="W488" s="23" t="str">
        <f t="shared" si="20"/>
        <v/>
      </c>
      <c r="X488" s="18"/>
      <c r="Y488" s="17"/>
      <c r="Z488" s="29" t="str">
        <f t="shared" si="21"/>
        <v/>
      </c>
      <c r="AA488" s="23" t="e">
        <f ca="1">IF(X488=#REF!,#REF!,IF(X488=#REF!,#REF!,IF(X488=#REF!,#REF!,IF(Z488="","",IF(X488="","",IF(Z488-TODAY()&gt;0,Z488-TODAY(),"Venceu"))))))</f>
        <v>#REF!</v>
      </c>
      <c r="AB488" s="58"/>
    </row>
    <row r="489" spans="1:28" ht="36" customHeight="1" x14ac:dyDescent="0.25">
      <c r="A489" s="16">
        <v>490</v>
      </c>
      <c r="B489" s="17"/>
      <c r="C489" s="18"/>
      <c r="D489" s="33" t="str">
        <f>IF($C489&gt;0,VLOOKUP($C489,CNIGP!$A:$J,2,FALSE),"")</f>
        <v/>
      </c>
      <c r="E489" s="23" t="str">
        <f>IF($C489&gt;0,VLOOKUP($C489,CNIGP!$A:$J,3,FALSE),"")</f>
        <v/>
      </c>
      <c r="F489" s="23" t="str">
        <f t="shared" si="22"/>
        <v/>
      </c>
      <c r="G489" s="23" t="str">
        <f>IF($C489&gt;0,VLOOKUP($C489,CNIGP!$A:$J,9,FALSE),"")</f>
        <v/>
      </c>
      <c r="H489" s="23" t="str">
        <f>IF($C489&gt;0,VLOOKUP($C489,CNIGP!$A:$J,25,FALSE),"")</f>
        <v/>
      </c>
      <c r="I489" s="63"/>
      <c r="J489" s="18"/>
      <c r="K489" s="18"/>
      <c r="L489" s="18"/>
      <c r="M489" s="18"/>
      <c r="N489" s="36"/>
      <c r="O489" s="36"/>
      <c r="P489" s="36"/>
      <c r="Q489" s="36"/>
      <c r="R489" s="36"/>
      <c r="S489" s="18"/>
      <c r="T489" s="36"/>
      <c r="U489" s="18"/>
      <c r="V489" s="18"/>
      <c r="W489" s="23" t="str">
        <f t="shared" si="20"/>
        <v/>
      </c>
      <c r="X489" s="18"/>
      <c r="Y489" s="17"/>
      <c r="Z489" s="29" t="str">
        <f t="shared" si="21"/>
        <v/>
      </c>
      <c r="AA489" s="23" t="e">
        <f ca="1">IF(X489=#REF!,#REF!,IF(X489=#REF!,#REF!,IF(X489=#REF!,#REF!,IF(Z489="","",IF(X489="","",IF(Z489-TODAY()&gt;0,Z489-TODAY(),"Venceu"))))))</f>
        <v>#REF!</v>
      </c>
      <c r="AB489" s="58"/>
    </row>
    <row r="490" spans="1:28" ht="36" customHeight="1" x14ac:dyDescent="0.25">
      <c r="A490" s="16">
        <v>491</v>
      </c>
      <c r="B490" s="17"/>
      <c r="C490" s="18"/>
      <c r="D490" s="33" t="str">
        <f>IF($C490&gt;0,VLOOKUP($C490,CNIGP!$A:$J,2,FALSE),"")</f>
        <v/>
      </c>
      <c r="E490" s="23" t="str">
        <f>IF($C490&gt;0,VLOOKUP($C490,CNIGP!$A:$J,3,FALSE),"")</f>
        <v/>
      </c>
      <c r="F490" s="23" t="str">
        <f t="shared" si="22"/>
        <v/>
      </c>
      <c r="G490" s="23" t="str">
        <f>IF($C490&gt;0,VLOOKUP($C490,CNIGP!$A:$J,9,FALSE),"")</f>
        <v/>
      </c>
      <c r="H490" s="23" t="str">
        <f>IF($C490&gt;0,VLOOKUP($C490,CNIGP!$A:$J,25,FALSE),"")</f>
        <v/>
      </c>
      <c r="I490" s="63"/>
      <c r="J490" s="18"/>
      <c r="K490" s="18"/>
      <c r="L490" s="18"/>
      <c r="M490" s="18"/>
      <c r="N490" s="36"/>
      <c r="O490" s="36"/>
      <c r="P490" s="36"/>
      <c r="Q490" s="36"/>
      <c r="R490" s="36"/>
      <c r="S490" s="18"/>
      <c r="T490" s="36"/>
      <c r="U490" s="18"/>
      <c r="V490" s="18"/>
      <c r="W490" s="23" t="str">
        <f t="shared" si="20"/>
        <v/>
      </c>
      <c r="X490" s="18"/>
      <c r="Y490" s="17"/>
      <c r="Z490" s="29" t="str">
        <f t="shared" si="21"/>
        <v/>
      </c>
      <c r="AA490" s="23" t="e">
        <f ca="1">IF(X490=#REF!,#REF!,IF(X490=#REF!,#REF!,IF(X490=#REF!,#REF!,IF(Z490="","",IF(X490="","",IF(Z490-TODAY()&gt;0,Z490-TODAY(),"Venceu"))))))</f>
        <v>#REF!</v>
      </c>
      <c r="AB490" s="58"/>
    </row>
    <row r="491" spans="1:28" ht="36" customHeight="1" x14ac:dyDescent="0.25">
      <c r="A491" s="16">
        <v>492</v>
      </c>
      <c r="B491" s="17"/>
      <c r="C491" s="18"/>
      <c r="D491" s="33" t="str">
        <f>IF($C491&gt;0,VLOOKUP($C491,CNIGP!$A:$J,2,FALSE),"")</f>
        <v/>
      </c>
      <c r="E491" s="23" t="str">
        <f>IF($C491&gt;0,VLOOKUP($C491,CNIGP!$A:$J,3,FALSE),"")</f>
        <v/>
      </c>
      <c r="F491" s="23" t="str">
        <f t="shared" si="22"/>
        <v/>
      </c>
      <c r="G491" s="23" t="str">
        <f>IF($C491&gt;0,VLOOKUP($C491,CNIGP!$A:$J,9,FALSE),"")</f>
        <v/>
      </c>
      <c r="H491" s="23" t="str">
        <f>IF($C491&gt;0,VLOOKUP($C491,CNIGP!$A:$J,25,FALSE),"")</f>
        <v/>
      </c>
      <c r="I491" s="63"/>
      <c r="J491" s="18"/>
      <c r="K491" s="18"/>
      <c r="L491" s="18"/>
      <c r="M491" s="18"/>
      <c r="N491" s="36"/>
      <c r="O491" s="36"/>
      <c r="P491" s="36"/>
      <c r="Q491" s="36"/>
      <c r="R491" s="36"/>
      <c r="S491" s="18"/>
      <c r="T491" s="36"/>
      <c r="U491" s="18"/>
      <c r="V491" s="18"/>
      <c r="W491" s="23" t="str">
        <f t="shared" si="20"/>
        <v/>
      </c>
      <c r="X491" s="18"/>
      <c r="Y491" s="17"/>
      <c r="Z491" s="29" t="str">
        <f t="shared" si="21"/>
        <v/>
      </c>
      <c r="AA491" s="23" t="e">
        <f ca="1">IF(X491=#REF!,#REF!,IF(X491=#REF!,#REF!,IF(X491=#REF!,#REF!,IF(Z491="","",IF(X491="","",IF(Z491-TODAY()&gt;0,Z491-TODAY(),"Venceu"))))))</f>
        <v>#REF!</v>
      </c>
      <c r="AB491" s="58"/>
    </row>
    <row r="492" spans="1:28" ht="36" customHeight="1" x14ac:dyDescent="0.25">
      <c r="A492" s="16">
        <v>493</v>
      </c>
      <c r="B492" s="17"/>
      <c r="C492" s="18"/>
      <c r="D492" s="33" t="str">
        <f>IF($C492&gt;0,VLOOKUP($C492,CNIGP!$A:$J,2,FALSE),"")</f>
        <v/>
      </c>
      <c r="E492" s="23" t="str">
        <f>IF($C492&gt;0,VLOOKUP($C492,CNIGP!$A:$J,3,FALSE),"")</f>
        <v/>
      </c>
      <c r="F492" s="23" t="str">
        <f t="shared" si="22"/>
        <v/>
      </c>
      <c r="G492" s="23" t="str">
        <f>IF($C492&gt;0,VLOOKUP($C492,CNIGP!$A:$J,9,FALSE),"")</f>
        <v/>
      </c>
      <c r="H492" s="23" t="str">
        <f>IF($C492&gt;0,VLOOKUP($C492,CNIGP!$A:$J,25,FALSE),"")</f>
        <v/>
      </c>
      <c r="I492" s="63"/>
      <c r="J492" s="18"/>
      <c r="K492" s="18"/>
      <c r="L492" s="18"/>
      <c r="M492" s="18"/>
      <c r="N492" s="36"/>
      <c r="O492" s="36"/>
      <c r="P492" s="36"/>
      <c r="Q492" s="36"/>
      <c r="R492" s="36"/>
      <c r="S492" s="18"/>
      <c r="T492" s="36"/>
      <c r="U492" s="18"/>
      <c r="V492" s="18"/>
      <c r="W492" s="23" t="str">
        <f t="shared" si="20"/>
        <v/>
      </c>
      <c r="X492" s="18"/>
      <c r="Y492" s="17"/>
      <c r="Z492" s="29" t="str">
        <f t="shared" si="21"/>
        <v/>
      </c>
      <c r="AA492" s="23" t="e">
        <f ca="1">IF(X492=#REF!,#REF!,IF(X492=#REF!,#REF!,IF(X492=#REF!,#REF!,IF(Z492="","",IF(X492="","",IF(Z492-TODAY()&gt;0,Z492-TODAY(),"Venceu"))))))</f>
        <v>#REF!</v>
      </c>
      <c r="AB492" s="58"/>
    </row>
    <row r="493" spans="1:28" ht="36" customHeight="1" x14ac:dyDescent="0.25">
      <c r="A493" s="16">
        <v>494</v>
      </c>
      <c r="B493" s="17"/>
      <c r="C493" s="18"/>
      <c r="D493" s="33" t="str">
        <f>IF($C493&gt;0,VLOOKUP($C493,CNIGP!$A:$J,2,FALSE),"")</f>
        <v/>
      </c>
      <c r="E493" s="23" t="str">
        <f>IF($C493&gt;0,VLOOKUP($C493,CNIGP!$A:$J,3,FALSE),"")</f>
        <v/>
      </c>
      <c r="F493" s="23" t="str">
        <f t="shared" si="22"/>
        <v/>
      </c>
      <c r="G493" s="23" t="str">
        <f>IF($C493&gt;0,VLOOKUP($C493,CNIGP!$A:$J,9,FALSE),"")</f>
        <v/>
      </c>
      <c r="H493" s="23" t="str">
        <f>IF($C493&gt;0,VLOOKUP($C493,CNIGP!$A:$J,25,FALSE),"")</f>
        <v/>
      </c>
      <c r="I493" s="63"/>
      <c r="J493" s="18"/>
      <c r="K493" s="18"/>
      <c r="L493" s="18"/>
      <c r="M493" s="18"/>
      <c r="N493" s="36"/>
      <c r="O493" s="36"/>
      <c r="P493" s="36"/>
      <c r="Q493" s="36"/>
      <c r="R493" s="36"/>
      <c r="S493" s="18"/>
      <c r="T493" s="36"/>
      <c r="U493" s="18"/>
      <c r="V493" s="18"/>
      <c r="W493" s="23" t="str">
        <f t="shared" si="20"/>
        <v/>
      </c>
      <c r="X493" s="18"/>
      <c r="Y493" s="17"/>
      <c r="Z493" s="29" t="str">
        <f t="shared" si="21"/>
        <v/>
      </c>
      <c r="AA493" s="23" t="e">
        <f ca="1">IF(X493=#REF!,#REF!,IF(X493=#REF!,#REF!,IF(X493=#REF!,#REF!,IF(Z493="","",IF(X493="","",IF(Z493-TODAY()&gt;0,Z493-TODAY(),"Venceu"))))))</f>
        <v>#REF!</v>
      </c>
      <c r="AB493" s="58"/>
    </row>
    <row r="494" spans="1:28" ht="36" customHeight="1" x14ac:dyDescent="0.25">
      <c r="A494" s="16">
        <v>495</v>
      </c>
      <c r="B494" s="17"/>
      <c r="C494" s="18"/>
      <c r="D494" s="33" t="str">
        <f>IF($C494&gt;0,VLOOKUP($C494,CNIGP!$A:$J,2,FALSE),"")</f>
        <v/>
      </c>
      <c r="E494" s="23" t="str">
        <f>IF($C494&gt;0,VLOOKUP($C494,CNIGP!$A:$J,3,FALSE),"")</f>
        <v/>
      </c>
      <c r="F494" s="23" t="str">
        <f t="shared" si="22"/>
        <v/>
      </c>
      <c r="G494" s="23" t="str">
        <f>IF($C494&gt;0,VLOOKUP($C494,CNIGP!$A:$J,9,FALSE),"")</f>
        <v/>
      </c>
      <c r="H494" s="23" t="str">
        <f>IF($C494&gt;0,VLOOKUP($C494,CNIGP!$A:$J,25,FALSE),"")</f>
        <v/>
      </c>
      <c r="I494" s="63"/>
      <c r="J494" s="18"/>
      <c r="K494" s="18"/>
      <c r="L494" s="18"/>
      <c r="M494" s="18"/>
      <c r="N494" s="36"/>
      <c r="O494" s="36"/>
      <c r="P494" s="36"/>
      <c r="Q494" s="36"/>
      <c r="R494" s="36"/>
      <c r="S494" s="18"/>
      <c r="T494" s="36"/>
      <c r="U494" s="18"/>
      <c r="V494" s="18"/>
      <c r="W494" s="23" t="str">
        <f t="shared" si="20"/>
        <v/>
      </c>
      <c r="X494" s="18"/>
      <c r="Y494" s="17"/>
      <c r="Z494" s="29" t="str">
        <f t="shared" si="21"/>
        <v/>
      </c>
      <c r="AA494" s="23" t="e">
        <f ca="1">IF(X494=#REF!,#REF!,IF(X494=#REF!,#REF!,IF(X494=#REF!,#REF!,IF(Z494="","",IF(X494="","",IF(Z494-TODAY()&gt;0,Z494-TODAY(),"Venceu"))))))</f>
        <v>#REF!</v>
      </c>
      <c r="AB494" s="58"/>
    </row>
    <row r="495" spans="1:28" ht="36" customHeight="1" x14ac:dyDescent="0.25">
      <c r="A495" s="16">
        <v>496</v>
      </c>
      <c r="B495" s="17"/>
      <c r="C495" s="18"/>
      <c r="D495" s="33" t="str">
        <f>IF($C495&gt;0,VLOOKUP($C495,CNIGP!$A:$J,2,FALSE),"")</f>
        <v/>
      </c>
      <c r="E495" s="23" t="str">
        <f>IF($C495&gt;0,VLOOKUP($C495,CNIGP!$A:$J,3,FALSE),"")</f>
        <v/>
      </c>
      <c r="F495" s="23" t="str">
        <f t="shared" si="22"/>
        <v/>
      </c>
      <c r="G495" s="23" t="str">
        <f>IF($C495&gt;0,VLOOKUP($C495,CNIGP!$A:$J,9,FALSE),"")</f>
        <v/>
      </c>
      <c r="H495" s="23" t="str">
        <f>IF($C495&gt;0,VLOOKUP($C495,CNIGP!$A:$J,25,FALSE),"")</f>
        <v/>
      </c>
      <c r="I495" s="63"/>
      <c r="J495" s="18"/>
      <c r="K495" s="18"/>
      <c r="L495" s="18"/>
      <c r="M495" s="18"/>
      <c r="N495" s="36"/>
      <c r="O495" s="36"/>
      <c r="P495" s="36"/>
      <c r="Q495" s="36"/>
      <c r="R495" s="36"/>
      <c r="S495" s="18"/>
      <c r="T495" s="36"/>
      <c r="U495" s="18"/>
      <c r="V495" s="18"/>
      <c r="W495" s="23" t="str">
        <f t="shared" si="20"/>
        <v/>
      </c>
      <c r="X495" s="18"/>
      <c r="Y495" s="17"/>
      <c r="Z495" s="29" t="str">
        <f t="shared" si="21"/>
        <v/>
      </c>
      <c r="AA495" s="23" t="e">
        <f ca="1">IF(X495=#REF!,#REF!,IF(X495=#REF!,#REF!,IF(X495=#REF!,#REF!,IF(Z495="","",IF(X495="","",IF(Z495-TODAY()&gt;0,Z495-TODAY(),"Venceu"))))))</f>
        <v>#REF!</v>
      </c>
      <c r="AB495" s="58"/>
    </row>
    <row r="496" spans="1:28" ht="36" customHeight="1" x14ac:dyDescent="0.25">
      <c r="A496" s="16">
        <v>497</v>
      </c>
      <c r="B496" s="17"/>
      <c r="C496" s="18"/>
      <c r="D496" s="33" t="str">
        <f>IF($C496&gt;0,VLOOKUP($C496,CNIGP!$A:$J,2,FALSE),"")</f>
        <v/>
      </c>
      <c r="E496" s="23" t="str">
        <f>IF($C496&gt;0,VLOOKUP($C496,CNIGP!$A:$J,3,FALSE),"")</f>
        <v/>
      </c>
      <c r="F496" s="23" t="str">
        <f t="shared" si="22"/>
        <v/>
      </c>
      <c r="G496" s="23" t="str">
        <f>IF($C496&gt;0,VLOOKUP($C496,CNIGP!$A:$J,9,FALSE),"")</f>
        <v/>
      </c>
      <c r="H496" s="23" t="str">
        <f>IF($C496&gt;0,VLOOKUP($C496,CNIGP!$A:$J,25,FALSE),"")</f>
        <v/>
      </c>
      <c r="I496" s="63"/>
      <c r="J496" s="18"/>
      <c r="K496" s="18"/>
      <c r="L496" s="18"/>
      <c r="M496" s="18"/>
      <c r="N496" s="36"/>
      <c r="O496" s="36"/>
      <c r="P496" s="36"/>
      <c r="Q496" s="36"/>
      <c r="R496" s="36"/>
      <c r="S496" s="18"/>
      <c r="T496" s="36"/>
      <c r="U496" s="18"/>
      <c r="V496" s="18"/>
      <c r="W496" s="23" t="str">
        <f t="shared" si="20"/>
        <v/>
      </c>
      <c r="X496" s="18"/>
      <c r="Y496" s="17"/>
      <c r="Z496" s="29" t="str">
        <f t="shared" si="21"/>
        <v/>
      </c>
      <c r="AA496" s="23" t="e">
        <f ca="1">IF(X496=#REF!,#REF!,IF(X496=#REF!,#REF!,IF(X496=#REF!,#REF!,IF(Z496="","",IF(X496="","",IF(Z496-TODAY()&gt;0,Z496-TODAY(),"Venceu"))))))</f>
        <v>#REF!</v>
      </c>
      <c r="AB496" s="58"/>
    </row>
    <row r="497" spans="1:28" ht="36" customHeight="1" x14ac:dyDescent="0.25">
      <c r="A497" s="16">
        <v>498</v>
      </c>
      <c r="B497" s="17"/>
      <c r="C497" s="18"/>
      <c r="D497" s="33" t="str">
        <f>IF($C497&gt;0,VLOOKUP($C497,CNIGP!$A:$J,2,FALSE),"")</f>
        <v/>
      </c>
      <c r="E497" s="23" t="str">
        <f>IF($C497&gt;0,VLOOKUP($C497,CNIGP!$A:$J,3,FALSE),"")</f>
        <v/>
      </c>
      <c r="F497" s="23" t="str">
        <f t="shared" si="22"/>
        <v/>
      </c>
      <c r="G497" s="23" t="str">
        <f>IF($C497&gt;0,VLOOKUP($C497,CNIGP!$A:$J,9,FALSE),"")</f>
        <v/>
      </c>
      <c r="H497" s="23" t="str">
        <f>IF($C497&gt;0,VLOOKUP($C497,CNIGP!$A:$J,25,FALSE),"")</f>
        <v/>
      </c>
      <c r="I497" s="63"/>
      <c r="J497" s="18"/>
      <c r="K497" s="18"/>
      <c r="L497" s="18"/>
      <c r="M497" s="18"/>
      <c r="N497" s="36"/>
      <c r="O497" s="36"/>
      <c r="P497" s="36"/>
      <c r="Q497" s="36"/>
      <c r="R497" s="36"/>
      <c r="S497" s="18"/>
      <c r="T497" s="36"/>
      <c r="U497" s="18"/>
      <c r="V497" s="18"/>
      <c r="W497" s="23" t="str">
        <f t="shared" si="20"/>
        <v/>
      </c>
      <c r="X497" s="18"/>
      <c r="Y497" s="17"/>
      <c r="Z497" s="29" t="str">
        <f t="shared" si="21"/>
        <v/>
      </c>
      <c r="AA497" s="23" t="e">
        <f ca="1">IF(X497=#REF!,#REF!,IF(X497=#REF!,#REF!,IF(X497=#REF!,#REF!,IF(Z497="","",IF(X497="","",IF(Z497-TODAY()&gt;0,Z497-TODAY(),"Venceu"))))))</f>
        <v>#REF!</v>
      </c>
      <c r="AB497" s="58"/>
    </row>
    <row r="498" spans="1:28" ht="36" customHeight="1" x14ac:dyDescent="0.25">
      <c r="A498" s="16">
        <v>499</v>
      </c>
      <c r="B498" s="17"/>
      <c r="C498" s="18"/>
      <c r="D498" s="33" t="str">
        <f>IF($C498&gt;0,VLOOKUP($C498,CNIGP!$A:$J,2,FALSE),"")</f>
        <v/>
      </c>
      <c r="E498" s="23" t="str">
        <f>IF($C498&gt;0,VLOOKUP($C498,CNIGP!$A:$J,3,FALSE),"")</f>
        <v/>
      </c>
      <c r="F498" s="23" t="str">
        <f t="shared" si="22"/>
        <v/>
      </c>
      <c r="G498" s="23" t="str">
        <f>IF($C498&gt;0,VLOOKUP($C498,CNIGP!$A:$J,9,FALSE),"")</f>
        <v/>
      </c>
      <c r="H498" s="23" t="str">
        <f>IF($C498&gt;0,VLOOKUP($C498,CNIGP!$A:$J,25,FALSE),"")</f>
        <v/>
      </c>
      <c r="I498" s="63"/>
      <c r="J498" s="18"/>
      <c r="K498" s="18"/>
      <c r="L498" s="18"/>
      <c r="M498" s="18"/>
      <c r="N498" s="36"/>
      <c r="O498" s="36"/>
      <c r="P498" s="36"/>
      <c r="Q498" s="36"/>
      <c r="R498" s="36"/>
      <c r="S498" s="18"/>
      <c r="T498" s="36"/>
      <c r="U498" s="18"/>
      <c r="V498" s="18"/>
      <c r="W498" s="23" t="str">
        <f t="shared" si="20"/>
        <v/>
      </c>
      <c r="X498" s="18"/>
      <c r="Y498" s="17"/>
      <c r="Z498" s="29" t="str">
        <f t="shared" si="21"/>
        <v/>
      </c>
      <c r="AA498" s="23" t="e">
        <f ca="1">IF(X498=#REF!,#REF!,IF(X498=#REF!,#REF!,IF(X498=#REF!,#REF!,IF(Z498="","",IF(X498="","",IF(Z498-TODAY()&gt;0,Z498-TODAY(),"Venceu"))))))</f>
        <v>#REF!</v>
      </c>
      <c r="AB498" s="58"/>
    </row>
    <row r="499" spans="1:28" ht="36" customHeight="1" x14ac:dyDescent="0.25">
      <c r="A499" s="16">
        <v>500</v>
      </c>
      <c r="B499" s="17"/>
      <c r="C499" s="18"/>
      <c r="D499" s="33" t="str">
        <f>IF($C499&gt;0,VLOOKUP($C499,CNIGP!$A:$J,2,FALSE),"")</f>
        <v/>
      </c>
      <c r="E499" s="23" t="str">
        <f>IF($C499&gt;0,VLOOKUP($C499,CNIGP!$A:$J,3,FALSE),"")</f>
        <v/>
      </c>
      <c r="F499" s="23" t="str">
        <f t="shared" si="22"/>
        <v/>
      </c>
      <c r="G499" s="23" t="str">
        <f>IF($C499&gt;0,VLOOKUP($C499,CNIGP!$A:$J,9,FALSE),"")</f>
        <v/>
      </c>
      <c r="H499" s="23" t="str">
        <f>IF($C499&gt;0,VLOOKUP($C499,CNIGP!$A:$J,25,FALSE),"")</f>
        <v/>
      </c>
      <c r="I499" s="63"/>
      <c r="J499" s="18"/>
      <c r="K499" s="18"/>
      <c r="L499" s="18"/>
      <c r="M499" s="18"/>
      <c r="N499" s="36"/>
      <c r="O499" s="36"/>
      <c r="P499" s="36"/>
      <c r="Q499" s="36"/>
      <c r="R499" s="36"/>
      <c r="S499" s="18"/>
      <c r="T499" s="36"/>
      <c r="U499" s="18"/>
      <c r="V499" s="18"/>
      <c r="W499" s="23" t="str">
        <f t="shared" si="20"/>
        <v/>
      </c>
      <c r="X499" s="18"/>
      <c r="Y499" s="17"/>
      <c r="Z499" s="29" t="str">
        <f t="shared" si="21"/>
        <v/>
      </c>
      <c r="AA499" s="23" t="e">
        <f ca="1">IF(X499=#REF!,#REF!,IF(X499=#REF!,#REF!,IF(X499=#REF!,#REF!,IF(Z499="","",IF(X499="","",IF(Z499-TODAY()&gt;0,Z499-TODAY(),"Venceu"))))))</f>
        <v>#REF!</v>
      </c>
      <c r="AB499" s="58"/>
    </row>
    <row r="500" spans="1:28" ht="36" customHeight="1" x14ac:dyDescent="0.25">
      <c r="A500" s="16">
        <v>501</v>
      </c>
      <c r="B500" s="17"/>
      <c r="C500" s="18"/>
      <c r="D500" s="33" t="str">
        <f>IF($C500&gt;0,VLOOKUP($C500,CNIGP!$A:$J,2,FALSE),"")</f>
        <v/>
      </c>
      <c r="E500" s="23" t="str">
        <f>IF($C500&gt;0,VLOOKUP($C500,CNIGP!$A:$J,3,FALSE),"")</f>
        <v/>
      </c>
      <c r="F500" s="23" t="str">
        <f t="shared" si="22"/>
        <v/>
      </c>
      <c r="G500" s="23" t="str">
        <f>IF($C500&gt;0,VLOOKUP($C500,CNIGP!$A:$J,9,FALSE),"")</f>
        <v/>
      </c>
      <c r="H500" s="23" t="str">
        <f>IF($C500&gt;0,VLOOKUP($C500,CNIGP!$A:$J,25,FALSE),"")</f>
        <v/>
      </c>
      <c r="I500" s="63"/>
      <c r="J500" s="18"/>
      <c r="K500" s="18"/>
      <c r="L500" s="18"/>
      <c r="M500" s="18"/>
      <c r="N500" s="36"/>
      <c r="O500" s="36"/>
      <c r="P500" s="36"/>
      <c r="Q500" s="36"/>
      <c r="R500" s="36"/>
      <c r="S500" s="18"/>
      <c r="T500" s="36"/>
      <c r="U500" s="18"/>
      <c r="V500" s="18"/>
      <c r="W500" s="23" t="str">
        <f t="shared" si="20"/>
        <v/>
      </c>
      <c r="X500" s="18"/>
      <c r="Y500" s="17"/>
      <c r="Z500" s="29" t="str">
        <f t="shared" si="21"/>
        <v/>
      </c>
      <c r="AA500" s="23" t="e">
        <f ca="1">IF(X500=#REF!,#REF!,IF(X500=#REF!,#REF!,IF(X500=#REF!,#REF!,IF(Z500="","",IF(X500="","",IF(Z500-TODAY()&gt;0,Z500-TODAY(),"Venceu"))))))</f>
        <v>#REF!</v>
      </c>
      <c r="AB500" s="58"/>
    </row>
    <row r="501" spans="1:28" ht="36" customHeight="1" x14ac:dyDescent="0.25">
      <c r="A501" s="16">
        <v>502</v>
      </c>
      <c r="B501" s="17"/>
      <c r="C501" s="18"/>
      <c r="D501" s="33" t="str">
        <f>IF($C501&gt;0,VLOOKUP($C501,CNIGP!$A:$J,2,FALSE),"")</f>
        <v/>
      </c>
      <c r="E501" s="23" t="str">
        <f>IF($C501&gt;0,VLOOKUP($C501,CNIGP!$A:$J,3,FALSE),"")</f>
        <v/>
      </c>
      <c r="F501" s="23" t="str">
        <f t="shared" si="22"/>
        <v/>
      </c>
      <c r="G501" s="23" t="str">
        <f>IF($C501&gt;0,VLOOKUP($C501,CNIGP!$A:$J,9,FALSE),"")</f>
        <v/>
      </c>
      <c r="H501" s="23" t="str">
        <f>IF($C501&gt;0,VLOOKUP($C501,CNIGP!$A:$J,25,FALSE),"")</f>
        <v/>
      </c>
      <c r="I501" s="63"/>
      <c r="J501" s="18"/>
      <c r="K501" s="18"/>
      <c r="L501" s="18"/>
      <c r="M501" s="18"/>
      <c r="N501" s="36"/>
      <c r="O501" s="36"/>
      <c r="P501" s="36"/>
      <c r="Q501" s="36"/>
      <c r="R501" s="36"/>
      <c r="S501" s="18"/>
      <c r="T501" s="36"/>
      <c r="U501" s="18"/>
      <c r="V501" s="18"/>
      <c r="W501" s="23" t="str">
        <f t="shared" si="20"/>
        <v/>
      </c>
      <c r="X501" s="18"/>
      <c r="Y501" s="17"/>
      <c r="Z501" s="29" t="str">
        <f t="shared" si="21"/>
        <v/>
      </c>
      <c r="AA501" s="23" t="e">
        <f ca="1">IF(X501=#REF!,#REF!,IF(X501=#REF!,#REF!,IF(X501=#REF!,#REF!,IF(Z501="","",IF(X501="","",IF(Z501-TODAY()&gt;0,Z501-TODAY(),"Venceu"))))))</f>
        <v>#REF!</v>
      </c>
      <c r="AB501" s="58"/>
    </row>
    <row r="502" spans="1:28" ht="36" customHeight="1" x14ac:dyDescent="0.25">
      <c r="A502" s="16">
        <v>503</v>
      </c>
      <c r="B502" s="17"/>
      <c r="C502" s="18"/>
      <c r="D502" s="33" t="str">
        <f>IF($C502&gt;0,VLOOKUP($C502,CNIGP!$A:$J,2,FALSE),"")</f>
        <v/>
      </c>
      <c r="E502" s="23" t="str">
        <f>IF($C502&gt;0,VLOOKUP($C502,CNIGP!$A:$J,3,FALSE),"")</f>
        <v/>
      </c>
      <c r="F502" s="23" t="str">
        <f t="shared" si="22"/>
        <v/>
      </c>
      <c r="G502" s="23" t="str">
        <f>IF($C502&gt;0,VLOOKUP($C502,CNIGP!$A:$J,9,FALSE),"")</f>
        <v/>
      </c>
      <c r="H502" s="23" t="str">
        <f>IF($C502&gt;0,VLOOKUP($C502,CNIGP!$A:$J,25,FALSE),"")</f>
        <v/>
      </c>
      <c r="I502" s="63"/>
      <c r="J502" s="18"/>
      <c r="K502" s="18"/>
      <c r="L502" s="18"/>
      <c r="M502" s="18"/>
      <c r="N502" s="36"/>
      <c r="O502" s="36"/>
      <c r="P502" s="36"/>
      <c r="Q502" s="36"/>
      <c r="R502" s="36"/>
      <c r="S502" s="18"/>
      <c r="T502" s="36"/>
      <c r="U502" s="18"/>
      <c r="V502" s="18"/>
      <c r="W502" s="23" t="str">
        <f t="shared" si="20"/>
        <v/>
      </c>
      <c r="X502" s="18"/>
      <c r="Y502" s="17"/>
      <c r="Z502" s="29" t="str">
        <f t="shared" si="21"/>
        <v/>
      </c>
      <c r="AA502" s="23" t="e">
        <f ca="1">IF(X502=#REF!,#REF!,IF(X502=#REF!,#REF!,IF(X502=#REF!,#REF!,IF(Z502="","",IF(X502="","",IF(Z502-TODAY()&gt;0,Z502-TODAY(),"Venceu"))))))</f>
        <v>#REF!</v>
      </c>
      <c r="AB502" s="58"/>
    </row>
    <row r="503" spans="1:28" ht="36" customHeight="1" x14ac:dyDescent="0.25">
      <c r="A503" s="16">
        <v>504</v>
      </c>
      <c r="B503" s="17"/>
      <c r="C503" s="18"/>
      <c r="D503" s="33" t="str">
        <f>IF($C503&gt;0,VLOOKUP($C503,CNIGP!$A:$J,2,FALSE),"")</f>
        <v/>
      </c>
      <c r="E503" s="23" t="str">
        <f>IF($C503&gt;0,VLOOKUP($C503,CNIGP!$A:$J,3,FALSE),"")</f>
        <v/>
      </c>
      <c r="F503" s="23" t="str">
        <f t="shared" si="22"/>
        <v/>
      </c>
      <c r="G503" s="23" t="str">
        <f>IF($C503&gt;0,VLOOKUP($C503,CNIGP!$A:$J,9,FALSE),"")</f>
        <v/>
      </c>
      <c r="H503" s="23" t="str">
        <f>IF($C503&gt;0,VLOOKUP($C503,CNIGP!$A:$J,25,FALSE),"")</f>
        <v/>
      </c>
      <c r="I503" s="63"/>
      <c r="J503" s="18"/>
      <c r="K503" s="18"/>
      <c r="L503" s="18"/>
      <c r="M503" s="18"/>
      <c r="N503" s="36"/>
      <c r="O503" s="36"/>
      <c r="P503" s="36"/>
      <c r="Q503" s="36"/>
      <c r="R503" s="36"/>
      <c r="S503" s="18"/>
      <c r="T503" s="36"/>
      <c r="U503" s="18"/>
      <c r="V503" s="18"/>
      <c r="W503" s="23" t="str">
        <f t="shared" si="20"/>
        <v/>
      </c>
      <c r="X503" s="18"/>
      <c r="Y503" s="17"/>
      <c r="Z503" s="29" t="str">
        <f t="shared" si="21"/>
        <v/>
      </c>
      <c r="AA503" s="23" t="e">
        <f ca="1">IF(X503=#REF!,#REF!,IF(X503=#REF!,#REF!,IF(X503=#REF!,#REF!,IF(Z503="","",IF(X503="","",IF(Z503-TODAY()&gt;0,Z503-TODAY(),"Venceu"))))))</f>
        <v>#REF!</v>
      </c>
      <c r="AB503" s="58"/>
    </row>
    <row r="504" spans="1:28" ht="36" customHeight="1" x14ac:dyDescent="0.25">
      <c r="A504" s="16">
        <v>505</v>
      </c>
      <c r="B504" s="17"/>
      <c r="C504" s="18"/>
      <c r="D504" s="33" t="str">
        <f>IF($C504&gt;0,VLOOKUP($C504,CNIGP!$A:$J,2,FALSE),"")</f>
        <v/>
      </c>
      <c r="E504" s="23" t="str">
        <f>IF($C504&gt;0,VLOOKUP($C504,CNIGP!$A:$J,3,FALSE),"")</f>
        <v/>
      </c>
      <c r="F504" s="23" t="str">
        <f t="shared" si="22"/>
        <v/>
      </c>
      <c r="G504" s="23" t="str">
        <f>IF($C504&gt;0,VLOOKUP($C504,CNIGP!$A:$J,9,FALSE),"")</f>
        <v/>
      </c>
      <c r="H504" s="23" t="str">
        <f>IF($C504&gt;0,VLOOKUP($C504,CNIGP!$A:$J,25,FALSE),"")</f>
        <v/>
      </c>
      <c r="I504" s="63"/>
      <c r="J504" s="18"/>
      <c r="K504" s="18"/>
      <c r="L504" s="18"/>
      <c r="M504" s="18"/>
      <c r="N504" s="36"/>
      <c r="O504" s="36"/>
      <c r="P504" s="36"/>
      <c r="Q504" s="36"/>
      <c r="R504" s="36"/>
      <c r="S504" s="18"/>
      <c r="T504" s="36"/>
      <c r="U504" s="18"/>
      <c r="V504" s="18"/>
      <c r="W504" s="23" t="str">
        <f t="shared" si="20"/>
        <v/>
      </c>
      <c r="X504" s="18"/>
      <c r="Y504" s="17"/>
      <c r="Z504" s="29" t="str">
        <f t="shared" si="21"/>
        <v/>
      </c>
      <c r="AA504" s="23" t="e">
        <f ca="1">IF(X504=#REF!,#REF!,IF(X504=#REF!,#REF!,IF(X504=#REF!,#REF!,IF(Z504="","",IF(X504="","",IF(Z504-TODAY()&gt;0,Z504-TODAY(),"Venceu"))))))</f>
        <v>#REF!</v>
      </c>
      <c r="AB504" s="58"/>
    </row>
    <row r="505" spans="1:28" ht="36" customHeight="1" x14ac:dyDescent="0.25">
      <c r="A505" s="16">
        <v>506</v>
      </c>
      <c r="B505" s="17"/>
      <c r="C505" s="18"/>
      <c r="D505" s="33" t="str">
        <f>IF($C505&gt;0,VLOOKUP($C505,CNIGP!$A:$J,2,FALSE),"")</f>
        <v/>
      </c>
      <c r="E505" s="23" t="str">
        <f>IF($C505&gt;0,VLOOKUP($C505,CNIGP!$A:$J,3,FALSE),"")</f>
        <v/>
      </c>
      <c r="F505" s="23" t="str">
        <f t="shared" si="22"/>
        <v/>
      </c>
      <c r="G505" s="23" t="str">
        <f>IF($C505&gt;0,VLOOKUP($C505,CNIGP!$A:$J,9,FALSE),"")</f>
        <v/>
      </c>
      <c r="H505" s="23" t="str">
        <f>IF($C505&gt;0,VLOOKUP($C505,CNIGP!$A:$J,25,FALSE),"")</f>
        <v/>
      </c>
      <c r="I505" s="63"/>
      <c r="J505" s="18"/>
      <c r="K505" s="18"/>
      <c r="L505" s="18"/>
      <c r="M505" s="18"/>
      <c r="N505" s="36"/>
      <c r="O505" s="36"/>
      <c r="P505" s="36"/>
      <c r="Q505" s="36"/>
      <c r="R505" s="36"/>
      <c r="S505" s="18"/>
      <c r="T505" s="36"/>
      <c r="U505" s="18"/>
      <c r="V505" s="18"/>
      <c r="W505" s="23" t="str">
        <f t="shared" si="20"/>
        <v/>
      </c>
      <c r="X505" s="18"/>
      <c r="Y505" s="17"/>
      <c r="Z505" s="29" t="str">
        <f t="shared" si="21"/>
        <v/>
      </c>
      <c r="AA505" s="23" t="e">
        <f ca="1">IF(X505=#REF!,#REF!,IF(X505=#REF!,#REF!,IF(X505=#REF!,#REF!,IF(Z505="","",IF(X505="","",IF(Z505-TODAY()&gt;0,Z505-TODAY(),"Venceu"))))))</f>
        <v>#REF!</v>
      </c>
      <c r="AB505" s="58"/>
    </row>
    <row r="506" spans="1:28" ht="36" customHeight="1" x14ac:dyDescent="0.25">
      <c r="A506" s="16">
        <v>507</v>
      </c>
      <c r="B506" s="17"/>
      <c r="C506" s="18"/>
      <c r="D506" s="33" t="str">
        <f>IF($C506&gt;0,VLOOKUP($C506,CNIGP!$A:$J,2,FALSE),"")</f>
        <v/>
      </c>
      <c r="E506" s="23" t="str">
        <f>IF($C506&gt;0,VLOOKUP($C506,CNIGP!$A:$J,3,FALSE),"")</f>
        <v/>
      </c>
      <c r="F506" s="23" t="str">
        <f t="shared" si="22"/>
        <v/>
      </c>
      <c r="G506" s="23" t="str">
        <f>IF($C506&gt;0,VLOOKUP($C506,CNIGP!$A:$J,9,FALSE),"")</f>
        <v/>
      </c>
      <c r="H506" s="23" t="str">
        <f>IF($C506&gt;0,VLOOKUP($C506,CNIGP!$A:$J,25,FALSE),"")</f>
        <v/>
      </c>
      <c r="I506" s="63"/>
      <c r="J506" s="18"/>
      <c r="K506" s="18"/>
      <c r="L506" s="18"/>
      <c r="M506" s="18"/>
      <c r="N506" s="36"/>
      <c r="O506" s="36"/>
      <c r="P506" s="36"/>
      <c r="Q506" s="36"/>
      <c r="R506" s="36"/>
      <c r="S506" s="18"/>
      <c r="T506" s="36"/>
      <c r="U506" s="18"/>
      <c r="V506" s="18"/>
      <c r="W506" s="23" t="str">
        <f t="shared" si="20"/>
        <v/>
      </c>
      <c r="X506" s="18"/>
      <c r="Y506" s="17"/>
      <c r="Z506" s="29" t="str">
        <f t="shared" si="21"/>
        <v/>
      </c>
      <c r="AA506" s="23" t="e">
        <f ca="1">IF(X506=#REF!,#REF!,IF(X506=#REF!,#REF!,IF(X506=#REF!,#REF!,IF(Z506="","",IF(X506="","",IF(Z506-TODAY()&gt;0,Z506-TODAY(),"Venceu"))))))</f>
        <v>#REF!</v>
      </c>
      <c r="AB506" s="58"/>
    </row>
    <row r="507" spans="1:28" ht="36" customHeight="1" x14ac:dyDescent="0.25">
      <c r="A507" s="16">
        <v>508</v>
      </c>
      <c r="B507" s="17"/>
      <c r="C507" s="18"/>
      <c r="D507" s="33" t="str">
        <f>IF($C507&gt;0,VLOOKUP($C507,CNIGP!$A:$J,2,FALSE),"")</f>
        <v/>
      </c>
      <c r="E507" s="23" t="str">
        <f>IF($C507&gt;0,VLOOKUP($C507,CNIGP!$A:$J,3,FALSE),"")</f>
        <v/>
      </c>
      <c r="F507" s="23" t="str">
        <f t="shared" si="22"/>
        <v/>
      </c>
      <c r="G507" s="23" t="str">
        <f>IF($C507&gt;0,VLOOKUP($C507,CNIGP!$A:$J,9,FALSE),"")</f>
        <v/>
      </c>
      <c r="H507" s="23" t="str">
        <f>IF($C507&gt;0,VLOOKUP($C507,CNIGP!$A:$J,25,FALSE),"")</f>
        <v/>
      </c>
      <c r="I507" s="63"/>
      <c r="J507" s="18"/>
      <c r="K507" s="18"/>
      <c r="L507" s="18"/>
      <c r="M507" s="18"/>
      <c r="N507" s="36"/>
      <c r="O507" s="36"/>
      <c r="P507" s="36"/>
      <c r="Q507" s="36"/>
      <c r="R507" s="36"/>
      <c r="S507" s="18"/>
      <c r="T507" s="36"/>
      <c r="U507" s="18"/>
      <c r="V507" s="18"/>
      <c r="W507" s="23" t="str">
        <f t="shared" si="20"/>
        <v/>
      </c>
      <c r="X507" s="18"/>
      <c r="Y507" s="17"/>
      <c r="Z507" s="29" t="str">
        <f t="shared" si="21"/>
        <v/>
      </c>
      <c r="AA507" s="23" t="e">
        <f ca="1">IF(X507=#REF!,#REF!,IF(X507=#REF!,#REF!,IF(X507=#REF!,#REF!,IF(Z507="","",IF(X507="","",IF(Z507-TODAY()&gt;0,Z507-TODAY(),"Venceu"))))))</f>
        <v>#REF!</v>
      </c>
      <c r="AB507" s="58"/>
    </row>
    <row r="508" spans="1:28" ht="36" customHeight="1" x14ac:dyDescent="0.25">
      <c r="A508" s="16">
        <v>509</v>
      </c>
      <c r="B508" s="17"/>
      <c r="C508" s="18"/>
      <c r="D508" s="33" t="str">
        <f>IF($C508&gt;0,VLOOKUP($C508,CNIGP!$A:$J,2,FALSE),"")</f>
        <v/>
      </c>
      <c r="E508" s="23" t="str">
        <f>IF($C508&gt;0,VLOOKUP($C508,CNIGP!$A:$J,3,FALSE),"")</f>
        <v/>
      </c>
      <c r="F508" s="23" t="str">
        <f t="shared" si="22"/>
        <v/>
      </c>
      <c r="G508" s="23" t="str">
        <f>IF($C508&gt;0,VLOOKUP($C508,CNIGP!$A:$J,9,FALSE),"")</f>
        <v/>
      </c>
      <c r="H508" s="23" t="str">
        <f>IF($C508&gt;0,VLOOKUP($C508,CNIGP!$A:$J,25,FALSE),"")</f>
        <v/>
      </c>
      <c r="I508" s="63"/>
      <c r="J508" s="18"/>
      <c r="K508" s="18"/>
      <c r="L508" s="18"/>
      <c r="M508" s="18"/>
      <c r="N508" s="36"/>
      <c r="O508" s="36"/>
      <c r="P508" s="36"/>
      <c r="Q508" s="36"/>
      <c r="R508" s="36"/>
      <c r="S508" s="18"/>
      <c r="T508" s="36"/>
      <c r="U508" s="18"/>
      <c r="V508" s="18"/>
      <c r="W508" s="23" t="str">
        <f t="shared" si="20"/>
        <v/>
      </c>
      <c r="X508" s="18"/>
      <c r="Y508" s="17"/>
      <c r="Z508" s="29" t="str">
        <f t="shared" si="21"/>
        <v/>
      </c>
      <c r="AA508" s="23" t="e">
        <f ca="1">IF(X508=#REF!,#REF!,IF(X508=#REF!,#REF!,IF(X508=#REF!,#REF!,IF(Z508="","",IF(X508="","",IF(Z508-TODAY()&gt;0,Z508-TODAY(),"Venceu"))))))</f>
        <v>#REF!</v>
      </c>
      <c r="AB508" s="58"/>
    </row>
    <row r="509" spans="1:28" ht="36" customHeight="1" x14ac:dyDescent="0.25">
      <c r="A509" s="16">
        <v>510</v>
      </c>
      <c r="B509" s="17"/>
      <c r="C509" s="18"/>
      <c r="D509" s="33" t="str">
        <f>IF($C509&gt;0,VLOOKUP($C509,CNIGP!$A:$J,2,FALSE),"")</f>
        <v/>
      </c>
      <c r="E509" s="23" t="str">
        <f>IF($C509&gt;0,VLOOKUP($C509,CNIGP!$A:$J,3,FALSE),"")</f>
        <v/>
      </c>
      <c r="F509" s="23" t="str">
        <f t="shared" si="22"/>
        <v/>
      </c>
      <c r="G509" s="23" t="str">
        <f>IF($C509&gt;0,VLOOKUP($C509,CNIGP!$A:$J,9,FALSE),"")</f>
        <v/>
      </c>
      <c r="H509" s="23" t="str">
        <f>IF($C509&gt;0,VLOOKUP($C509,CNIGP!$A:$J,25,FALSE),"")</f>
        <v/>
      </c>
      <c r="I509" s="63"/>
      <c r="J509" s="18"/>
      <c r="K509" s="18"/>
      <c r="L509" s="18"/>
      <c r="M509" s="18"/>
      <c r="N509" s="36"/>
      <c r="O509" s="36"/>
      <c r="P509" s="36"/>
      <c r="Q509" s="36"/>
      <c r="R509" s="36"/>
      <c r="S509" s="18"/>
      <c r="T509" s="36"/>
      <c r="U509" s="18"/>
      <c r="V509" s="18"/>
      <c r="W509" s="23" t="str">
        <f t="shared" si="20"/>
        <v/>
      </c>
      <c r="X509" s="18"/>
      <c r="Y509" s="17"/>
      <c r="Z509" s="29" t="str">
        <f t="shared" si="21"/>
        <v/>
      </c>
      <c r="AA509" s="23" t="e">
        <f ca="1">IF(X509=#REF!,#REF!,IF(X509=#REF!,#REF!,IF(X509=#REF!,#REF!,IF(Z509="","",IF(X509="","",IF(Z509-TODAY()&gt;0,Z509-TODAY(),"Venceu"))))))</f>
        <v>#REF!</v>
      </c>
      <c r="AB509" s="58"/>
    </row>
    <row r="510" spans="1:28" ht="36" customHeight="1" x14ac:dyDescent="0.25">
      <c r="A510" s="16">
        <v>511</v>
      </c>
      <c r="B510" s="17"/>
      <c r="C510" s="18"/>
      <c r="D510" s="33" t="str">
        <f>IF($C510&gt;0,VLOOKUP($C510,CNIGP!$A:$J,2,FALSE),"")</f>
        <v/>
      </c>
      <c r="E510" s="23" t="str">
        <f>IF($C510&gt;0,VLOOKUP($C510,CNIGP!$A:$J,3,FALSE),"")</f>
        <v/>
      </c>
      <c r="F510" s="23" t="str">
        <f t="shared" si="22"/>
        <v/>
      </c>
      <c r="G510" s="23" t="str">
        <f>IF($C510&gt;0,VLOOKUP($C510,CNIGP!$A:$J,9,FALSE),"")</f>
        <v/>
      </c>
      <c r="H510" s="23" t="str">
        <f>IF($C510&gt;0,VLOOKUP($C510,CNIGP!$A:$J,25,FALSE),"")</f>
        <v/>
      </c>
      <c r="I510" s="63"/>
      <c r="J510" s="18"/>
      <c r="K510" s="18"/>
      <c r="L510" s="18"/>
      <c r="M510" s="18"/>
      <c r="N510" s="36"/>
      <c r="O510" s="36"/>
      <c r="P510" s="36"/>
      <c r="Q510" s="36"/>
      <c r="R510" s="36"/>
      <c r="S510" s="18"/>
      <c r="T510" s="36"/>
      <c r="U510" s="18"/>
      <c r="V510" s="18"/>
      <c r="W510" s="23" t="str">
        <f t="shared" si="20"/>
        <v/>
      </c>
      <c r="X510" s="18"/>
      <c r="Y510" s="17"/>
      <c r="Z510" s="29" t="str">
        <f t="shared" si="21"/>
        <v/>
      </c>
      <c r="AA510" s="23" t="e">
        <f ca="1">IF(X510=#REF!,#REF!,IF(X510=#REF!,#REF!,IF(X510=#REF!,#REF!,IF(Z510="","",IF(X510="","",IF(Z510-TODAY()&gt;0,Z510-TODAY(),"Venceu"))))))</f>
        <v>#REF!</v>
      </c>
      <c r="AB510" s="58"/>
    </row>
    <row r="511" spans="1:28" ht="36" customHeight="1" x14ac:dyDescent="0.25">
      <c r="A511" s="16">
        <v>512</v>
      </c>
      <c r="B511" s="17"/>
      <c r="C511" s="18"/>
      <c r="D511" s="33" t="str">
        <f>IF($C511&gt;0,VLOOKUP($C511,CNIGP!$A:$J,2,FALSE),"")</f>
        <v/>
      </c>
      <c r="E511" s="23" t="str">
        <f>IF($C511&gt;0,VLOOKUP($C511,CNIGP!$A:$J,3,FALSE),"")</f>
        <v/>
      </c>
      <c r="F511" s="23" t="str">
        <f t="shared" si="22"/>
        <v/>
      </c>
      <c r="G511" s="23" t="str">
        <f>IF($C511&gt;0,VLOOKUP($C511,CNIGP!$A:$J,9,FALSE),"")</f>
        <v/>
      </c>
      <c r="H511" s="23" t="str">
        <f>IF($C511&gt;0,VLOOKUP($C511,CNIGP!$A:$J,25,FALSE),"")</f>
        <v/>
      </c>
      <c r="I511" s="63"/>
      <c r="J511" s="18"/>
      <c r="K511" s="18"/>
      <c r="L511" s="18"/>
      <c r="M511" s="18"/>
      <c r="N511" s="36"/>
      <c r="O511" s="36"/>
      <c r="P511" s="36"/>
      <c r="Q511" s="36"/>
      <c r="R511" s="36"/>
      <c r="S511" s="18"/>
      <c r="T511" s="36"/>
      <c r="U511" s="18"/>
      <c r="V511" s="18"/>
      <c r="W511" s="23" t="str">
        <f t="shared" ref="W511:W574" si="23">IF(B511&gt;0,IF(T511&gt;0,$T$1,IF(S511&gt;0,$S$1,IF(R511&gt;0,$R$1,IF(Q511&gt;0,$Q$1,IF(P511&gt;0,$P$1,IF(O511&gt;0,$O$1,IF(N511&gt;0,$N$1,"Registrar demanda"))))))),"")</f>
        <v/>
      </c>
      <c r="X511" s="18"/>
      <c r="Y511" s="17"/>
      <c r="Z511" s="29" t="str">
        <f t="shared" si="21"/>
        <v/>
      </c>
      <c r="AA511" s="23" t="e">
        <f ca="1">IF(X511=#REF!,#REF!,IF(X511=#REF!,#REF!,IF(X511=#REF!,#REF!,IF(Z511="","",IF(X511="","",IF(Z511-TODAY()&gt;0,Z511-TODAY(),"Venceu"))))))</f>
        <v>#REF!</v>
      </c>
      <c r="AB511" s="58"/>
    </row>
    <row r="512" spans="1:28" ht="36" customHeight="1" x14ac:dyDescent="0.25">
      <c r="A512" s="16">
        <v>513</v>
      </c>
      <c r="B512" s="17"/>
      <c r="C512" s="18"/>
      <c r="D512" s="33" t="str">
        <f>IF($C512&gt;0,VLOOKUP($C512,CNIGP!$A:$J,2,FALSE),"")</f>
        <v/>
      </c>
      <c r="E512" s="23" t="str">
        <f>IF($C512&gt;0,VLOOKUP($C512,CNIGP!$A:$J,3,FALSE),"")</f>
        <v/>
      </c>
      <c r="F512" s="23" t="str">
        <f t="shared" si="22"/>
        <v/>
      </c>
      <c r="G512" s="23" t="str">
        <f>IF($C512&gt;0,VLOOKUP($C512,CNIGP!$A:$J,9,FALSE),"")</f>
        <v/>
      </c>
      <c r="H512" s="23" t="str">
        <f>IF($C512&gt;0,VLOOKUP($C512,CNIGP!$A:$J,25,FALSE),"")</f>
        <v/>
      </c>
      <c r="I512" s="63"/>
      <c r="J512" s="18"/>
      <c r="K512" s="18"/>
      <c r="L512" s="18"/>
      <c r="M512" s="18"/>
      <c r="N512" s="36"/>
      <c r="O512" s="36"/>
      <c r="P512" s="36"/>
      <c r="Q512" s="36"/>
      <c r="R512" s="36"/>
      <c r="S512" s="18"/>
      <c r="T512" s="36"/>
      <c r="U512" s="18"/>
      <c r="V512" s="18"/>
      <c r="W512" s="23" t="str">
        <f t="shared" si="23"/>
        <v/>
      </c>
      <c r="X512" s="18"/>
      <c r="Y512" s="17"/>
      <c r="Z512" s="29" t="str">
        <f t="shared" si="21"/>
        <v/>
      </c>
      <c r="AA512" s="23" t="e">
        <f ca="1">IF(X512=#REF!,#REF!,IF(X512=#REF!,#REF!,IF(X512=#REF!,#REF!,IF(Z512="","",IF(X512="","",IF(Z512-TODAY()&gt;0,Z512-TODAY(),"Venceu"))))))</f>
        <v>#REF!</v>
      </c>
      <c r="AB512" s="58"/>
    </row>
    <row r="513" spans="1:28" ht="36" customHeight="1" x14ac:dyDescent="0.25">
      <c r="A513" s="16">
        <v>514</v>
      </c>
      <c r="B513" s="17"/>
      <c r="C513" s="18"/>
      <c r="D513" s="33" t="str">
        <f>IF($C513&gt;0,VLOOKUP($C513,CNIGP!$A:$J,2,FALSE),"")</f>
        <v/>
      </c>
      <c r="E513" s="23" t="str">
        <f>IF($C513&gt;0,VLOOKUP($C513,CNIGP!$A:$J,3,FALSE),"")</f>
        <v/>
      </c>
      <c r="F513" s="23" t="str">
        <f t="shared" si="22"/>
        <v/>
      </c>
      <c r="G513" s="23" t="str">
        <f>IF($C513&gt;0,VLOOKUP($C513,CNIGP!$A:$J,9,FALSE),"")</f>
        <v/>
      </c>
      <c r="H513" s="23" t="str">
        <f>IF($C513&gt;0,VLOOKUP($C513,CNIGP!$A:$J,25,FALSE),"")</f>
        <v/>
      </c>
      <c r="I513" s="63"/>
      <c r="J513" s="18"/>
      <c r="K513" s="18"/>
      <c r="L513" s="18"/>
      <c r="M513" s="18"/>
      <c r="N513" s="36"/>
      <c r="O513" s="36"/>
      <c r="P513" s="36"/>
      <c r="Q513" s="36"/>
      <c r="R513" s="36"/>
      <c r="S513" s="18"/>
      <c r="T513" s="36"/>
      <c r="U513" s="18"/>
      <c r="V513" s="18"/>
      <c r="W513" s="23" t="str">
        <f t="shared" si="23"/>
        <v/>
      </c>
      <c r="X513" s="18"/>
      <c r="Y513" s="17"/>
      <c r="Z513" s="29" t="str">
        <f t="shared" si="21"/>
        <v/>
      </c>
      <c r="AA513" s="23" t="e">
        <f ca="1">IF(X513=#REF!,#REF!,IF(X513=#REF!,#REF!,IF(X513=#REF!,#REF!,IF(Z513="","",IF(X513="","",IF(Z513-TODAY()&gt;0,Z513-TODAY(),"Venceu"))))))</f>
        <v>#REF!</v>
      </c>
      <c r="AB513" s="58"/>
    </row>
    <row r="514" spans="1:28" ht="36" customHeight="1" x14ac:dyDescent="0.25">
      <c r="A514" s="16">
        <v>515</v>
      </c>
      <c r="B514" s="17"/>
      <c r="C514" s="18"/>
      <c r="D514" s="33" t="str">
        <f>IF($C514&gt;0,VLOOKUP($C514,CNIGP!$A:$J,2,FALSE),"")</f>
        <v/>
      </c>
      <c r="E514" s="23" t="str">
        <f>IF($C514&gt;0,VLOOKUP($C514,CNIGP!$A:$J,3,FALSE),"")</f>
        <v/>
      </c>
      <c r="F514" s="23" t="str">
        <f t="shared" si="22"/>
        <v/>
      </c>
      <c r="G514" s="23" t="str">
        <f>IF($C514&gt;0,VLOOKUP($C514,CNIGP!$A:$J,9,FALSE),"")</f>
        <v/>
      </c>
      <c r="H514" s="23" t="str">
        <f>IF($C514&gt;0,VLOOKUP($C514,CNIGP!$A:$J,25,FALSE),"")</f>
        <v/>
      </c>
      <c r="I514" s="63"/>
      <c r="J514" s="18"/>
      <c r="K514" s="18"/>
      <c r="L514" s="18"/>
      <c r="M514" s="18"/>
      <c r="N514" s="36"/>
      <c r="O514" s="36"/>
      <c r="P514" s="36"/>
      <c r="Q514" s="36"/>
      <c r="R514" s="36"/>
      <c r="S514" s="18"/>
      <c r="T514" s="36"/>
      <c r="U514" s="18"/>
      <c r="V514" s="18"/>
      <c r="W514" s="23" t="str">
        <f t="shared" si="23"/>
        <v/>
      </c>
      <c r="X514" s="18"/>
      <c r="Y514" s="17"/>
      <c r="Z514" s="29" t="str">
        <f t="shared" si="21"/>
        <v/>
      </c>
      <c r="AA514" s="23" t="e">
        <f ca="1">IF(X514=#REF!,#REF!,IF(X514=#REF!,#REF!,IF(X514=#REF!,#REF!,IF(Z514="","",IF(X514="","",IF(Z514-TODAY()&gt;0,Z514-TODAY(),"Venceu"))))))</f>
        <v>#REF!</v>
      </c>
      <c r="AB514" s="58"/>
    </row>
    <row r="515" spans="1:28" ht="36" customHeight="1" x14ac:dyDescent="0.25">
      <c r="A515" s="16">
        <v>516</v>
      </c>
      <c r="B515" s="17"/>
      <c r="C515" s="18"/>
      <c r="D515" s="33" t="str">
        <f>IF($C515&gt;0,VLOOKUP($C515,CNIGP!$A:$J,2,FALSE),"")</f>
        <v/>
      </c>
      <c r="E515" s="23" t="str">
        <f>IF($C515&gt;0,VLOOKUP($C515,CNIGP!$A:$J,3,FALSE),"")</f>
        <v/>
      </c>
      <c r="F515" s="23" t="str">
        <f t="shared" si="22"/>
        <v/>
      </c>
      <c r="G515" s="23" t="str">
        <f>IF($C515&gt;0,VLOOKUP($C515,CNIGP!$A:$J,9,FALSE),"")</f>
        <v/>
      </c>
      <c r="H515" s="23" t="str">
        <f>IF($C515&gt;0,VLOOKUP($C515,CNIGP!$A:$J,25,FALSE),"")</f>
        <v/>
      </c>
      <c r="I515" s="63"/>
      <c r="J515" s="18"/>
      <c r="K515" s="18"/>
      <c r="L515" s="18"/>
      <c r="M515" s="18"/>
      <c r="N515" s="36"/>
      <c r="O515" s="36"/>
      <c r="P515" s="36"/>
      <c r="Q515" s="36"/>
      <c r="R515" s="36"/>
      <c r="S515" s="18"/>
      <c r="T515" s="36"/>
      <c r="U515" s="18"/>
      <c r="V515" s="18"/>
      <c r="W515" s="23" t="str">
        <f t="shared" si="23"/>
        <v/>
      </c>
      <c r="X515" s="18"/>
      <c r="Y515" s="17"/>
      <c r="Z515" s="29" t="str">
        <f t="shared" si="21"/>
        <v/>
      </c>
      <c r="AA515" s="23" t="e">
        <f ca="1">IF(X515=#REF!,#REF!,IF(X515=#REF!,#REF!,IF(X515=#REF!,#REF!,IF(Z515="","",IF(X515="","",IF(Z515-TODAY()&gt;0,Z515-TODAY(),"Venceu"))))))</f>
        <v>#REF!</v>
      </c>
      <c r="AB515" s="58"/>
    </row>
    <row r="516" spans="1:28" ht="36" customHeight="1" x14ac:dyDescent="0.25">
      <c r="A516" s="16">
        <v>517</v>
      </c>
      <c r="B516" s="17"/>
      <c r="C516" s="18"/>
      <c r="D516" s="33" t="str">
        <f>IF($C516&gt;0,VLOOKUP($C516,CNIGP!$A:$J,2,FALSE),"")</f>
        <v/>
      </c>
      <c r="E516" s="23" t="str">
        <f>IF($C516&gt;0,VLOOKUP($C516,CNIGP!$A:$J,3,FALSE),"")</f>
        <v/>
      </c>
      <c r="F516" s="23" t="str">
        <f t="shared" si="22"/>
        <v/>
      </c>
      <c r="G516" s="23" t="str">
        <f>IF($C516&gt;0,VLOOKUP($C516,CNIGP!$A:$J,9,FALSE),"")</f>
        <v/>
      </c>
      <c r="H516" s="23" t="str">
        <f>IF($C516&gt;0,VLOOKUP($C516,CNIGP!$A:$J,25,FALSE),"")</f>
        <v/>
      </c>
      <c r="I516" s="63"/>
      <c r="J516" s="18"/>
      <c r="K516" s="18"/>
      <c r="L516" s="18"/>
      <c r="M516" s="18"/>
      <c r="N516" s="36"/>
      <c r="O516" s="36"/>
      <c r="P516" s="36"/>
      <c r="Q516" s="36"/>
      <c r="R516" s="36"/>
      <c r="S516" s="18"/>
      <c r="T516" s="36"/>
      <c r="U516" s="18"/>
      <c r="V516" s="18"/>
      <c r="W516" s="23" t="str">
        <f t="shared" si="23"/>
        <v/>
      </c>
      <c r="X516" s="18"/>
      <c r="Y516" s="17"/>
      <c r="Z516" s="29" t="str">
        <f t="shared" si="21"/>
        <v/>
      </c>
      <c r="AA516" s="23" t="e">
        <f ca="1">IF(X516=#REF!,#REF!,IF(X516=#REF!,#REF!,IF(X516=#REF!,#REF!,IF(Z516="","",IF(X516="","",IF(Z516-TODAY()&gt;0,Z516-TODAY(),"Venceu"))))))</f>
        <v>#REF!</v>
      </c>
      <c r="AB516" s="58"/>
    </row>
    <row r="517" spans="1:28" ht="36" customHeight="1" x14ac:dyDescent="0.25">
      <c r="A517" s="16">
        <v>518</v>
      </c>
      <c r="B517" s="17"/>
      <c r="C517" s="18"/>
      <c r="D517" s="33" t="str">
        <f>IF($C517&gt;0,VLOOKUP($C517,CNIGP!$A:$J,2,FALSE),"")</f>
        <v/>
      </c>
      <c r="E517" s="23" t="str">
        <f>IF($C517&gt;0,VLOOKUP($C517,CNIGP!$A:$J,3,FALSE),"")</f>
        <v/>
      </c>
      <c r="F517" s="23" t="str">
        <f t="shared" si="22"/>
        <v/>
      </c>
      <c r="G517" s="23" t="str">
        <f>IF($C517&gt;0,VLOOKUP($C517,CNIGP!$A:$J,9,FALSE),"")</f>
        <v/>
      </c>
      <c r="H517" s="23" t="str">
        <f>IF($C517&gt;0,VLOOKUP($C517,CNIGP!$A:$J,25,FALSE),"")</f>
        <v/>
      </c>
      <c r="I517" s="63"/>
      <c r="J517" s="18"/>
      <c r="K517" s="18"/>
      <c r="L517" s="18"/>
      <c r="M517" s="18"/>
      <c r="N517" s="36"/>
      <c r="O517" s="36"/>
      <c r="P517" s="36"/>
      <c r="Q517" s="36"/>
      <c r="R517" s="36"/>
      <c r="S517" s="18"/>
      <c r="T517" s="36"/>
      <c r="U517" s="18"/>
      <c r="V517" s="18"/>
      <c r="W517" s="23" t="str">
        <f t="shared" si="23"/>
        <v/>
      </c>
      <c r="X517" s="18"/>
      <c r="Y517" s="17"/>
      <c r="Z517" s="29" t="str">
        <f t="shared" si="21"/>
        <v/>
      </c>
      <c r="AA517" s="23" t="e">
        <f ca="1">IF(X517=#REF!,#REF!,IF(X517=#REF!,#REF!,IF(X517=#REF!,#REF!,IF(Z517="","",IF(X517="","",IF(Z517-TODAY()&gt;0,Z517-TODAY(),"Venceu"))))))</f>
        <v>#REF!</v>
      </c>
      <c r="AB517" s="58"/>
    </row>
    <row r="518" spans="1:28" ht="36" customHeight="1" x14ac:dyDescent="0.25">
      <c r="A518" s="16">
        <v>519</v>
      </c>
      <c r="B518" s="17"/>
      <c r="C518" s="18"/>
      <c r="D518" s="33" t="str">
        <f>IF($C518&gt;0,VLOOKUP($C518,CNIGP!$A:$J,2,FALSE),"")</f>
        <v/>
      </c>
      <c r="E518" s="23" t="str">
        <f>IF($C518&gt;0,VLOOKUP($C518,CNIGP!$A:$J,3,FALSE),"")</f>
        <v/>
      </c>
      <c r="F518" s="23" t="str">
        <f t="shared" si="22"/>
        <v/>
      </c>
      <c r="G518" s="23" t="str">
        <f>IF($C518&gt;0,VLOOKUP($C518,CNIGP!$A:$J,9,FALSE),"")</f>
        <v/>
      </c>
      <c r="H518" s="23" t="str">
        <f>IF($C518&gt;0,VLOOKUP($C518,CNIGP!$A:$J,25,FALSE),"")</f>
        <v/>
      </c>
      <c r="I518" s="63"/>
      <c r="J518" s="18"/>
      <c r="K518" s="18"/>
      <c r="L518" s="18"/>
      <c r="M518" s="18"/>
      <c r="N518" s="36"/>
      <c r="O518" s="36"/>
      <c r="P518" s="36"/>
      <c r="Q518" s="36"/>
      <c r="R518" s="36"/>
      <c r="S518" s="18"/>
      <c r="T518" s="36"/>
      <c r="U518" s="18"/>
      <c r="V518" s="18"/>
      <c r="W518" s="23" t="str">
        <f t="shared" si="23"/>
        <v/>
      </c>
      <c r="X518" s="18"/>
      <c r="Y518" s="17"/>
      <c r="Z518" s="29" t="str">
        <f t="shared" si="21"/>
        <v/>
      </c>
      <c r="AA518" s="23" t="e">
        <f ca="1">IF(X518=#REF!,#REF!,IF(X518=#REF!,#REF!,IF(X518=#REF!,#REF!,IF(Z518="","",IF(X518="","",IF(Z518-TODAY()&gt;0,Z518-TODAY(),"Venceu"))))))</f>
        <v>#REF!</v>
      </c>
      <c r="AB518" s="58"/>
    </row>
    <row r="519" spans="1:28" ht="36" customHeight="1" x14ac:dyDescent="0.25">
      <c r="A519" s="16">
        <v>520</v>
      </c>
      <c r="B519" s="17"/>
      <c r="C519" s="18"/>
      <c r="D519" s="33" t="str">
        <f>IF($C519&gt;0,VLOOKUP($C519,CNIGP!$A:$J,2,FALSE),"")</f>
        <v/>
      </c>
      <c r="E519" s="23" t="str">
        <f>IF($C519&gt;0,VLOOKUP($C519,CNIGP!$A:$J,3,FALSE),"")</f>
        <v/>
      </c>
      <c r="F519" s="23" t="str">
        <f t="shared" si="22"/>
        <v/>
      </c>
      <c r="G519" s="23" t="str">
        <f>IF($C519&gt;0,VLOOKUP($C519,CNIGP!$A:$J,9,FALSE),"")</f>
        <v/>
      </c>
      <c r="H519" s="23" t="str">
        <f>IF($C519&gt;0,VLOOKUP($C519,CNIGP!$A:$J,25,FALSE),"")</f>
        <v/>
      </c>
      <c r="I519" s="63"/>
      <c r="J519" s="18"/>
      <c r="K519" s="18"/>
      <c r="L519" s="18"/>
      <c r="M519" s="18"/>
      <c r="N519" s="36"/>
      <c r="O519" s="36"/>
      <c r="P519" s="36"/>
      <c r="Q519" s="36"/>
      <c r="R519" s="36"/>
      <c r="S519" s="18"/>
      <c r="T519" s="36"/>
      <c r="U519" s="18"/>
      <c r="V519" s="18"/>
      <c r="W519" s="23" t="str">
        <f t="shared" si="23"/>
        <v/>
      </c>
      <c r="X519" s="18"/>
      <c r="Y519" s="17"/>
      <c r="Z519" s="29" t="str">
        <f t="shared" si="21"/>
        <v/>
      </c>
      <c r="AA519" s="23" t="e">
        <f ca="1">IF(X519=#REF!,#REF!,IF(X519=#REF!,#REF!,IF(X519=#REF!,#REF!,IF(Z519="","",IF(X519="","",IF(Z519-TODAY()&gt;0,Z519-TODAY(),"Venceu"))))))</f>
        <v>#REF!</v>
      </c>
      <c r="AB519" s="58"/>
    </row>
    <row r="520" spans="1:28" ht="36" customHeight="1" x14ac:dyDescent="0.25">
      <c r="A520" s="16">
        <v>521</v>
      </c>
      <c r="B520" s="17"/>
      <c r="C520" s="18"/>
      <c r="D520" s="33" t="str">
        <f>IF($C520&gt;0,VLOOKUP($C520,CNIGP!$A:$J,2,FALSE),"")</f>
        <v/>
      </c>
      <c r="E520" s="23" t="str">
        <f>IF($C520&gt;0,VLOOKUP($C520,CNIGP!$A:$J,3,FALSE),"")</f>
        <v/>
      </c>
      <c r="F520" s="23" t="str">
        <f t="shared" si="22"/>
        <v/>
      </c>
      <c r="G520" s="23" t="str">
        <f>IF($C520&gt;0,VLOOKUP($C520,CNIGP!$A:$J,9,FALSE),"")</f>
        <v/>
      </c>
      <c r="H520" s="23" t="str">
        <f>IF($C520&gt;0,VLOOKUP($C520,CNIGP!$A:$J,25,FALSE),"")</f>
        <v/>
      </c>
      <c r="I520" s="63"/>
      <c r="J520" s="18"/>
      <c r="K520" s="18"/>
      <c r="L520" s="18"/>
      <c r="M520" s="18"/>
      <c r="N520" s="36"/>
      <c r="O520" s="36"/>
      <c r="P520" s="36"/>
      <c r="Q520" s="36"/>
      <c r="R520" s="36"/>
      <c r="S520" s="18"/>
      <c r="T520" s="36"/>
      <c r="U520" s="18"/>
      <c r="V520" s="18"/>
      <c r="W520" s="23" t="str">
        <f t="shared" si="23"/>
        <v/>
      </c>
      <c r="X520" s="18"/>
      <c r="Y520" s="17"/>
      <c r="Z520" s="29" t="str">
        <f t="shared" si="21"/>
        <v/>
      </c>
      <c r="AA520" s="23" t="e">
        <f ca="1">IF(X520=#REF!,#REF!,IF(X520=#REF!,#REF!,IF(X520=#REF!,#REF!,IF(Z520="","",IF(X520="","",IF(Z520-TODAY()&gt;0,Z520-TODAY(),"Venceu"))))))</f>
        <v>#REF!</v>
      </c>
      <c r="AB520" s="58"/>
    </row>
    <row r="521" spans="1:28" ht="36" customHeight="1" x14ac:dyDescent="0.25">
      <c r="A521" s="16">
        <v>522</v>
      </c>
      <c r="B521" s="17"/>
      <c r="C521" s="18"/>
      <c r="D521" s="33" t="str">
        <f>IF($C521&gt;0,VLOOKUP($C521,CNIGP!$A:$J,2,FALSE),"")</f>
        <v/>
      </c>
      <c r="E521" s="23" t="str">
        <f>IF($C521&gt;0,VLOOKUP($C521,CNIGP!$A:$J,3,FALSE),"")</f>
        <v/>
      </c>
      <c r="F521" s="23" t="str">
        <f t="shared" si="22"/>
        <v/>
      </c>
      <c r="G521" s="23" t="str">
        <f>IF($C521&gt;0,VLOOKUP($C521,CNIGP!$A:$J,9,FALSE),"")</f>
        <v/>
      </c>
      <c r="H521" s="23" t="str">
        <f>IF($C521&gt;0,VLOOKUP($C521,CNIGP!$A:$J,25,FALSE),"")</f>
        <v/>
      </c>
      <c r="I521" s="63"/>
      <c r="J521" s="18"/>
      <c r="K521" s="18"/>
      <c r="L521" s="18"/>
      <c r="M521" s="18"/>
      <c r="N521" s="36"/>
      <c r="O521" s="36"/>
      <c r="P521" s="36"/>
      <c r="Q521" s="36"/>
      <c r="R521" s="36"/>
      <c r="S521" s="18"/>
      <c r="T521" s="36"/>
      <c r="U521" s="18"/>
      <c r="V521" s="18"/>
      <c r="W521" s="23" t="str">
        <f t="shared" si="23"/>
        <v/>
      </c>
      <c r="X521" s="18"/>
      <c r="Y521" s="17"/>
      <c r="Z521" s="29" t="str">
        <f t="shared" si="21"/>
        <v/>
      </c>
      <c r="AA521" s="23" t="e">
        <f ca="1">IF(X521=#REF!,#REF!,IF(X521=#REF!,#REF!,IF(X521=#REF!,#REF!,IF(Z521="","",IF(X521="","",IF(Z521-TODAY()&gt;0,Z521-TODAY(),"Venceu"))))))</f>
        <v>#REF!</v>
      </c>
      <c r="AB521" s="58"/>
    </row>
    <row r="522" spans="1:28" ht="36" customHeight="1" x14ac:dyDescent="0.25">
      <c r="A522" s="16">
        <v>523</v>
      </c>
      <c r="B522" s="17"/>
      <c r="C522" s="18"/>
      <c r="D522" s="33" t="str">
        <f>IF($C522&gt;0,VLOOKUP($C522,CNIGP!$A:$J,2,FALSE),"")</f>
        <v/>
      </c>
      <c r="E522" s="23" t="str">
        <f>IF($C522&gt;0,VLOOKUP($C522,CNIGP!$A:$J,3,FALSE),"")</f>
        <v/>
      </c>
      <c r="F522" s="23" t="str">
        <f t="shared" si="22"/>
        <v/>
      </c>
      <c r="G522" s="23" t="str">
        <f>IF($C522&gt;0,VLOOKUP($C522,CNIGP!$A:$J,9,FALSE),"")</f>
        <v/>
      </c>
      <c r="H522" s="23" t="str">
        <f>IF($C522&gt;0,VLOOKUP($C522,CNIGP!$A:$J,25,FALSE),"")</f>
        <v/>
      </c>
      <c r="I522" s="63"/>
      <c r="J522" s="18"/>
      <c r="K522" s="18"/>
      <c r="L522" s="18"/>
      <c r="M522" s="18"/>
      <c r="N522" s="36"/>
      <c r="O522" s="36"/>
      <c r="P522" s="36"/>
      <c r="Q522" s="36"/>
      <c r="R522" s="36"/>
      <c r="S522" s="18"/>
      <c r="T522" s="36"/>
      <c r="U522" s="18"/>
      <c r="V522" s="18"/>
      <c r="W522" s="23" t="str">
        <f t="shared" si="23"/>
        <v/>
      </c>
      <c r="X522" s="18"/>
      <c r="Y522" s="17"/>
      <c r="Z522" s="29" t="str">
        <f t="shared" si="21"/>
        <v/>
      </c>
      <c r="AA522" s="23" t="e">
        <f ca="1">IF(X522=#REF!,#REF!,IF(X522=#REF!,#REF!,IF(X522=#REF!,#REF!,IF(Z522="","",IF(X522="","",IF(Z522-TODAY()&gt;0,Z522-TODAY(),"Venceu"))))))</f>
        <v>#REF!</v>
      </c>
      <c r="AB522" s="58"/>
    </row>
    <row r="523" spans="1:28" ht="36" customHeight="1" x14ac:dyDescent="0.25">
      <c r="A523" s="16">
        <v>524</v>
      </c>
      <c r="B523" s="17"/>
      <c r="C523" s="18"/>
      <c r="D523" s="33" t="str">
        <f>IF($C523&gt;0,VLOOKUP($C523,CNIGP!$A:$J,2,FALSE),"")</f>
        <v/>
      </c>
      <c r="E523" s="23" t="str">
        <f>IF($C523&gt;0,VLOOKUP($C523,CNIGP!$A:$J,3,FALSE),"")</f>
        <v/>
      </c>
      <c r="F523" s="23" t="str">
        <f t="shared" si="22"/>
        <v/>
      </c>
      <c r="G523" s="23" t="str">
        <f>IF($C523&gt;0,VLOOKUP($C523,CNIGP!$A:$J,9,FALSE),"")</f>
        <v/>
      </c>
      <c r="H523" s="23" t="str">
        <f>IF($C523&gt;0,VLOOKUP($C523,CNIGP!$A:$J,25,FALSE),"")</f>
        <v/>
      </c>
      <c r="I523" s="63"/>
      <c r="J523" s="18"/>
      <c r="K523" s="18"/>
      <c r="L523" s="18"/>
      <c r="M523" s="18"/>
      <c r="N523" s="36"/>
      <c r="O523" s="36"/>
      <c r="P523" s="36"/>
      <c r="Q523" s="36"/>
      <c r="R523" s="36"/>
      <c r="S523" s="18"/>
      <c r="T523" s="36"/>
      <c r="U523" s="18"/>
      <c r="V523" s="18"/>
      <c r="W523" s="23" t="str">
        <f t="shared" si="23"/>
        <v/>
      </c>
      <c r="X523" s="18"/>
      <c r="Y523" s="17"/>
      <c r="Z523" s="29" t="str">
        <f t="shared" si="21"/>
        <v/>
      </c>
      <c r="AA523" s="23" t="e">
        <f ca="1">IF(X523=#REF!,#REF!,IF(X523=#REF!,#REF!,IF(X523=#REF!,#REF!,IF(Z523="","",IF(X523="","",IF(Z523-TODAY()&gt;0,Z523-TODAY(),"Venceu"))))))</f>
        <v>#REF!</v>
      </c>
      <c r="AB523" s="58"/>
    </row>
    <row r="524" spans="1:28" ht="36" customHeight="1" x14ac:dyDescent="0.25">
      <c r="A524" s="16">
        <v>525</v>
      </c>
      <c r="B524" s="17"/>
      <c r="C524" s="18"/>
      <c r="D524" s="33" t="str">
        <f>IF($C524&gt;0,VLOOKUP($C524,CNIGP!$A:$J,2,FALSE),"")</f>
        <v/>
      </c>
      <c r="E524" s="23" t="str">
        <f>IF($C524&gt;0,VLOOKUP($C524,CNIGP!$A:$J,3,FALSE),"")</f>
        <v/>
      </c>
      <c r="F524" s="23" t="str">
        <f t="shared" si="22"/>
        <v/>
      </c>
      <c r="G524" s="23" t="str">
        <f>IF($C524&gt;0,VLOOKUP($C524,CNIGP!$A:$J,9,FALSE),"")</f>
        <v/>
      </c>
      <c r="H524" s="23" t="str">
        <f>IF($C524&gt;0,VLOOKUP($C524,CNIGP!$A:$J,25,FALSE),"")</f>
        <v/>
      </c>
      <c r="I524" s="63"/>
      <c r="J524" s="18"/>
      <c r="K524" s="18"/>
      <c r="L524" s="18"/>
      <c r="M524" s="18"/>
      <c r="N524" s="36"/>
      <c r="O524" s="36"/>
      <c r="P524" s="36"/>
      <c r="Q524" s="36"/>
      <c r="R524" s="36"/>
      <c r="S524" s="18"/>
      <c r="T524" s="36"/>
      <c r="U524" s="18"/>
      <c r="V524" s="18"/>
      <c r="W524" s="23" t="str">
        <f t="shared" si="23"/>
        <v/>
      </c>
      <c r="X524" s="18"/>
      <c r="Y524" s="17"/>
      <c r="Z524" s="29" t="str">
        <f t="shared" si="21"/>
        <v/>
      </c>
      <c r="AA524" s="23" t="e">
        <f ca="1">IF(X524=#REF!,#REF!,IF(X524=#REF!,#REF!,IF(X524=#REF!,#REF!,IF(Z524="","",IF(X524="","",IF(Z524-TODAY()&gt;0,Z524-TODAY(),"Venceu"))))))</f>
        <v>#REF!</v>
      </c>
      <c r="AB524" s="58"/>
    </row>
    <row r="525" spans="1:28" ht="36" customHeight="1" x14ac:dyDescent="0.25">
      <c r="A525" s="16">
        <v>526</v>
      </c>
      <c r="B525" s="17"/>
      <c r="C525" s="18"/>
      <c r="D525" s="33" t="str">
        <f>IF($C525&gt;0,VLOOKUP($C525,CNIGP!$A:$J,2,FALSE),"")</f>
        <v/>
      </c>
      <c r="E525" s="23" t="str">
        <f>IF($C525&gt;0,VLOOKUP($C525,CNIGP!$A:$J,3,FALSE),"")</f>
        <v/>
      </c>
      <c r="F525" s="23" t="str">
        <f t="shared" si="22"/>
        <v/>
      </c>
      <c r="G525" s="23" t="str">
        <f>IF($C525&gt;0,VLOOKUP($C525,CNIGP!$A:$J,9,FALSE),"")</f>
        <v/>
      </c>
      <c r="H525" s="23" t="str">
        <f>IF($C525&gt;0,VLOOKUP($C525,CNIGP!$A:$J,25,FALSE),"")</f>
        <v/>
      </c>
      <c r="I525" s="63"/>
      <c r="J525" s="18"/>
      <c r="K525" s="18"/>
      <c r="L525" s="18"/>
      <c r="M525" s="18"/>
      <c r="N525" s="36"/>
      <c r="O525" s="36"/>
      <c r="P525" s="36"/>
      <c r="Q525" s="36"/>
      <c r="R525" s="36"/>
      <c r="S525" s="18"/>
      <c r="T525" s="36"/>
      <c r="U525" s="18"/>
      <c r="V525" s="18"/>
      <c r="W525" s="23" t="str">
        <f t="shared" si="23"/>
        <v/>
      </c>
      <c r="X525" s="18"/>
      <c r="Y525" s="17"/>
      <c r="Z525" s="29" t="str">
        <f t="shared" si="21"/>
        <v/>
      </c>
      <c r="AA525" s="23" t="e">
        <f ca="1">IF(X525=#REF!,#REF!,IF(X525=#REF!,#REF!,IF(X525=#REF!,#REF!,IF(Z525="","",IF(X525="","",IF(Z525-TODAY()&gt;0,Z525-TODAY(),"Venceu"))))))</f>
        <v>#REF!</v>
      </c>
      <c r="AB525" s="58"/>
    </row>
    <row r="526" spans="1:28" ht="36" customHeight="1" x14ac:dyDescent="0.25">
      <c r="A526" s="16">
        <v>527</v>
      </c>
      <c r="B526" s="17"/>
      <c r="C526" s="18"/>
      <c r="D526" s="33" t="str">
        <f>IF($C526&gt;0,VLOOKUP($C526,CNIGP!$A:$J,2,FALSE),"")</f>
        <v/>
      </c>
      <c r="E526" s="23" t="str">
        <f>IF($C526&gt;0,VLOOKUP($C526,CNIGP!$A:$J,3,FALSE),"")</f>
        <v/>
      </c>
      <c r="F526" s="23" t="str">
        <f t="shared" si="22"/>
        <v/>
      </c>
      <c r="G526" s="23" t="str">
        <f>IF($C526&gt;0,VLOOKUP($C526,CNIGP!$A:$J,9,FALSE),"")</f>
        <v/>
      </c>
      <c r="H526" s="23" t="str">
        <f>IF($C526&gt;0,VLOOKUP($C526,CNIGP!$A:$J,25,FALSE),"")</f>
        <v/>
      </c>
      <c r="I526" s="63"/>
      <c r="J526" s="18"/>
      <c r="K526" s="18"/>
      <c r="L526" s="18"/>
      <c r="M526" s="18"/>
      <c r="N526" s="36"/>
      <c r="O526" s="36"/>
      <c r="P526" s="36"/>
      <c r="Q526" s="36"/>
      <c r="R526" s="36"/>
      <c r="S526" s="18"/>
      <c r="T526" s="36"/>
      <c r="U526" s="18"/>
      <c r="V526" s="18"/>
      <c r="W526" s="23" t="str">
        <f t="shared" si="23"/>
        <v/>
      </c>
      <c r="X526" s="18"/>
      <c r="Y526" s="17"/>
      <c r="Z526" s="29" t="str">
        <f t="shared" si="21"/>
        <v/>
      </c>
      <c r="AA526" s="23" t="e">
        <f ca="1">IF(X526=#REF!,#REF!,IF(X526=#REF!,#REF!,IF(X526=#REF!,#REF!,IF(Z526="","",IF(X526="","",IF(Z526-TODAY()&gt;0,Z526-TODAY(),"Venceu"))))))</f>
        <v>#REF!</v>
      </c>
      <c r="AB526" s="58"/>
    </row>
    <row r="527" spans="1:28" ht="36" customHeight="1" x14ac:dyDescent="0.25">
      <c r="A527" s="16">
        <v>528</v>
      </c>
      <c r="B527" s="17"/>
      <c r="C527" s="18"/>
      <c r="D527" s="33" t="str">
        <f>IF($C527&gt;0,VLOOKUP($C527,CNIGP!$A:$J,2,FALSE),"")</f>
        <v/>
      </c>
      <c r="E527" s="23" t="str">
        <f>IF($C527&gt;0,VLOOKUP($C527,CNIGP!$A:$J,3,FALSE),"")</f>
        <v/>
      </c>
      <c r="F527" s="23" t="str">
        <f t="shared" si="22"/>
        <v/>
      </c>
      <c r="G527" s="23" t="str">
        <f>IF($C527&gt;0,VLOOKUP($C527,CNIGP!$A:$J,9,FALSE),"")</f>
        <v/>
      </c>
      <c r="H527" s="23" t="str">
        <f>IF($C527&gt;0,VLOOKUP($C527,CNIGP!$A:$J,25,FALSE),"")</f>
        <v/>
      </c>
      <c r="I527" s="63"/>
      <c r="J527" s="18"/>
      <c r="K527" s="18"/>
      <c r="L527" s="18"/>
      <c r="M527" s="18"/>
      <c r="N527" s="36"/>
      <c r="O527" s="36"/>
      <c r="P527" s="36"/>
      <c r="Q527" s="36"/>
      <c r="R527" s="36"/>
      <c r="S527" s="18"/>
      <c r="T527" s="36"/>
      <c r="U527" s="18"/>
      <c r="V527" s="18"/>
      <c r="W527" s="23" t="str">
        <f t="shared" si="23"/>
        <v/>
      </c>
      <c r="X527" s="18"/>
      <c r="Y527" s="17"/>
      <c r="Z527" s="29" t="str">
        <f t="shared" si="21"/>
        <v/>
      </c>
      <c r="AA527" s="23" t="e">
        <f ca="1">IF(X527=#REF!,#REF!,IF(X527=#REF!,#REF!,IF(X527=#REF!,#REF!,IF(Z527="","",IF(X527="","",IF(Z527-TODAY()&gt;0,Z527-TODAY(),"Venceu"))))))</f>
        <v>#REF!</v>
      </c>
      <c r="AB527" s="58"/>
    </row>
    <row r="528" spans="1:28" ht="36" customHeight="1" x14ac:dyDescent="0.25">
      <c r="A528" s="16">
        <v>529</v>
      </c>
      <c r="B528" s="17"/>
      <c r="C528" s="18"/>
      <c r="D528" s="33" t="str">
        <f>IF($C528&gt;0,VLOOKUP($C528,CNIGP!$A:$J,2,FALSE),"")</f>
        <v/>
      </c>
      <c r="E528" s="23" t="str">
        <f>IF($C528&gt;0,VLOOKUP($C528,CNIGP!$A:$J,3,FALSE),"")</f>
        <v/>
      </c>
      <c r="F528" s="23" t="str">
        <f t="shared" si="22"/>
        <v/>
      </c>
      <c r="G528" s="23" t="str">
        <f>IF($C528&gt;0,VLOOKUP($C528,CNIGP!$A:$J,9,FALSE),"")</f>
        <v/>
      </c>
      <c r="H528" s="23" t="str">
        <f>IF($C528&gt;0,VLOOKUP($C528,CNIGP!$A:$J,25,FALSE),"")</f>
        <v/>
      </c>
      <c r="I528" s="63"/>
      <c r="J528" s="18"/>
      <c r="K528" s="18"/>
      <c r="L528" s="18"/>
      <c r="M528" s="18"/>
      <c r="N528" s="36"/>
      <c r="O528" s="36"/>
      <c r="P528" s="36"/>
      <c r="Q528" s="36"/>
      <c r="R528" s="36"/>
      <c r="S528" s="18"/>
      <c r="T528" s="36"/>
      <c r="U528" s="18"/>
      <c r="V528" s="18"/>
      <c r="W528" s="23" t="str">
        <f t="shared" si="23"/>
        <v/>
      </c>
      <c r="X528" s="18"/>
      <c r="Y528" s="17"/>
      <c r="Z528" s="29" t="str">
        <f t="shared" si="21"/>
        <v/>
      </c>
      <c r="AA528" s="23" t="e">
        <f ca="1">IF(X528=#REF!,#REF!,IF(X528=#REF!,#REF!,IF(X528=#REF!,#REF!,IF(Z528="","",IF(X528="","",IF(Z528-TODAY()&gt;0,Z528-TODAY(),"Venceu"))))))</f>
        <v>#REF!</v>
      </c>
      <c r="AB528" s="58"/>
    </row>
    <row r="529" spans="1:28" ht="36" customHeight="1" x14ac:dyDescent="0.25">
      <c r="A529" s="16">
        <v>530</v>
      </c>
      <c r="B529" s="17"/>
      <c r="C529" s="18"/>
      <c r="D529" s="33" t="str">
        <f>IF($C529&gt;0,VLOOKUP($C529,CNIGP!$A:$J,2,FALSE),"")</f>
        <v/>
      </c>
      <c r="E529" s="23" t="str">
        <f>IF($C529&gt;0,VLOOKUP($C529,CNIGP!$A:$J,3,FALSE),"")</f>
        <v/>
      </c>
      <c r="F529" s="23" t="str">
        <f t="shared" si="22"/>
        <v/>
      </c>
      <c r="G529" s="23" t="str">
        <f>IF($C529&gt;0,VLOOKUP($C529,CNIGP!$A:$J,9,FALSE),"")</f>
        <v/>
      </c>
      <c r="H529" s="23" t="str">
        <f>IF($C529&gt;0,VLOOKUP($C529,CNIGP!$A:$J,25,FALSE),"")</f>
        <v/>
      </c>
      <c r="I529" s="63"/>
      <c r="J529" s="18"/>
      <c r="K529" s="18"/>
      <c r="L529" s="18"/>
      <c r="M529" s="18"/>
      <c r="N529" s="36"/>
      <c r="O529" s="36"/>
      <c r="P529" s="36"/>
      <c r="Q529" s="36"/>
      <c r="R529" s="36"/>
      <c r="S529" s="18"/>
      <c r="T529" s="36"/>
      <c r="U529" s="18"/>
      <c r="V529" s="18"/>
      <c r="W529" s="23" t="str">
        <f t="shared" si="23"/>
        <v/>
      </c>
      <c r="X529" s="18"/>
      <c r="Y529" s="17"/>
      <c r="Z529" s="29" t="str">
        <f t="shared" si="21"/>
        <v/>
      </c>
      <c r="AA529" s="23" t="e">
        <f ca="1">IF(X529=#REF!,#REF!,IF(X529=#REF!,#REF!,IF(X529=#REF!,#REF!,IF(Z529="","",IF(X529="","",IF(Z529-TODAY()&gt;0,Z529-TODAY(),"Venceu"))))))</f>
        <v>#REF!</v>
      </c>
      <c r="AB529" s="58"/>
    </row>
    <row r="530" spans="1:28" ht="36" customHeight="1" x14ac:dyDescent="0.25">
      <c r="A530" s="16">
        <v>531</v>
      </c>
      <c r="B530" s="17"/>
      <c r="C530" s="18"/>
      <c r="D530" s="33" t="str">
        <f>IF($C530&gt;0,VLOOKUP($C530,CNIGP!$A:$J,2,FALSE),"")</f>
        <v/>
      </c>
      <c r="E530" s="23" t="str">
        <f>IF($C530&gt;0,VLOOKUP($C530,CNIGP!$A:$J,3,FALSE),"")</f>
        <v/>
      </c>
      <c r="F530" s="23" t="str">
        <f t="shared" si="22"/>
        <v/>
      </c>
      <c r="G530" s="23" t="str">
        <f>IF($C530&gt;0,VLOOKUP($C530,CNIGP!$A:$J,9,FALSE),"")</f>
        <v/>
      </c>
      <c r="H530" s="23" t="str">
        <f>IF($C530&gt;0,VLOOKUP($C530,CNIGP!$A:$J,25,FALSE),"")</f>
        <v/>
      </c>
      <c r="I530" s="63"/>
      <c r="J530" s="18"/>
      <c r="K530" s="18"/>
      <c r="L530" s="18"/>
      <c r="M530" s="18"/>
      <c r="N530" s="36"/>
      <c r="O530" s="36"/>
      <c r="P530" s="36"/>
      <c r="Q530" s="36"/>
      <c r="R530" s="36"/>
      <c r="S530" s="18"/>
      <c r="T530" s="36"/>
      <c r="U530" s="18"/>
      <c r="V530" s="18"/>
      <c r="W530" s="23" t="str">
        <f t="shared" si="23"/>
        <v/>
      </c>
      <c r="X530" s="18"/>
      <c r="Y530" s="17"/>
      <c r="Z530" s="29" t="str">
        <f t="shared" si="21"/>
        <v/>
      </c>
      <c r="AA530" s="23" t="e">
        <f ca="1">IF(X530=#REF!,#REF!,IF(X530=#REF!,#REF!,IF(X530=#REF!,#REF!,IF(Z530="","",IF(X530="","",IF(Z530-TODAY()&gt;0,Z530-TODAY(),"Venceu"))))))</f>
        <v>#REF!</v>
      </c>
      <c r="AB530" s="58"/>
    </row>
    <row r="531" spans="1:28" ht="36" customHeight="1" x14ac:dyDescent="0.25">
      <c r="A531" s="16">
        <v>532</v>
      </c>
      <c r="B531" s="17"/>
      <c r="C531" s="18"/>
      <c r="D531" s="33" t="str">
        <f>IF($C531&gt;0,VLOOKUP($C531,CNIGP!$A:$J,2,FALSE),"")</f>
        <v/>
      </c>
      <c r="E531" s="23" t="str">
        <f>IF($C531&gt;0,VLOOKUP($C531,CNIGP!$A:$J,3,FALSE),"")</f>
        <v/>
      </c>
      <c r="F531" s="23" t="str">
        <f t="shared" si="22"/>
        <v/>
      </c>
      <c r="G531" s="23" t="str">
        <f>IF($C531&gt;0,VLOOKUP($C531,CNIGP!$A:$J,9,FALSE),"")</f>
        <v/>
      </c>
      <c r="H531" s="23" t="str">
        <f>IF($C531&gt;0,VLOOKUP($C531,CNIGP!$A:$J,25,FALSE),"")</f>
        <v/>
      </c>
      <c r="I531" s="63"/>
      <c r="J531" s="18"/>
      <c r="K531" s="18"/>
      <c r="L531" s="18"/>
      <c r="M531" s="18"/>
      <c r="N531" s="36"/>
      <c r="O531" s="36"/>
      <c r="P531" s="36"/>
      <c r="Q531" s="36"/>
      <c r="R531" s="36"/>
      <c r="S531" s="18"/>
      <c r="T531" s="36"/>
      <c r="U531" s="18"/>
      <c r="V531" s="18"/>
      <c r="W531" s="23" t="str">
        <f t="shared" si="23"/>
        <v/>
      </c>
      <c r="X531" s="18"/>
      <c r="Y531" s="17"/>
      <c r="Z531" s="29" t="str">
        <f t="shared" si="21"/>
        <v/>
      </c>
      <c r="AA531" s="23" t="e">
        <f ca="1">IF(X531=#REF!,#REF!,IF(X531=#REF!,#REF!,IF(X531=#REF!,#REF!,IF(Z531="","",IF(X531="","",IF(Z531-TODAY()&gt;0,Z531-TODAY(),"Venceu"))))))</f>
        <v>#REF!</v>
      </c>
      <c r="AB531" s="58"/>
    </row>
    <row r="532" spans="1:28" ht="36" customHeight="1" x14ac:dyDescent="0.25">
      <c r="A532" s="16">
        <v>533</v>
      </c>
      <c r="B532" s="17"/>
      <c r="C532" s="18"/>
      <c r="D532" s="33" t="str">
        <f>IF($C532&gt;0,VLOOKUP($C532,CNIGP!$A:$J,2,FALSE),"")</f>
        <v/>
      </c>
      <c r="E532" s="23" t="str">
        <f>IF($C532&gt;0,VLOOKUP($C532,CNIGP!$A:$J,3,FALSE),"")</f>
        <v/>
      </c>
      <c r="F532" s="23" t="str">
        <f t="shared" si="22"/>
        <v/>
      </c>
      <c r="G532" s="23" t="str">
        <f>IF($C532&gt;0,VLOOKUP($C532,CNIGP!$A:$J,9,FALSE),"")</f>
        <v/>
      </c>
      <c r="H532" s="23" t="str">
        <f>IF($C532&gt;0,VLOOKUP($C532,CNIGP!$A:$J,25,FALSE),"")</f>
        <v/>
      </c>
      <c r="I532" s="63"/>
      <c r="J532" s="18"/>
      <c r="K532" s="18"/>
      <c r="L532" s="18"/>
      <c r="M532" s="18"/>
      <c r="N532" s="36"/>
      <c r="O532" s="36"/>
      <c r="P532" s="36"/>
      <c r="Q532" s="36"/>
      <c r="R532" s="36"/>
      <c r="S532" s="18"/>
      <c r="T532" s="36"/>
      <c r="U532" s="18"/>
      <c r="V532" s="18"/>
      <c r="W532" s="23" t="str">
        <f t="shared" si="23"/>
        <v/>
      </c>
      <c r="X532" s="18"/>
      <c r="Y532" s="17"/>
      <c r="Z532" s="29" t="str">
        <f t="shared" si="21"/>
        <v/>
      </c>
      <c r="AA532" s="23" t="e">
        <f ca="1">IF(X532=#REF!,#REF!,IF(X532=#REF!,#REF!,IF(X532=#REF!,#REF!,IF(Z532="","",IF(X532="","",IF(Z532-TODAY()&gt;0,Z532-TODAY(),"Venceu"))))))</f>
        <v>#REF!</v>
      </c>
      <c r="AB532" s="58"/>
    </row>
    <row r="533" spans="1:28" ht="36" customHeight="1" x14ac:dyDescent="0.25">
      <c r="A533" s="16">
        <v>534</v>
      </c>
      <c r="B533" s="17"/>
      <c r="C533" s="18"/>
      <c r="D533" s="33" t="str">
        <f>IF($C533&gt;0,VLOOKUP($C533,CNIGP!$A:$J,2,FALSE),"")</f>
        <v/>
      </c>
      <c r="E533" s="23" t="str">
        <f>IF($C533&gt;0,VLOOKUP($C533,CNIGP!$A:$J,3,FALSE),"")</f>
        <v/>
      </c>
      <c r="F533" s="23" t="str">
        <f t="shared" si="22"/>
        <v/>
      </c>
      <c r="G533" s="23" t="str">
        <f>IF($C533&gt;0,VLOOKUP($C533,CNIGP!$A:$J,9,FALSE),"")</f>
        <v/>
      </c>
      <c r="H533" s="23" t="str">
        <f>IF($C533&gt;0,VLOOKUP($C533,CNIGP!$A:$J,25,FALSE),"")</f>
        <v/>
      </c>
      <c r="I533" s="63"/>
      <c r="J533" s="18"/>
      <c r="K533" s="18"/>
      <c r="L533" s="18"/>
      <c r="M533" s="18"/>
      <c r="N533" s="36"/>
      <c r="O533" s="36"/>
      <c r="P533" s="36"/>
      <c r="Q533" s="36"/>
      <c r="R533" s="36"/>
      <c r="S533" s="18"/>
      <c r="T533" s="36"/>
      <c r="U533" s="18"/>
      <c r="V533" s="18"/>
      <c r="W533" s="23" t="str">
        <f t="shared" si="23"/>
        <v/>
      </c>
      <c r="X533" s="18"/>
      <c r="Y533" s="17"/>
      <c r="Z533" s="29" t="str">
        <f t="shared" ref="Z533:Z596" si="24">IF(Y533&gt;0,T533+Y533,"")</f>
        <v/>
      </c>
      <c r="AA533" s="23" t="e">
        <f ca="1">IF(X533=#REF!,#REF!,IF(X533=#REF!,#REF!,IF(X533=#REF!,#REF!,IF(Z533="","",IF(X533="","",IF(Z533-TODAY()&gt;0,Z533-TODAY(),"Venceu"))))))</f>
        <v>#REF!</v>
      </c>
      <c r="AB533" s="58"/>
    </row>
    <row r="534" spans="1:28" ht="36" customHeight="1" x14ac:dyDescent="0.25">
      <c r="A534" s="16">
        <v>535</v>
      </c>
      <c r="B534" s="17"/>
      <c r="C534" s="18"/>
      <c r="D534" s="33" t="str">
        <f>IF($C534&gt;0,VLOOKUP($C534,CNIGP!$A:$J,2,FALSE),"")</f>
        <v/>
      </c>
      <c r="E534" s="23" t="str">
        <f>IF($C534&gt;0,VLOOKUP($C534,CNIGP!$A:$J,3,FALSE),"")</f>
        <v/>
      </c>
      <c r="F534" s="23" t="str">
        <f t="shared" si="22"/>
        <v/>
      </c>
      <c r="G534" s="23" t="str">
        <f>IF($C534&gt;0,VLOOKUP($C534,CNIGP!$A:$J,9,FALSE),"")</f>
        <v/>
      </c>
      <c r="H534" s="23" t="str">
        <f>IF($C534&gt;0,VLOOKUP($C534,CNIGP!$A:$J,25,FALSE),"")</f>
        <v/>
      </c>
      <c r="I534" s="63"/>
      <c r="J534" s="18"/>
      <c r="K534" s="18"/>
      <c r="L534" s="18"/>
      <c r="M534" s="18"/>
      <c r="N534" s="36"/>
      <c r="O534" s="36"/>
      <c r="P534" s="36"/>
      <c r="Q534" s="36"/>
      <c r="R534" s="36"/>
      <c r="S534" s="18"/>
      <c r="T534" s="36"/>
      <c r="U534" s="18"/>
      <c r="V534" s="18"/>
      <c r="W534" s="23" t="str">
        <f t="shared" si="23"/>
        <v/>
      </c>
      <c r="X534" s="18"/>
      <c r="Y534" s="17"/>
      <c r="Z534" s="29" t="str">
        <f t="shared" si="24"/>
        <v/>
      </c>
      <c r="AA534" s="23" t="e">
        <f ca="1">IF(X534=#REF!,#REF!,IF(X534=#REF!,#REF!,IF(X534=#REF!,#REF!,IF(Z534="","",IF(X534="","",IF(Z534-TODAY()&gt;0,Z534-TODAY(),"Venceu"))))))</f>
        <v>#REF!</v>
      </c>
      <c r="AB534" s="58"/>
    </row>
    <row r="535" spans="1:28" ht="36" customHeight="1" x14ac:dyDescent="0.25">
      <c r="A535" s="16">
        <v>536</v>
      </c>
      <c r="B535" s="17"/>
      <c r="C535" s="18"/>
      <c r="D535" s="33" t="str">
        <f>IF($C535&gt;0,VLOOKUP($C535,CNIGP!$A:$J,2,FALSE),"")</f>
        <v/>
      </c>
      <c r="E535" s="23" t="str">
        <f>IF($C535&gt;0,VLOOKUP($C535,CNIGP!$A:$J,3,FALSE),"")</f>
        <v/>
      </c>
      <c r="F535" s="23" t="str">
        <f t="shared" si="22"/>
        <v/>
      </c>
      <c r="G535" s="23" t="str">
        <f>IF($C535&gt;0,VLOOKUP($C535,CNIGP!$A:$J,9,FALSE),"")</f>
        <v/>
      </c>
      <c r="H535" s="23" t="str">
        <f>IF($C535&gt;0,VLOOKUP($C535,CNIGP!$A:$J,25,FALSE),"")</f>
        <v/>
      </c>
      <c r="I535" s="63"/>
      <c r="J535" s="18"/>
      <c r="K535" s="18"/>
      <c r="L535" s="18"/>
      <c r="M535" s="18"/>
      <c r="N535" s="36"/>
      <c r="O535" s="36"/>
      <c r="P535" s="36"/>
      <c r="Q535" s="36"/>
      <c r="R535" s="36"/>
      <c r="S535" s="18"/>
      <c r="T535" s="36"/>
      <c r="U535" s="18"/>
      <c r="V535" s="18"/>
      <c r="W535" s="23" t="str">
        <f t="shared" si="23"/>
        <v/>
      </c>
      <c r="X535" s="18"/>
      <c r="Y535" s="17"/>
      <c r="Z535" s="29" t="str">
        <f t="shared" si="24"/>
        <v/>
      </c>
      <c r="AA535" s="23" t="e">
        <f ca="1">IF(X535=#REF!,#REF!,IF(X535=#REF!,#REF!,IF(X535=#REF!,#REF!,IF(Z535="","",IF(X535="","",IF(Z535-TODAY()&gt;0,Z535-TODAY(),"Venceu"))))))</f>
        <v>#REF!</v>
      </c>
      <c r="AB535" s="58"/>
    </row>
    <row r="536" spans="1:28" ht="36" customHeight="1" x14ac:dyDescent="0.25">
      <c r="A536" s="16">
        <v>537</v>
      </c>
      <c r="B536" s="17"/>
      <c r="C536" s="18"/>
      <c r="D536" s="33" t="str">
        <f>IF($C536&gt;0,VLOOKUP($C536,CNIGP!$A:$J,2,FALSE),"")</f>
        <v/>
      </c>
      <c r="E536" s="23" t="str">
        <f>IF($C536&gt;0,VLOOKUP($C536,CNIGP!$A:$J,3,FALSE),"")</f>
        <v/>
      </c>
      <c r="F536" s="23" t="str">
        <f t="shared" si="22"/>
        <v/>
      </c>
      <c r="G536" s="23" t="str">
        <f>IF($C536&gt;0,VLOOKUP($C536,CNIGP!$A:$J,9,FALSE),"")</f>
        <v/>
      </c>
      <c r="H536" s="23" t="str">
        <f>IF($C536&gt;0,VLOOKUP($C536,CNIGP!$A:$J,25,FALSE),"")</f>
        <v/>
      </c>
      <c r="I536" s="63"/>
      <c r="J536" s="18"/>
      <c r="K536" s="18"/>
      <c r="L536" s="18"/>
      <c r="M536" s="18"/>
      <c r="N536" s="36"/>
      <c r="O536" s="36"/>
      <c r="P536" s="36"/>
      <c r="Q536" s="36"/>
      <c r="R536" s="36"/>
      <c r="S536" s="18"/>
      <c r="T536" s="36"/>
      <c r="U536" s="18"/>
      <c r="V536" s="18"/>
      <c r="W536" s="23" t="str">
        <f t="shared" si="23"/>
        <v/>
      </c>
      <c r="X536" s="18"/>
      <c r="Y536" s="17"/>
      <c r="Z536" s="29" t="str">
        <f t="shared" si="24"/>
        <v/>
      </c>
      <c r="AA536" s="23" t="e">
        <f ca="1">IF(X536=#REF!,#REF!,IF(X536=#REF!,#REF!,IF(X536=#REF!,#REF!,IF(Z536="","",IF(X536="","",IF(Z536-TODAY()&gt;0,Z536-TODAY(),"Venceu"))))))</f>
        <v>#REF!</v>
      </c>
      <c r="AB536" s="58"/>
    </row>
    <row r="537" spans="1:28" ht="36" customHeight="1" x14ac:dyDescent="0.25">
      <c r="A537" s="16">
        <v>538</v>
      </c>
      <c r="B537" s="17"/>
      <c r="C537" s="18"/>
      <c r="D537" s="33" t="str">
        <f>IF($C537&gt;0,VLOOKUP($C537,CNIGP!$A:$J,2,FALSE),"")</f>
        <v/>
      </c>
      <c r="E537" s="23" t="str">
        <f>IF($C537&gt;0,VLOOKUP($C537,CNIGP!$A:$J,3,FALSE),"")</f>
        <v/>
      </c>
      <c r="F537" s="23" t="str">
        <f t="shared" ref="F537:F600" si="25">IF(B537&gt;0,IF(C537&gt;0,"Sim","Não"),"")</f>
        <v/>
      </c>
      <c r="G537" s="23" t="str">
        <f>IF($C537&gt;0,VLOOKUP($C537,CNIGP!$A:$J,9,FALSE),"")</f>
        <v/>
      </c>
      <c r="H537" s="23" t="str">
        <f>IF($C537&gt;0,VLOOKUP($C537,CNIGP!$A:$J,25,FALSE),"")</f>
        <v/>
      </c>
      <c r="I537" s="63"/>
      <c r="J537" s="18"/>
      <c r="K537" s="18"/>
      <c r="L537" s="18"/>
      <c r="M537" s="18"/>
      <c r="N537" s="36"/>
      <c r="O537" s="36"/>
      <c r="P537" s="36"/>
      <c r="Q537" s="36"/>
      <c r="R537" s="36"/>
      <c r="S537" s="18"/>
      <c r="T537" s="36"/>
      <c r="U537" s="18"/>
      <c r="V537" s="18"/>
      <c r="W537" s="23" t="str">
        <f t="shared" si="23"/>
        <v/>
      </c>
      <c r="X537" s="18"/>
      <c r="Y537" s="17"/>
      <c r="Z537" s="29" t="str">
        <f t="shared" si="24"/>
        <v/>
      </c>
      <c r="AA537" s="23" t="e">
        <f ca="1">IF(X537=#REF!,#REF!,IF(X537=#REF!,#REF!,IF(X537=#REF!,#REF!,IF(Z537="","",IF(X537="","",IF(Z537-TODAY()&gt;0,Z537-TODAY(),"Venceu"))))))</f>
        <v>#REF!</v>
      </c>
      <c r="AB537" s="58"/>
    </row>
    <row r="538" spans="1:28" ht="36" customHeight="1" x14ac:dyDescent="0.25">
      <c r="A538" s="16">
        <v>539</v>
      </c>
      <c r="B538" s="17"/>
      <c r="C538" s="18"/>
      <c r="D538" s="33" t="str">
        <f>IF($C538&gt;0,VLOOKUP($C538,CNIGP!$A:$J,2,FALSE),"")</f>
        <v/>
      </c>
      <c r="E538" s="23" t="str">
        <f>IF($C538&gt;0,VLOOKUP($C538,CNIGP!$A:$J,3,FALSE),"")</f>
        <v/>
      </c>
      <c r="F538" s="23" t="str">
        <f t="shared" si="25"/>
        <v/>
      </c>
      <c r="G538" s="23" t="str">
        <f>IF($C538&gt;0,VLOOKUP($C538,CNIGP!$A:$J,9,FALSE),"")</f>
        <v/>
      </c>
      <c r="H538" s="23" t="str">
        <f>IF($C538&gt;0,VLOOKUP($C538,CNIGP!$A:$J,25,FALSE),"")</f>
        <v/>
      </c>
      <c r="I538" s="63"/>
      <c r="J538" s="18"/>
      <c r="K538" s="18"/>
      <c r="L538" s="18"/>
      <c r="M538" s="18"/>
      <c r="N538" s="36"/>
      <c r="O538" s="36"/>
      <c r="P538" s="36"/>
      <c r="Q538" s="36"/>
      <c r="R538" s="36"/>
      <c r="S538" s="18"/>
      <c r="T538" s="36"/>
      <c r="U538" s="18"/>
      <c r="V538" s="18"/>
      <c r="W538" s="23" t="str">
        <f t="shared" si="23"/>
        <v/>
      </c>
      <c r="X538" s="18"/>
      <c r="Y538" s="17"/>
      <c r="Z538" s="29" t="str">
        <f t="shared" si="24"/>
        <v/>
      </c>
      <c r="AA538" s="23" t="e">
        <f ca="1">IF(X538=#REF!,#REF!,IF(X538=#REF!,#REF!,IF(X538=#REF!,#REF!,IF(Z538="","",IF(X538="","",IF(Z538-TODAY()&gt;0,Z538-TODAY(),"Venceu"))))))</f>
        <v>#REF!</v>
      </c>
      <c r="AB538" s="58"/>
    </row>
    <row r="539" spans="1:28" ht="36" customHeight="1" x14ac:dyDescent="0.25">
      <c r="A539" s="16">
        <v>540</v>
      </c>
      <c r="B539" s="17"/>
      <c r="C539" s="18"/>
      <c r="D539" s="33" t="str">
        <f>IF($C539&gt;0,VLOOKUP($C539,CNIGP!$A:$J,2,FALSE),"")</f>
        <v/>
      </c>
      <c r="E539" s="23" t="str">
        <f>IF($C539&gt;0,VLOOKUP($C539,CNIGP!$A:$J,3,FALSE),"")</f>
        <v/>
      </c>
      <c r="F539" s="23" t="str">
        <f t="shared" si="25"/>
        <v/>
      </c>
      <c r="G539" s="23" t="str">
        <f>IF($C539&gt;0,VLOOKUP($C539,CNIGP!$A:$J,9,FALSE),"")</f>
        <v/>
      </c>
      <c r="H539" s="23" t="str">
        <f>IF($C539&gt;0,VLOOKUP($C539,CNIGP!$A:$J,25,FALSE),"")</f>
        <v/>
      </c>
      <c r="I539" s="63"/>
      <c r="J539" s="18"/>
      <c r="K539" s="18"/>
      <c r="L539" s="18"/>
      <c r="M539" s="18"/>
      <c r="N539" s="36"/>
      <c r="O539" s="36"/>
      <c r="P539" s="36"/>
      <c r="Q539" s="36"/>
      <c r="R539" s="36"/>
      <c r="S539" s="18"/>
      <c r="T539" s="36"/>
      <c r="U539" s="18"/>
      <c r="V539" s="18"/>
      <c r="W539" s="23" t="str">
        <f t="shared" si="23"/>
        <v/>
      </c>
      <c r="X539" s="18"/>
      <c r="Y539" s="17"/>
      <c r="Z539" s="29" t="str">
        <f t="shared" si="24"/>
        <v/>
      </c>
      <c r="AA539" s="23" t="e">
        <f ca="1">IF(X539=#REF!,#REF!,IF(X539=#REF!,#REF!,IF(X539=#REF!,#REF!,IF(Z539="","",IF(X539="","",IF(Z539-TODAY()&gt;0,Z539-TODAY(),"Venceu"))))))</f>
        <v>#REF!</v>
      </c>
      <c r="AB539" s="58"/>
    </row>
    <row r="540" spans="1:28" ht="36" customHeight="1" x14ac:dyDescent="0.25">
      <c r="A540" s="16">
        <v>541</v>
      </c>
      <c r="B540" s="17"/>
      <c r="C540" s="18"/>
      <c r="D540" s="33" t="str">
        <f>IF($C540&gt;0,VLOOKUP($C540,CNIGP!$A:$J,2,FALSE),"")</f>
        <v/>
      </c>
      <c r="E540" s="23" t="str">
        <f>IF($C540&gt;0,VLOOKUP($C540,CNIGP!$A:$J,3,FALSE),"")</f>
        <v/>
      </c>
      <c r="F540" s="23" t="str">
        <f t="shared" si="25"/>
        <v/>
      </c>
      <c r="G540" s="23" t="str">
        <f>IF($C540&gt;0,VLOOKUP($C540,CNIGP!$A:$J,9,FALSE),"")</f>
        <v/>
      </c>
      <c r="H540" s="23" t="str">
        <f>IF($C540&gt;0,VLOOKUP($C540,CNIGP!$A:$J,25,FALSE),"")</f>
        <v/>
      </c>
      <c r="I540" s="63"/>
      <c r="J540" s="18"/>
      <c r="K540" s="18"/>
      <c r="L540" s="18"/>
      <c r="M540" s="18"/>
      <c r="N540" s="36"/>
      <c r="O540" s="36"/>
      <c r="P540" s="36"/>
      <c r="Q540" s="36"/>
      <c r="R540" s="36"/>
      <c r="S540" s="18"/>
      <c r="T540" s="36"/>
      <c r="U540" s="18"/>
      <c r="V540" s="18"/>
      <c r="W540" s="23" t="str">
        <f t="shared" si="23"/>
        <v/>
      </c>
      <c r="X540" s="18"/>
      <c r="Y540" s="17"/>
      <c r="Z540" s="29" t="str">
        <f t="shared" si="24"/>
        <v/>
      </c>
      <c r="AA540" s="23" t="e">
        <f ca="1">IF(X540=#REF!,#REF!,IF(X540=#REF!,#REF!,IF(X540=#REF!,#REF!,IF(Z540="","",IF(X540="","",IF(Z540-TODAY()&gt;0,Z540-TODAY(),"Venceu"))))))</f>
        <v>#REF!</v>
      </c>
      <c r="AB540" s="58"/>
    </row>
    <row r="541" spans="1:28" ht="36" customHeight="1" x14ac:dyDescent="0.25">
      <c r="A541" s="16">
        <v>542</v>
      </c>
      <c r="B541" s="17"/>
      <c r="C541" s="18"/>
      <c r="D541" s="33" t="str">
        <f>IF($C541&gt;0,VLOOKUP($C541,CNIGP!$A:$J,2,FALSE),"")</f>
        <v/>
      </c>
      <c r="E541" s="23" t="str">
        <f>IF($C541&gt;0,VLOOKUP($C541,CNIGP!$A:$J,3,FALSE),"")</f>
        <v/>
      </c>
      <c r="F541" s="23" t="str">
        <f t="shared" si="25"/>
        <v/>
      </c>
      <c r="G541" s="23" t="str">
        <f>IF($C541&gt;0,VLOOKUP($C541,CNIGP!$A:$J,9,FALSE),"")</f>
        <v/>
      </c>
      <c r="H541" s="23" t="str">
        <f>IF($C541&gt;0,VLOOKUP($C541,CNIGP!$A:$J,25,FALSE),"")</f>
        <v/>
      </c>
      <c r="I541" s="63"/>
      <c r="J541" s="18"/>
      <c r="K541" s="18"/>
      <c r="L541" s="18"/>
      <c r="M541" s="18"/>
      <c r="N541" s="36"/>
      <c r="O541" s="36"/>
      <c r="P541" s="36"/>
      <c r="Q541" s="36"/>
      <c r="R541" s="36"/>
      <c r="S541" s="18"/>
      <c r="T541" s="36"/>
      <c r="U541" s="18"/>
      <c r="V541" s="18"/>
      <c r="W541" s="23" t="str">
        <f t="shared" si="23"/>
        <v/>
      </c>
      <c r="X541" s="18"/>
      <c r="Y541" s="17"/>
      <c r="Z541" s="29" t="str">
        <f t="shared" si="24"/>
        <v/>
      </c>
      <c r="AA541" s="23" t="e">
        <f ca="1">IF(X541=#REF!,#REF!,IF(X541=#REF!,#REF!,IF(X541=#REF!,#REF!,IF(Z541="","",IF(X541="","",IF(Z541-TODAY()&gt;0,Z541-TODAY(),"Venceu"))))))</f>
        <v>#REF!</v>
      </c>
      <c r="AB541" s="58"/>
    </row>
    <row r="542" spans="1:28" ht="36" customHeight="1" x14ac:dyDescent="0.25">
      <c r="A542" s="16">
        <v>543</v>
      </c>
      <c r="B542" s="17"/>
      <c r="C542" s="18"/>
      <c r="D542" s="33" t="str">
        <f>IF($C542&gt;0,VLOOKUP($C542,CNIGP!$A:$J,2,FALSE),"")</f>
        <v/>
      </c>
      <c r="E542" s="23" t="str">
        <f>IF($C542&gt;0,VLOOKUP($C542,CNIGP!$A:$J,3,FALSE),"")</f>
        <v/>
      </c>
      <c r="F542" s="23" t="str">
        <f t="shared" si="25"/>
        <v/>
      </c>
      <c r="G542" s="23" t="str">
        <f>IF($C542&gt;0,VLOOKUP($C542,CNIGP!$A:$J,9,FALSE),"")</f>
        <v/>
      </c>
      <c r="H542" s="23" t="str">
        <f>IF($C542&gt;0,VLOOKUP($C542,CNIGP!$A:$J,25,FALSE),"")</f>
        <v/>
      </c>
      <c r="I542" s="63"/>
      <c r="J542" s="18"/>
      <c r="K542" s="18"/>
      <c r="L542" s="18"/>
      <c r="M542" s="18"/>
      <c r="N542" s="36"/>
      <c r="O542" s="36"/>
      <c r="P542" s="36"/>
      <c r="Q542" s="36"/>
      <c r="R542" s="36"/>
      <c r="S542" s="18"/>
      <c r="T542" s="36"/>
      <c r="U542" s="18"/>
      <c r="V542" s="18"/>
      <c r="W542" s="23" t="str">
        <f t="shared" si="23"/>
        <v/>
      </c>
      <c r="X542" s="18"/>
      <c r="Y542" s="17"/>
      <c r="Z542" s="29" t="str">
        <f t="shared" si="24"/>
        <v/>
      </c>
      <c r="AA542" s="23" t="e">
        <f ca="1">IF(X542=#REF!,#REF!,IF(X542=#REF!,#REF!,IF(X542=#REF!,#REF!,IF(Z542="","",IF(X542="","",IF(Z542-TODAY()&gt;0,Z542-TODAY(),"Venceu"))))))</f>
        <v>#REF!</v>
      </c>
      <c r="AB542" s="58"/>
    </row>
    <row r="543" spans="1:28" ht="36" customHeight="1" x14ac:dyDescent="0.25">
      <c r="A543" s="16">
        <v>544</v>
      </c>
      <c r="B543" s="17"/>
      <c r="C543" s="18"/>
      <c r="D543" s="33" t="str">
        <f>IF($C543&gt;0,VLOOKUP($C543,CNIGP!$A:$J,2,FALSE),"")</f>
        <v/>
      </c>
      <c r="E543" s="23" t="str">
        <f>IF($C543&gt;0,VLOOKUP($C543,CNIGP!$A:$J,3,FALSE),"")</f>
        <v/>
      </c>
      <c r="F543" s="23" t="str">
        <f t="shared" si="25"/>
        <v/>
      </c>
      <c r="G543" s="23" t="str">
        <f>IF($C543&gt;0,VLOOKUP($C543,CNIGP!$A:$J,9,FALSE),"")</f>
        <v/>
      </c>
      <c r="H543" s="23" t="str">
        <f>IF($C543&gt;0,VLOOKUP($C543,CNIGP!$A:$J,25,FALSE),"")</f>
        <v/>
      </c>
      <c r="I543" s="63"/>
      <c r="J543" s="18"/>
      <c r="K543" s="18"/>
      <c r="L543" s="18"/>
      <c r="M543" s="18"/>
      <c r="N543" s="36"/>
      <c r="O543" s="36"/>
      <c r="P543" s="36"/>
      <c r="Q543" s="36"/>
      <c r="R543" s="36"/>
      <c r="S543" s="18"/>
      <c r="T543" s="36"/>
      <c r="U543" s="18"/>
      <c r="V543" s="18"/>
      <c r="W543" s="23" t="str">
        <f t="shared" si="23"/>
        <v/>
      </c>
      <c r="X543" s="18"/>
      <c r="Y543" s="17"/>
      <c r="Z543" s="29" t="str">
        <f t="shared" si="24"/>
        <v/>
      </c>
      <c r="AA543" s="23" t="e">
        <f ca="1">IF(X543=#REF!,#REF!,IF(X543=#REF!,#REF!,IF(X543=#REF!,#REF!,IF(Z543="","",IF(X543="","",IF(Z543-TODAY()&gt;0,Z543-TODAY(),"Venceu"))))))</f>
        <v>#REF!</v>
      </c>
      <c r="AB543" s="58"/>
    </row>
    <row r="544" spans="1:28" ht="36" customHeight="1" x14ac:dyDescent="0.25">
      <c r="A544" s="16">
        <v>545</v>
      </c>
      <c r="B544" s="17"/>
      <c r="C544" s="18"/>
      <c r="D544" s="33" t="str">
        <f>IF($C544&gt;0,VLOOKUP($C544,CNIGP!$A:$J,2,FALSE),"")</f>
        <v/>
      </c>
      <c r="E544" s="23" t="str">
        <f>IF($C544&gt;0,VLOOKUP($C544,CNIGP!$A:$J,3,FALSE),"")</f>
        <v/>
      </c>
      <c r="F544" s="23" t="str">
        <f t="shared" si="25"/>
        <v/>
      </c>
      <c r="G544" s="23" t="str">
        <f>IF($C544&gt;0,VLOOKUP($C544,CNIGP!$A:$J,9,FALSE),"")</f>
        <v/>
      </c>
      <c r="H544" s="23" t="str">
        <f>IF($C544&gt;0,VLOOKUP($C544,CNIGP!$A:$J,25,FALSE),"")</f>
        <v/>
      </c>
      <c r="I544" s="63"/>
      <c r="J544" s="18"/>
      <c r="K544" s="18"/>
      <c r="L544" s="18"/>
      <c r="M544" s="18"/>
      <c r="N544" s="36"/>
      <c r="O544" s="36"/>
      <c r="P544" s="36"/>
      <c r="Q544" s="36"/>
      <c r="R544" s="36"/>
      <c r="S544" s="18"/>
      <c r="T544" s="36"/>
      <c r="U544" s="18"/>
      <c r="V544" s="18"/>
      <c r="W544" s="23" t="str">
        <f t="shared" si="23"/>
        <v/>
      </c>
      <c r="X544" s="18"/>
      <c r="Y544" s="17"/>
      <c r="Z544" s="29" t="str">
        <f t="shared" si="24"/>
        <v/>
      </c>
      <c r="AA544" s="23" t="e">
        <f ca="1">IF(X544=#REF!,#REF!,IF(X544=#REF!,#REF!,IF(X544=#REF!,#REF!,IF(Z544="","",IF(X544="","",IF(Z544-TODAY()&gt;0,Z544-TODAY(),"Venceu"))))))</f>
        <v>#REF!</v>
      </c>
      <c r="AB544" s="58"/>
    </row>
    <row r="545" spans="1:28" ht="36" customHeight="1" x14ac:dyDescent="0.25">
      <c r="A545" s="16">
        <v>546</v>
      </c>
      <c r="B545" s="17"/>
      <c r="C545" s="18"/>
      <c r="D545" s="33" t="str">
        <f>IF($C545&gt;0,VLOOKUP($C545,CNIGP!$A:$J,2,FALSE),"")</f>
        <v/>
      </c>
      <c r="E545" s="23" t="str">
        <f>IF($C545&gt;0,VLOOKUP($C545,CNIGP!$A:$J,3,FALSE),"")</f>
        <v/>
      </c>
      <c r="F545" s="23" t="str">
        <f t="shared" si="25"/>
        <v/>
      </c>
      <c r="G545" s="23" t="str">
        <f>IF($C545&gt;0,VLOOKUP($C545,CNIGP!$A:$J,9,FALSE),"")</f>
        <v/>
      </c>
      <c r="H545" s="23" t="str">
        <f>IF($C545&gt;0,VLOOKUP($C545,CNIGP!$A:$J,25,FALSE),"")</f>
        <v/>
      </c>
      <c r="I545" s="63"/>
      <c r="J545" s="18"/>
      <c r="K545" s="18"/>
      <c r="L545" s="18"/>
      <c r="M545" s="18"/>
      <c r="N545" s="36"/>
      <c r="O545" s="36"/>
      <c r="P545" s="36"/>
      <c r="Q545" s="36"/>
      <c r="R545" s="36"/>
      <c r="S545" s="18"/>
      <c r="T545" s="36"/>
      <c r="U545" s="18"/>
      <c r="V545" s="18"/>
      <c r="W545" s="23" t="str">
        <f t="shared" si="23"/>
        <v/>
      </c>
      <c r="X545" s="18"/>
      <c r="Y545" s="17"/>
      <c r="Z545" s="29" t="str">
        <f t="shared" si="24"/>
        <v/>
      </c>
      <c r="AA545" s="23" t="e">
        <f ca="1">IF(X545=#REF!,#REF!,IF(X545=#REF!,#REF!,IF(X545=#REF!,#REF!,IF(Z545="","",IF(X545="","",IF(Z545-TODAY()&gt;0,Z545-TODAY(),"Venceu"))))))</f>
        <v>#REF!</v>
      </c>
      <c r="AB545" s="58"/>
    </row>
    <row r="546" spans="1:28" ht="36" customHeight="1" x14ac:dyDescent="0.25">
      <c r="A546" s="16">
        <v>547</v>
      </c>
      <c r="B546" s="17"/>
      <c r="C546" s="18"/>
      <c r="D546" s="33" t="str">
        <f>IF($C546&gt;0,VLOOKUP($C546,CNIGP!$A:$J,2,FALSE),"")</f>
        <v/>
      </c>
      <c r="E546" s="23" t="str">
        <f>IF($C546&gt;0,VLOOKUP($C546,CNIGP!$A:$J,3,FALSE),"")</f>
        <v/>
      </c>
      <c r="F546" s="23" t="str">
        <f t="shared" si="25"/>
        <v/>
      </c>
      <c r="G546" s="23" t="str">
        <f>IF($C546&gt;0,VLOOKUP($C546,CNIGP!$A:$J,9,FALSE),"")</f>
        <v/>
      </c>
      <c r="H546" s="23" t="str">
        <f>IF($C546&gt;0,VLOOKUP($C546,CNIGP!$A:$J,25,FALSE),"")</f>
        <v/>
      </c>
      <c r="I546" s="63"/>
      <c r="J546" s="18"/>
      <c r="K546" s="18"/>
      <c r="L546" s="18"/>
      <c r="M546" s="18"/>
      <c r="N546" s="36"/>
      <c r="O546" s="36"/>
      <c r="P546" s="36"/>
      <c r="Q546" s="36"/>
      <c r="R546" s="36"/>
      <c r="S546" s="18"/>
      <c r="T546" s="36"/>
      <c r="U546" s="18"/>
      <c r="V546" s="18"/>
      <c r="W546" s="23" t="str">
        <f t="shared" si="23"/>
        <v/>
      </c>
      <c r="X546" s="18"/>
      <c r="Y546" s="17"/>
      <c r="Z546" s="29" t="str">
        <f t="shared" si="24"/>
        <v/>
      </c>
      <c r="AA546" s="23" t="e">
        <f ca="1">IF(X546=#REF!,#REF!,IF(X546=#REF!,#REF!,IF(X546=#REF!,#REF!,IF(Z546="","",IF(X546="","",IF(Z546-TODAY()&gt;0,Z546-TODAY(),"Venceu"))))))</f>
        <v>#REF!</v>
      </c>
      <c r="AB546" s="58"/>
    </row>
    <row r="547" spans="1:28" ht="36" customHeight="1" x14ac:dyDescent="0.25">
      <c r="A547" s="16">
        <v>548</v>
      </c>
      <c r="B547" s="17"/>
      <c r="C547" s="18"/>
      <c r="D547" s="33" t="str">
        <f>IF($C547&gt;0,VLOOKUP($C547,CNIGP!$A:$J,2,FALSE),"")</f>
        <v/>
      </c>
      <c r="E547" s="23" t="str">
        <f>IF($C547&gt;0,VLOOKUP($C547,CNIGP!$A:$J,3,FALSE),"")</f>
        <v/>
      </c>
      <c r="F547" s="23" t="str">
        <f t="shared" si="25"/>
        <v/>
      </c>
      <c r="G547" s="23" t="str">
        <f>IF($C547&gt;0,VLOOKUP($C547,CNIGP!$A:$J,9,FALSE),"")</f>
        <v/>
      </c>
      <c r="H547" s="23" t="str">
        <f>IF($C547&gt;0,VLOOKUP($C547,CNIGP!$A:$J,25,FALSE),"")</f>
        <v/>
      </c>
      <c r="I547" s="63"/>
      <c r="J547" s="18"/>
      <c r="K547" s="18"/>
      <c r="L547" s="18"/>
      <c r="M547" s="18"/>
      <c r="N547" s="36"/>
      <c r="O547" s="36"/>
      <c r="P547" s="36"/>
      <c r="Q547" s="36"/>
      <c r="R547" s="36"/>
      <c r="S547" s="18"/>
      <c r="T547" s="36"/>
      <c r="U547" s="18"/>
      <c r="V547" s="18"/>
      <c r="W547" s="23" t="str">
        <f t="shared" si="23"/>
        <v/>
      </c>
      <c r="X547" s="18"/>
      <c r="Y547" s="17"/>
      <c r="Z547" s="29" t="str">
        <f t="shared" si="24"/>
        <v/>
      </c>
      <c r="AA547" s="23" t="e">
        <f ca="1">IF(X547=#REF!,#REF!,IF(X547=#REF!,#REF!,IF(X547=#REF!,#REF!,IF(Z547="","",IF(X547="","",IF(Z547-TODAY()&gt;0,Z547-TODAY(),"Venceu"))))))</f>
        <v>#REF!</v>
      </c>
      <c r="AB547" s="58"/>
    </row>
    <row r="548" spans="1:28" ht="36" customHeight="1" x14ac:dyDescent="0.25">
      <c r="A548" s="16">
        <v>549</v>
      </c>
      <c r="B548" s="17"/>
      <c r="C548" s="18"/>
      <c r="D548" s="33" t="str">
        <f>IF($C548&gt;0,VLOOKUP($C548,CNIGP!$A:$J,2,FALSE),"")</f>
        <v/>
      </c>
      <c r="E548" s="23" t="str">
        <f>IF($C548&gt;0,VLOOKUP($C548,CNIGP!$A:$J,3,FALSE),"")</f>
        <v/>
      </c>
      <c r="F548" s="23" t="str">
        <f t="shared" si="25"/>
        <v/>
      </c>
      <c r="G548" s="23" t="str">
        <f>IF($C548&gt;0,VLOOKUP($C548,CNIGP!$A:$J,9,FALSE),"")</f>
        <v/>
      </c>
      <c r="H548" s="23" t="str">
        <f>IF($C548&gt;0,VLOOKUP($C548,CNIGP!$A:$J,25,FALSE),"")</f>
        <v/>
      </c>
      <c r="I548" s="63"/>
      <c r="J548" s="18"/>
      <c r="K548" s="18"/>
      <c r="L548" s="18"/>
      <c r="M548" s="18"/>
      <c r="N548" s="36"/>
      <c r="O548" s="36"/>
      <c r="P548" s="36"/>
      <c r="Q548" s="36"/>
      <c r="R548" s="36"/>
      <c r="S548" s="18"/>
      <c r="T548" s="36"/>
      <c r="U548" s="18"/>
      <c r="V548" s="18"/>
      <c r="W548" s="23" t="str">
        <f t="shared" si="23"/>
        <v/>
      </c>
      <c r="X548" s="18"/>
      <c r="Y548" s="17"/>
      <c r="Z548" s="29" t="str">
        <f t="shared" si="24"/>
        <v/>
      </c>
      <c r="AA548" s="23" t="e">
        <f ca="1">IF(X548=#REF!,#REF!,IF(X548=#REF!,#REF!,IF(X548=#REF!,#REF!,IF(Z548="","",IF(X548="","",IF(Z548-TODAY()&gt;0,Z548-TODAY(),"Venceu"))))))</f>
        <v>#REF!</v>
      </c>
      <c r="AB548" s="58"/>
    </row>
    <row r="549" spans="1:28" ht="36" customHeight="1" x14ac:dyDescent="0.25">
      <c r="A549" s="16">
        <v>550</v>
      </c>
      <c r="B549" s="17"/>
      <c r="C549" s="18"/>
      <c r="D549" s="33" t="str">
        <f>IF($C549&gt;0,VLOOKUP($C549,CNIGP!$A:$J,2,FALSE),"")</f>
        <v/>
      </c>
      <c r="E549" s="23" t="str">
        <f>IF($C549&gt;0,VLOOKUP($C549,CNIGP!$A:$J,3,FALSE),"")</f>
        <v/>
      </c>
      <c r="F549" s="23" t="str">
        <f t="shared" si="25"/>
        <v/>
      </c>
      <c r="G549" s="23" t="str">
        <f>IF($C549&gt;0,VLOOKUP($C549,CNIGP!$A:$J,9,FALSE),"")</f>
        <v/>
      </c>
      <c r="H549" s="23" t="str">
        <f>IF($C549&gt;0,VLOOKUP($C549,CNIGP!$A:$J,25,FALSE),"")</f>
        <v/>
      </c>
      <c r="I549" s="63"/>
      <c r="J549" s="18"/>
      <c r="K549" s="18"/>
      <c r="L549" s="18"/>
      <c r="M549" s="18"/>
      <c r="N549" s="36"/>
      <c r="O549" s="36"/>
      <c r="P549" s="36"/>
      <c r="Q549" s="36"/>
      <c r="R549" s="36"/>
      <c r="S549" s="18"/>
      <c r="T549" s="36"/>
      <c r="U549" s="18"/>
      <c r="V549" s="18"/>
      <c r="W549" s="23" t="str">
        <f t="shared" si="23"/>
        <v/>
      </c>
      <c r="X549" s="18"/>
      <c r="Y549" s="17"/>
      <c r="Z549" s="29" t="str">
        <f t="shared" si="24"/>
        <v/>
      </c>
      <c r="AA549" s="23" t="e">
        <f ca="1">IF(X549=#REF!,#REF!,IF(X549=#REF!,#REF!,IF(X549=#REF!,#REF!,IF(Z549="","",IF(X549="","",IF(Z549-TODAY()&gt;0,Z549-TODAY(),"Venceu"))))))</f>
        <v>#REF!</v>
      </c>
      <c r="AB549" s="58"/>
    </row>
    <row r="550" spans="1:28" ht="36" customHeight="1" x14ac:dyDescent="0.25">
      <c r="A550" s="16">
        <v>551</v>
      </c>
      <c r="B550" s="17"/>
      <c r="C550" s="18"/>
      <c r="D550" s="33" t="str">
        <f>IF($C550&gt;0,VLOOKUP($C550,CNIGP!$A:$J,2,FALSE),"")</f>
        <v/>
      </c>
      <c r="E550" s="23" t="str">
        <f>IF($C550&gt;0,VLOOKUP($C550,CNIGP!$A:$J,3,FALSE),"")</f>
        <v/>
      </c>
      <c r="F550" s="23" t="str">
        <f t="shared" si="25"/>
        <v/>
      </c>
      <c r="G550" s="23" t="str">
        <f>IF($C550&gt;0,VLOOKUP($C550,CNIGP!$A:$J,9,FALSE),"")</f>
        <v/>
      </c>
      <c r="H550" s="23" t="str">
        <f>IF($C550&gt;0,VLOOKUP($C550,CNIGP!$A:$J,25,FALSE),"")</f>
        <v/>
      </c>
      <c r="I550" s="63"/>
      <c r="J550" s="18"/>
      <c r="K550" s="18"/>
      <c r="L550" s="18"/>
      <c r="M550" s="18"/>
      <c r="N550" s="36"/>
      <c r="O550" s="36"/>
      <c r="P550" s="36"/>
      <c r="Q550" s="36"/>
      <c r="R550" s="36"/>
      <c r="S550" s="18"/>
      <c r="T550" s="36"/>
      <c r="U550" s="18"/>
      <c r="V550" s="18"/>
      <c r="W550" s="23" t="str">
        <f t="shared" si="23"/>
        <v/>
      </c>
      <c r="X550" s="18"/>
      <c r="Y550" s="17"/>
      <c r="Z550" s="29" t="str">
        <f t="shared" si="24"/>
        <v/>
      </c>
      <c r="AA550" s="23" t="e">
        <f ca="1">IF(X550=#REF!,#REF!,IF(X550=#REF!,#REF!,IF(X550=#REF!,#REF!,IF(Z550="","",IF(X550="","",IF(Z550-TODAY()&gt;0,Z550-TODAY(),"Venceu"))))))</f>
        <v>#REF!</v>
      </c>
      <c r="AB550" s="58"/>
    </row>
    <row r="551" spans="1:28" ht="36" customHeight="1" x14ac:dyDescent="0.25">
      <c r="A551" s="16">
        <v>552</v>
      </c>
      <c r="B551" s="17"/>
      <c r="C551" s="18"/>
      <c r="D551" s="33" t="str">
        <f>IF($C551&gt;0,VLOOKUP($C551,CNIGP!$A:$J,2,FALSE),"")</f>
        <v/>
      </c>
      <c r="E551" s="23" t="str">
        <f>IF($C551&gt;0,VLOOKUP($C551,CNIGP!$A:$J,3,FALSE),"")</f>
        <v/>
      </c>
      <c r="F551" s="23" t="str">
        <f t="shared" si="25"/>
        <v/>
      </c>
      <c r="G551" s="23" t="str">
        <f>IF($C551&gt;0,VLOOKUP($C551,CNIGP!$A:$J,9,FALSE),"")</f>
        <v/>
      </c>
      <c r="H551" s="23" t="str">
        <f>IF($C551&gt;0,VLOOKUP($C551,CNIGP!$A:$J,25,FALSE),"")</f>
        <v/>
      </c>
      <c r="I551" s="63"/>
      <c r="J551" s="18"/>
      <c r="K551" s="18"/>
      <c r="L551" s="18"/>
      <c r="M551" s="18"/>
      <c r="N551" s="36"/>
      <c r="O551" s="36"/>
      <c r="P551" s="36"/>
      <c r="Q551" s="36"/>
      <c r="R551" s="36"/>
      <c r="S551" s="18"/>
      <c r="T551" s="36"/>
      <c r="U551" s="18"/>
      <c r="V551" s="18"/>
      <c r="W551" s="23" t="str">
        <f t="shared" si="23"/>
        <v/>
      </c>
      <c r="X551" s="18"/>
      <c r="Y551" s="17"/>
      <c r="Z551" s="29" t="str">
        <f t="shared" si="24"/>
        <v/>
      </c>
      <c r="AA551" s="23" t="e">
        <f ca="1">IF(X551=#REF!,#REF!,IF(X551=#REF!,#REF!,IF(X551=#REF!,#REF!,IF(Z551="","",IF(X551="","",IF(Z551-TODAY()&gt;0,Z551-TODAY(),"Venceu"))))))</f>
        <v>#REF!</v>
      </c>
      <c r="AB551" s="58"/>
    </row>
    <row r="552" spans="1:28" ht="36" customHeight="1" x14ac:dyDescent="0.25">
      <c r="A552" s="16">
        <v>553</v>
      </c>
      <c r="B552" s="17"/>
      <c r="C552" s="18"/>
      <c r="D552" s="33" t="str">
        <f>IF($C552&gt;0,VLOOKUP($C552,CNIGP!$A:$J,2,FALSE),"")</f>
        <v/>
      </c>
      <c r="E552" s="23" t="str">
        <f>IF($C552&gt;0,VLOOKUP($C552,CNIGP!$A:$J,3,FALSE),"")</f>
        <v/>
      </c>
      <c r="F552" s="23" t="str">
        <f t="shared" si="25"/>
        <v/>
      </c>
      <c r="G552" s="23" t="str">
        <f>IF($C552&gt;0,VLOOKUP($C552,CNIGP!$A:$J,9,FALSE),"")</f>
        <v/>
      </c>
      <c r="H552" s="23" t="str">
        <f>IF($C552&gt;0,VLOOKUP($C552,CNIGP!$A:$J,25,FALSE),"")</f>
        <v/>
      </c>
      <c r="I552" s="63"/>
      <c r="J552" s="18"/>
      <c r="K552" s="18"/>
      <c r="L552" s="18"/>
      <c r="M552" s="18"/>
      <c r="N552" s="36"/>
      <c r="O552" s="36"/>
      <c r="P552" s="36"/>
      <c r="Q552" s="36"/>
      <c r="R552" s="36"/>
      <c r="S552" s="18"/>
      <c r="T552" s="36"/>
      <c r="U552" s="18"/>
      <c r="V552" s="18"/>
      <c r="W552" s="23" t="str">
        <f t="shared" si="23"/>
        <v/>
      </c>
      <c r="X552" s="18"/>
      <c r="Y552" s="17"/>
      <c r="Z552" s="29" t="str">
        <f t="shared" si="24"/>
        <v/>
      </c>
      <c r="AA552" s="23" t="e">
        <f ca="1">IF(X552=#REF!,#REF!,IF(X552=#REF!,#REF!,IF(X552=#REF!,#REF!,IF(Z552="","",IF(X552="","",IF(Z552-TODAY()&gt;0,Z552-TODAY(),"Venceu"))))))</f>
        <v>#REF!</v>
      </c>
      <c r="AB552" s="58"/>
    </row>
    <row r="553" spans="1:28" ht="36" customHeight="1" x14ac:dyDescent="0.25">
      <c r="A553" s="16">
        <v>554</v>
      </c>
      <c r="B553" s="17"/>
      <c r="C553" s="18"/>
      <c r="D553" s="33" t="str">
        <f>IF($C553&gt;0,VLOOKUP($C553,CNIGP!$A:$J,2,FALSE),"")</f>
        <v/>
      </c>
      <c r="E553" s="23" t="str">
        <f>IF($C553&gt;0,VLOOKUP($C553,CNIGP!$A:$J,3,FALSE),"")</f>
        <v/>
      </c>
      <c r="F553" s="23" t="str">
        <f t="shared" si="25"/>
        <v/>
      </c>
      <c r="G553" s="23" t="str">
        <f>IF($C553&gt;0,VLOOKUP($C553,CNIGP!$A:$J,9,FALSE),"")</f>
        <v/>
      </c>
      <c r="H553" s="23" t="str">
        <f>IF($C553&gt;0,VLOOKUP($C553,CNIGP!$A:$J,25,FALSE),"")</f>
        <v/>
      </c>
      <c r="I553" s="63"/>
      <c r="J553" s="18"/>
      <c r="K553" s="18"/>
      <c r="L553" s="18"/>
      <c r="M553" s="18"/>
      <c r="N553" s="36"/>
      <c r="O553" s="36"/>
      <c r="P553" s="36"/>
      <c r="Q553" s="36"/>
      <c r="R553" s="36"/>
      <c r="S553" s="18"/>
      <c r="T553" s="36"/>
      <c r="U553" s="18"/>
      <c r="V553" s="18"/>
      <c r="W553" s="23" t="str">
        <f t="shared" si="23"/>
        <v/>
      </c>
      <c r="X553" s="18"/>
      <c r="Y553" s="17"/>
      <c r="Z553" s="29" t="str">
        <f t="shared" si="24"/>
        <v/>
      </c>
      <c r="AA553" s="23" t="e">
        <f ca="1">IF(X553=#REF!,#REF!,IF(X553=#REF!,#REF!,IF(X553=#REF!,#REF!,IF(Z553="","",IF(X553="","",IF(Z553-TODAY()&gt;0,Z553-TODAY(),"Venceu"))))))</f>
        <v>#REF!</v>
      </c>
      <c r="AB553" s="58"/>
    </row>
    <row r="554" spans="1:28" ht="36" customHeight="1" x14ac:dyDescent="0.25">
      <c r="A554" s="16">
        <v>555</v>
      </c>
      <c r="B554" s="17"/>
      <c r="C554" s="18"/>
      <c r="D554" s="33" t="str">
        <f>IF($C554&gt;0,VLOOKUP($C554,CNIGP!$A:$J,2,FALSE),"")</f>
        <v/>
      </c>
      <c r="E554" s="23" t="str">
        <f>IF($C554&gt;0,VLOOKUP($C554,CNIGP!$A:$J,3,FALSE),"")</f>
        <v/>
      </c>
      <c r="F554" s="23" t="str">
        <f t="shared" si="25"/>
        <v/>
      </c>
      <c r="G554" s="23" t="str">
        <f>IF($C554&gt;0,VLOOKUP($C554,CNIGP!$A:$J,9,FALSE),"")</f>
        <v/>
      </c>
      <c r="H554" s="23" t="str">
        <f>IF($C554&gt;0,VLOOKUP($C554,CNIGP!$A:$J,25,FALSE),"")</f>
        <v/>
      </c>
      <c r="I554" s="63"/>
      <c r="J554" s="18"/>
      <c r="K554" s="18"/>
      <c r="L554" s="18"/>
      <c r="M554" s="18"/>
      <c r="N554" s="36"/>
      <c r="O554" s="36"/>
      <c r="P554" s="36"/>
      <c r="Q554" s="36"/>
      <c r="R554" s="36"/>
      <c r="S554" s="18"/>
      <c r="T554" s="36"/>
      <c r="U554" s="18"/>
      <c r="V554" s="18"/>
      <c r="W554" s="23" t="str">
        <f t="shared" si="23"/>
        <v/>
      </c>
      <c r="X554" s="18"/>
      <c r="Y554" s="17"/>
      <c r="Z554" s="29" t="str">
        <f t="shared" si="24"/>
        <v/>
      </c>
      <c r="AA554" s="23" t="e">
        <f ca="1">IF(X554=#REF!,#REF!,IF(X554=#REF!,#REF!,IF(X554=#REF!,#REF!,IF(Z554="","",IF(X554="","",IF(Z554-TODAY()&gt;0,Z554-TODAY(),"Venceu"))))))</f>
        <v>#REF!</v>
      </c>
      <c r="AB554" s="58"/>
    </row>
    <row r="555" spans="1:28" ht="36" customHeight="1" x14ac:dyDescent="0.25">
      <c r="A555" s="16">
        <v>556</v>
      </c>
      <c r="B555" s="17"/>
      <c r="C555" s="18"/>
      <c r="D555" s="33" t="str">
        <f>IF($C555&gt;0,VLOOKUP($C555,CNIGP!$A:$J,2,FALSE),"")</f>
        <v/>
      </c>
      <c r="E555" s="23" t="str">
        <f>IF($C555&gt;0,VLOOKUP($C555,CNIGP!$A:$J,3,FALSE),"")</f>
        <v/>
      </c>
      <c r="F555" s="23" t="str">
        <f t="shared" si="25"/>
        <v/>
      </c>
      <c r="G555" s="23" t="str">
        <f>IF($C555&gt;0,VLOOKUP($C555,CNIGP!$A:$J,9,FALSE),"")</f>
        <v/>
      </c>
      <c r="H555" s="23" t="str">
        <f>IF($C555&gt;0,VLOOKUP($C555,CNIGP!$A:$J,25,FALSE),"")</f>
        <v/>
      </c>
      <c r="I555" s="63"/>
      <c r="J555" s="18"/>
      <c r="K555" s="18"/>
      <c r="L555" s="18"/>
      <c r="M555" s="18"/>
      <c r="N555" s="36"/>
      <c r="O555" s="36"/>
      <c r="P555" s="36"/>
      <c r="Q555" s="36"/>
      <c r="R555" s="36"/>
      <c r="S555" s="18"/>
      <c r="T555" s="36"/>
      <c r="U555" s="18"/>
      <c r="V555" s="18"/>
      <c r="W555" s="23" t="str">
        <f t="shared" si="23"/>
        <v/>
      </c>
      <c r="X555" s="18"/>
      <c r="Y555" s="17"/>
      <c r="Z555" s="29" t="str">
        <f t="shared" si="24"/>
        <v/>
      </c>
      <c r="AA555" s="23" t="e">
        <f ca="1">IF(X555=#REF!,#REF!,IF(X555=#REF!,#REF!,IF(X555=#REF!,#REF!,IF(Z555="","",IF(X555="","",IF(Z555-TODAY()&gt;0,Z555-TODAY(),"Venceu"))))))</f>
        <v>#REF!</v>
      </c>
      <c r="AB555" s="58"/>
    </row>
    <row r="556" spans="1:28" ht="36" customHeight="1" x14ac:dyDescent="0.25">
      <c r="A556" s="16">
        <v>557</v>
      </c>
      <c r="B556" s="17"/>
      <c r="C556" s="18"/>
      <c r="D556" s="33" t="str">
        <f>IF($C556&gt;0,VLOOKUP($C556,CNIGP!$A:$J,2,FALSE),"")</f>
        <v/>
      </c>
      <c r="E556" s="23" t="str">
        <f>IF($C556&gt;0,VLOOKUP($C556,CNIGP!$A:$J,3,FALSE),"")</f>
        <v/>
      </c>
      <c r="F556" s="23" t="str">
        <f t="shared" si="25"/>
        <v/>
      </c>
      <c r="G556" s="23" t="str">
        <f>IF($C556&gt;0,VLOOKUP($C556,CNIGP!$A:$J,9,FALSE),"")</f>
        <v/>
      </c>
      <c r="H556" s="23" t="str">
        <f>IF($C556&gt;0,VLOOKUP($C556,CNIGP!$A:$J,25,FALSE),"")</f>
        <v/>
      </c>
      <c r="I556" s="63"/>
      <c r="J556" s="18"/>
      <c r="K556" s="18"/>
      <c r="L556" s="18"/>
      <c r="M556" s="18"/>
      <c r="N556" s="36"/>
      <c r="O556" s="36"/>
      <c r="P556" s="36"/>
      <c r="Q556" s="36"/>
      <c r="R556" s="36"/>
      <c r="S556" s="18"/>
      <c r="T556" s="36"/>
      <c r="U556" s="18"/>
      <c r="V556" s="18"/>
      <c r="W556" s="23" t="str">
        <f t="shared" si="23"/>
        <v/>
      </c>
      <c r="X556" s="18"/>
      <c r="Y556" s="17"/>
      <c r="Z556" s="29" t="str">
        <f t="shared" si="24"/>
        <v/>
      </c>
      <c r="AA556" s="23" t="e">
        <f ca="1">IF(X556=#REF!,#REF!,IF(X556=#REF!,#REF!,IF(X556=#REF!,#REF!,IF(Z556="","",IF(X556="","",IF(Z556-TODAY()&gt;0,Z556-TODAY(),"Venceu"))))))</f>
        <v>#REF!</v>
      </c>
      <c r="AB556" s="58"/>
    </row>
    <row r="557" spans="1:28" ht="36" customHeight="1" x14ac:dyDescent="0.25">
      <c r="A557" s="16">
        <v>558</v>
      </c>
      <c r="B557" s="17"/>
      <c r="C557" s="18"/>
      <c r="D557" s="33" t="str">
        <f>IF($C557&gt;0,VLOOKUP($C557,CNIGP!$A:$J,2,FALSE),"")</f>
        <v/>
      </c>
      <c r="E557" s="23" t="str">
        <f>IF($C557&gt;0,VLOOKUP($C557,CNIGP!$A:$J,3,FALSE),"")</f>
        <v/>
      </c>
      <c r="F557" s="23" t="str">
        <f t="shared" si="25"/>
        <v/>
      </c>
      <c r="G557" s="23" t="str">
        <f>IF($C557&gt;0,VLOOKUP($C557,CNIGP!$A:$J,9,FALSE),"")</f>
        <v/>
      </c>
      <c r="H557" s="23" t="str">
        <f>IF($C557&gt;0,VLOOKUP($C557,CNIGP!$A:$J,25,FALSE),"")</f>
        <v/>
      </c>
      <c r="I557" s="63"/>
      <c r="J557" s="18"/>
      <c r="K557" s="18"/>
      <c r="L557" s="18"/>
      <c r="M557" s="18"/>
      <c r="N557" s="36"/>
      <c r="O557" s="36"/>
      <c r="P557" s="36"/>
      <c r="Q557" s="36"/>
      <c r="R557" s="36"/>
      <c r="S557" s="18"/>
      <c r="T557" s="36"/>
      <c r="U557" s="18"/>
      <c r="V557" s="18"/>
      <c r="W557" s="23" t="str">
        <f t="shared" si="23"/>
        <v/>
      </c>
      <c r="X557" s="18"/>
      <c r="Y557" s="17"/>
      <c r="Z557" s="29" t="str">
        <f t="shared" si="24"/>
        <v/>
      </c>
      <c r="AA557" s="23" t="e">
        <f ca="1">IF(X557=#REF!,#REF!,IF(X557=#REF!,#REF!,IF(X557=#REF!,#REF!,IF(Z557="","",IF(X557="","",IF(Z557-TODAY()&gt;0,Z557-TODAY(),"Venceu"))))))</f>
        <v>#REF!</v>
      </c>
      <c r="AB557" s="58"/>
    </row>
    <row r="558" spans="1:28" ht="36" customHeight="1" x14ac:dyDescent="0.25">
      <c r="A558" s="16">
        <v>559</v>
      </c>
      <c r="B558" s="17"/>
      <c r="C558" s="18"/>
      <c r="D558" s="33" t="str">
        <f>IF($C558&gt;0,VLOOKUP($C558,CNIGP!$A:$J,2,FALSE),"")</f>
        <v/>
      </c>
      <c r="E558" s="23" t="str">
        <f>IF($C558&gt;0,VLOOKUP($C558,CNIGP!$A:$J,3,FALSE),"")</f>
        <v/>
      </c>
      <c r="F558" s="23" t="str">
        <f t="shared" si="25"/>
        <v/>
      </c>
      <c r="G558" s="23" t="str">
        <f>IF($C558&gt;0,VLOOKUP($C558,CNIGP!$A:$J,9,FALSE),"")</f>
        <v/>
      </c>
      <c r="H558" s="23" t="str">
        <f>IF($C558&gt;0,VLOOKUP($C558,CNIGP!$A:$J,25,FALSE),"")</f>
        <v/>
      </c>
      <c r="I558" s="63"/>
      <c r="J558" s="18"/>
      <c r="K558" s="18"/>
      <c r="L558" s="18"/>
      <c r="M558" s="18"/>
      <c r="N558" s="36"/>
      <c r="O558" s="36"/>
      <c r="P558" s="36"/>
      <c r="Q558" s="36"/>
      <c r="R558" s="36"/>
      <c r="S558" s="18"/>
      <c r="T558" s="36"/>
      <c r="U558" s="18"/>
      <c r="V558" s="18"/>
      <c r="W558" s="23" t="str">
        <f t="shared" si="23"/>
        <v/>
      </c>
      <c r="X558" s="18"/>
      <c r="Y558" s="17"/>
      <c r="Z558" s="29" t="str">
        <f t="shared" si="24"/>
        <v/>
      </c>
      <c r="AA558" s="23" t="e">
        <f ca="1">IF(X558=#REF!,#REF!,IF(X558=#REF!,#REF!,IF(X558=#REF!,#REF!,IF(Z558="","",IF(X558="","",IF(Z558-TODAY()&gt;0,Z558-TODAY(),"Venceu"))))))</f>
        <v>#REF!</v>
      </c>
      <c r="AB558" s="58"/>
    </row>
    <row r="559" spans="1:28" ht="36" customHeight="1" x14ac:dyDescent="0.25">
      <c r="A559" s="16">
        <v>560</v>
      </c>
      <c r="B559" s="17"/>
      <c r="C559" s="18"/>
      <c r="D559" s="33" t="str">
        <f>IF($C559&gt;0,VLOOKUP($C559,CNIGP!$A:$J,2,FALSE),"")</f>
        <v/>
      </c>
      <c r="E559" s="23" t="str">
        <f>IF($C559&gt;0,VLOOKUP($C559,CNIGP!$A:$J,3,FALSE),"")</f>
        <v/>
      </c>
      <c r="F559" s="23" t="str">
        <f t="shared" si="25"/>
        <v/>
      </c>
      <c r="G559" s="23" t="str">
        <f>IF($C559&gt;0,VLOOKUP($C559,CNIGP!$A:$J,9,FALSE),"")</f>
        <v/>
      </c>
      <c r="H559" s="23" t="str">
        <f>IF($C559&gt;0,VLOOKUP($C559,CNIGP!$A:$J,25,FALSE),"")</f>
        <v/>
      </c>
      <c r="I559" s="63"/>
      <c r="J559" s="18"/>
      <c r="K559" s="18"/>
      <c r="L559" s="18"/>
      <c r="M559" s="18"/>
      <c r="N559" s="36"/>
      <c r="O559" s="36"/>
      <c r="P559" s="36"/>
      <c r="Q559" s="36"/>
      <c r="R559" s="36"/>
      <c r="S559" s="18"/>
      <c r="T559" s="36"/>
      <c r="U559" s="18"/>
      <c r="V559" s="18"/>
      <c r="W559" s="23" t="str">
        <f t="shared" si="23"/>
        <v/>
      </c>
      <c r="X559" s="18"/>
      <c r="Y559" s="17"/>
      <c r="Z559" s="29" t="str">
        <f t="shared" si="24"/>
        <v/>
      </c>
      <c r="AA559" s="23" t="e">
        <f ca="1">IF(X559=#REF!,#REF!,IF(X559=#REF!,#REF!,IF(X559=#REF!,#REF!,IF(Z559="","",IF(X559="","",IF(Z559-TODAY()&gt;0,Z559-TODAY(),"Venceu"))))))</f>
        <v>#REF!</v>
      </c>
      <c r="AB559" s="58"/>
    </row>
    <row r="560" spans="1:28" ht="36" customHeight="1" x14ac:dyDescent="0.25">
      <c r="A560" s="16">
        <v>561</v>
      </c>
      <c r="B560" s="17"/>
      <c r="C560" s="18"/>
      <c r="D560" s="33" t="str">
        <f>IF($C560&gt;0,VLOOKUP($C560,CNIGP!$A:$J,2,FALSE),"")</f>
        <v/>
      </c>
      <c r="E560" s="23" t="str">
        <f>IF($C560&gt;0,VLOOKUP($C560,CNIGP!$A:$J,3,FALSE),"")</f>
        <v/>
      </c>
      <c r="F560" s="23" t="str">
        <f t="shared" si="25"/>
        <v/>
      </c>
      <c r="G560" s="23" t="str">
        <f>IF($C560&gt;0,VLOOKUP($C560,CNIGP!$A:$J,9,FALSE),"")</f>
        <v/>
      </c>
      <c r="H560" s="23" t="str">
        <f>IF($C560&gt;0,VLOOKUP($C560,CNIGP!$A:$J,25,FALSE),"")</f>
        <v/>
      </c>
      <c r="I560" s="63"/>
      <c r="J560" s="18"/>
      <c r="K560" s="18"/>
      <c r="L560" s="18"/>
      <c r="M560" s="18"/>
      <c r="N560" s="36"/>
      <c r="O560" s="36"/>
      <c r="P560" s="36"/>
      <c r="Q560" s="36"/>
      <c r="R560" s="36"/>
      <c r="S560" s="18"/>
      <c r="T560" s="36"/>
      <c r="U560" s="18"/>
      <c r="V560" s="18"/>
      <c r="W560" s="23" t="str">
        <f t="shared" si="23"/>
        <v/>
      </c>
      <c r="X560" s="18"/>
      <c r="Y560" s="17"/>
      <c r="Z560" s="29" t="str">
        <f t="shared" si="24"/>
        <v/>
      </c>
      <c r="AA560" s="23" t="e">
        <f ca="1">IF(X560=#REF!,#REF!,IF(X560=#REF!,#REF!,IF(X560=#REF!,#REF!,IF(Z560="","",IF(X560="","",IF(Z560-TODAY()&gt;0,Z560-TODAY(),"Venceu"))))))</f>
        <v>#REF!</v>
      </c>
      <c r="AB560" s="58"/>
    </row>
    <row r="561" spans="1:28" ht="36" customHeight="1" x14ac:dyDescent="0.25">
      <c r="A561" s="16">
        <v>562</v>
      </c>
      <c r="B561" s="17"/>
      <c r="C561" s="18"/>
      <c r="D561" s="33" t="str">
        <f>IF($C561&gt;0,VLOOKUP($C561,CNIGP!$A:$J,2,FALSE),"")</f>
        <v/>
      </c>
      <c r="E561" s="23" t="str">
        <f>IF($C561&gt;0,VLOOKUP($C561,CNIGP!$A:$J,3,FALSE),"")</f>
        <v/>
      </c>
      <c r="F561" s="23" t="str">
        <f t="shared" si="25"/>
        <v/>
      </c>
      <c r="G561" s="23" t="str">
        <f>IF($C561&gt;0,VLOOKUP($C561,CNIGP!$A:$J,9,FALSE),"")</f>
        <v/>
      </c>
      <c r="H561" s="23" t="str">
        <f>IF($C561&gt;0,VLOOKUP($C561,CNIGP!$A:$J,25,FALSE),"")</f>
        <v/>
      </c>
      <c r="I561" s="63"/>
      <c r="J561" s="18"/>
      <c r="K561" s="18"/>
      <c r="L561" s="18"/>
      <c r="M561" s="18"/>
      <c r="N561" s="36"/>
      <c r="O561" s="36"/>
      <c r="P561" s="36"/>
      <c r="Q561" s="36"/>
      <c r="R561" s="36"/>
      <c r="S561" s="18"/>
      <c r="T561" s="36"/>
      <c r="U561" s="18"/>
      <c r="V561" s="18"/>
      <c r="W561" s="23" t="str">
        <f t="shared" si="23"/>
        <v/>
      </c>
      <c r="X561" s="18"/>
      <c r="Y561" s="17"/>
      <c r="Z561" s="29" t="str">
        <f t="shared" si="24"/>
        <v/>
      </c>
      <c r="AA561" s="23" t="e">
        <f ca="1">IF(X561=#REF!,#REF!,IF(X561=#REF!,#REF!,IF(X561=#REF!,#REF!,IF(Z561="","",IF(X561="","",IF(Z561-TODAY()&gt;0,Z561-TODAY(),"Venceu"))))))</f>
        <v>#REF!</v>
      </c>
      <c r="AB561" s="58"/>
    </row>
    <row r="562" spans="1:28" ht="36" customHeight="1" x14ac:dyDescent="0.25">
      <c r="A562" s="16">
        <v>563</v>
      </c>
      <c r="B562" s="17"/>
      <c r="C562" s="18"/>
      <c r="D562" s="33" t="str">
        <f>IF($C562&gt;0,VLOOKUP($C562,CNIGP!$A:$J,2,FALSE),"")</f>
        <v/>
      </c>
      <c r="E562" s="23" t="str">
        <f>IF($C562&gt;0,VLOOKUP($C562,CNIGP!$A:$J,3,FALSE),"")</f>
        <v/>
      </c>
      <c r="F562" s="23" t="str">
        <f t="shared" si="25"/>
        <v/>
      </c>
      <c r="G562" s="23" t="str">
        <f>IF($C562&gt;0,VLOOKUP($C562,CNIGP!$A:$J,9,FALSE),"")</f>
        <v/>
      </c>
      <c r="H562" s="23" t="str">
        <f>IF($C562&gt;0,VLOOKUP($C562,CNIGP!$A:$J,25,FALSE),"")</f>
        <v/>
      </c>
      <c r="I562" s="63"/>
      <c r="J562" s="18"/>
      <c r="K562" s="18"/>
      <c r="L562" s="18"/>
      <c r="M562" s="18"/>
      <c r="N562" s="36"/>
      <c r="O562" s="36"/>
      <c r="P562" s="36"/>
      <c r="Q562" s="36"/>
      <c r="R562" s="36"/>
      <c r="S562" s="18"/>
      <c r="T562" s="36"/>
      <c r="U562" s="18"/>
      <c r="V562" s="18"/>
      <c r="W562" s="23" t="str">
        <f t="shared" si="23"/>
        <v/>
      </c>
      <c r="X562" s="18"/>
      <c r="Y562" s="17"/>
      <c r="Z562" s="29" t="str">
        <f t="shared" si="24"/>
        <v/>
      </c>
      <c r="AA562" s="23" t="e">
        <f ca="1">IF(X562=#REF!,#REF!,IF(X562=#REF!,#REF!,IF(X562=#REF!,#REF!,IF(Z562="","",IF(X562="","",IF(Z562-TODAY()&gt;0,Z562-TODAY(),"Venceu"))))))</f>
        <v>#REF!</v>
      </c>
      <c r="AB562" s="58"/>
    </row>
    <row r="563" spans="1:28" ht="36" customHeight="1" x14ac:dyDescent="0.25">
      <c r="A563" s="16">
        <v>564</v>
      </c>
      <c r="B563" s="17"/>
      <c r="C563" s="18"/>
      <c r="D563" s="33" t="str">
        <f>IF($C563&gt;0,VLOOKUP($C563,CNIGP!$A:$J,2,FALSE),"")</f>
        <v/>
      </c>
      <c r="E563" s="23" t="str">
        <f>IF($C563&gt;0,VLOOKUP($C563,CNIGP!$A:$J,3,FALSE),"")</f>
        <v/>
      </c>
      <c r="F563" s="23" t="str">
        <f t="shared" si="25"/>
        <v/>
      </c>
      <c r="G563" s="23" t="str">
        <f>IF($C563&gt;0,VLOOKUP($C563,CNIGP!$A:$J,9,FALSE),"")</f>
        <v/>
      </c>
      <c r="H563" s="23" t="str">
        <f>IF($C563&gt;0,VLOOKUP($C563,CNIGP!$A:$J,25,FALSE),"")</f>
        <v/>
      </c>
      <c r="I563" s="63"/>
      <c r="J563" s="18"/>
      <c r="K563" s="18"/>
      <c r="L563" s="18"/>
      <c r="M563" s="18"/>
      <c r="N563" s="36"/>
      <c r="O563" s="36"/>
      <c r="P563" s="36"/>
      <c r="Q563" s="36"/>
      <c r="R563" s="36"/>
      <c r="S563" s="18"/>
      <c r="T563" s="36"/>
      <c r="U563" s="18"/>
      <c r="V563" s="18"/>
      <c r="W563" s="23" t="str">
        <f t="shared" si="23"/>
        <v/>
      </c>
      <c r="X563" s="18"/>
      <c r="Y563" s="17"/>
      <c r="Z563" s="29" t="str">
        <f t="shared" si="24"/>
        <v/>
      </c>
      <c r="AA563" s="23" t="e">
        <f ca="1">IF(X563=#REF!,#REF!,IF(X563=#REF!,#REF!,IF(X563=#REF!,#REF!,IF(Z563="","",IF(X563="","",IF(Z563-TODAY()&gt;0,Z563-TODAY(),"Venceu"))))))</f>
        <v>#REF!</v>
      </c>
      <c r="AB563" s="58"/>
    </row>
    <row r="564" spans="1:28" ht="36" customHeight="1" x14ac:dyDescent="0.25">
      <c r="A564" s="16">
        <v>565</v>
      </c>
      <c r="B564" s="17"/>
      <c r="C564" s="18"/>
      <c r="D564" s="33" t="str">
        <f>IF($C564&gt;0,VLOOKUP($C564,CNIGP!$A:$J,2,FALSE),"")</f>
        <v/>
      </c>
      <c r="E564" s="23" t="str">
        <f>IF($C564&gt;0,VLOOKUP($C564,CNIGP!$A:$J,3,FALSE),"")</f>
        <v/>
      </c>
      <c r="F564" s="23" t="str">
        <f t="shared" si="25"/>
        <v/>
      </c>
      <c r="G564" s="23" t="str">
        <f>IF($C564&gt;0,VLOOKUP($C564,CNIGP!$A:$J,9,FALSE),"")</f>
        <v/>
      </c>
      <c r="H564" s="23" t="str">
        <f>IF($C564&gt;0,VLOOKUP($C564,CNIGP!$A:$J,25,FALSE),"")</f>
        <v/>
      </c>
      <c r="I564" s="63"/>
      <c r="J564" s="18"/>
      <c r="K564" s="18"/>
      <c r="L564" s="18"/>
      <c r="M564" s="18"/>
      <c r="N564" s="36"/>
      <c r="O564" s="36"/>
      <c r="P564" s="36"/>
      <c r="Q564" s="36"/>
      <c r="R564" s="36"/>
      <c r="S564" s="18"/>
      <c r="T564" s="36"/>
      <c r="U564" s="18"/>
      <c r="V564" s="18"/>
      <c r="W564" s="23" t="str">
        <f t="shared" si="23"/>
        <v/>
      </c>
      <c r="X564" s="18"/>
      <c r="Y564" s="17"/>
      <c r="Z564" s="29" t="str">
        <f t="shared" si="24"/>
        <v/>
      </c>
      <c r="AA564" s="23" t="e">
        <f ca="1">IF(X564=#REF!,#REF!,IF(X564=#REF!,#REF!,IF(X564=#REF!,#REF!,IF(Z564="","",IF(X564="","",IF(Z564-TODAY()&gt;0,Z564-TODAY(),"Venceu"))))))</f>
        <v>#REF!</v>
      </c>
      <c r="AB564" s="58"/>
    </row>
    <row r="565" spans="1:28" ht="36" customHeight="1" x14ac:dyDescent="0.25">
      <c r="A565" s="16">
        <v>566</v>
      </c>
      <c r="B565" s="17"/>
      <c r="C565" s="18"/>
      <c r="D565" s="33" t="str">
        <f>IF($C565&gt;0,VLOOKUP($C565,CNIGP!$A:$J,2,FALSE),"")</f>
        <v/>
      </c>
      <c r="E565" s="23" t="str">
        <f>IF($C565&gt;0,VLOOKUP($C565,CNIGP!$A:$J,3,FALSE),"")</f>
        <v/>
      </c>
      <c r="F565" s="23" t="str">
        <f t="shared" si="25"/>
        <v/>
      </c>
      <c r="G565" s="23" t="str">
        <f>IF($C565&gt;0,VLOOKUP($C565,CNIGP!$A:$J,9,FALSE),"")</f>
        <v/>
      </c>
      <c r="H565" s="23" t="str">
        <f>IF($C565&gt;0,VLOOKUP($C565,CNIGP!$A:$J,25,FALSE),"")</f>
        <v/>
      </c>
      <c r="I565" s="63"/>
      <c r="J565" s="18"/>
      <c r="K565" s="18"/>
      <c r="L565" s="18"/>
      <c r="M565" s="18"/>
      <c r="N565" s="36"/>
      <c r="O565" s="36"/>
      <c r="P565" s="36"/>
      <c r="Q565" s="36"/>
      <c r="R565" s="36"/>
      <c r="S565" s="18"/>
      <c r="T565" s="36"/>
      <c r="U565" s="18"/>
      <c r="V565" s="18"/>
      <c r="W565" s="23" t="str">
        <f t="shared" si="23"/>
        <v/>
      </c>
      <c r="X565" s="18"/>
      <c r="Y565" s="17"/>
      <c r="Z565" s="29" t="str">
        <f t="shared" si="24"/>
        <v/>
      </c>
      <c r="AA565" s="23" t="e">
        <f ca="1">IF(X565=#REF!,#REF!,IF(X565=#REF!,#REF!,IF(X565=#REF!,#REF!,IF(Z565="","",IF(X565="","",IF(Z565-TODAY()&gt;0,Z565-TODAY(),"Venceu"))))))</f>
        <v>#REF!</v>
      </c>
      <c r="AB565" s="58"/>
    </row>
    <row r="566" spans="1:28" ht="36" customHeight="1" x14ac:dyDescent="0.25">
      <c r="A566" s="16">
        <v>567</v>
      </c>
      <c r="B566" s="17"/>
      <c r="C566" s="18"/>
      <c r="D566" s="33" t="str">
        <f>IF($C566&gt;0,VLOOKUP($C566,CNIGP!$A:$J,2,FALSE),"")</f>
        <v/>
      </c>
      <c r="E566" s="23" t="str">
        <f>IF($C566&gt;0,VLOOKUP($C566,CNIGP!$A:$J,3,FALSE),"")</f>
        <v/>
      </c>
      <c r="F566" s="23" t="str">
        <f t="shared" si="25"/>
        <v/>
      </c>
      <c r="G566" s="23" t="str">
        <f>IF($C566&gt;0,VLOOKUP($C566,CNIGP!$A:$J,9,FALSE),"")</f>
        <v/>
      </c>
      <c r="H566" s="23" t="str">
        <f>IF($C566&gt;0,VLOOKUP($C566,CNIGP!$A:$J,25,FALSE),"")</f>
        <v/>
      </c>
      <c r="I566" s="63"/>
      <c r="J566" s="18"/>
      <c r="K566" s="18"/>
      <c r="L566" s="18"/>
      <c r="M566" s="18"/>
      <c r="N566" s="36"/>
      <c r="O566" s="36"/>
      <c r="P566" s="36"/>
      <c r="Q566" s="36"/>
      <c r="R566" s="36"/>
      <c r="S566" s="18"/>
      <c r="T566" s="36"/>
      <c r="U566" s="18"/>
      <c r="V566" s="18"/>
      <c r="W566" s="23" t="str">
        <f t="shared" si="23"/>
        <v/>
      </c>
      <c r="X566" s="18"/>
      <c r="Y566" s="17"/>
      <c r="Z566" s="29" t="str">
        <f t="shared" si="24"/>
        <v/>
      </c>
      <c r="AA566" s="23" t="e">
        <f ca="1">IF(X566=#REF!,#REF!,IF(X566=#REF!,#REF!,IF(X566=#REF!,#REF!,IF(Z566="","",IF(X566="","",IF(Z566-TODAY()&gt;0,Z566-TODAY(),"Venceu"))))))</f>
        <v>#REF!</v>
      </c>
      <c r="AB566" s="58"/>
    </row>
    <row r="567" spans="1:28" ht="36" customHeight="1" x14ac:dyDescent="0.25">
      <c r="A567" s="16">
        <v>568</v>
      </c>
      <c r="B567" s="17"/>
      <c r="C567" s="18"/>
      <c r="D567" s="33" t="str">
        <f>IF($C567&gt;0,VLOOKUP($C567,CNIGP!$A:$J,2,FALSE),"")</f>
        <v/>
      </c>
      <c r="E567" s="23" t="str">
        <f>IF($C567&gt;0,VLOOKUP($C567,CNIGP!$A:$J,3,FALSE),"")</f>
        <v/>
      </c>
      <c r="F567" s="23" t="str">
        <f t="shared" si="25"/>
        <v/>
      </c>
      <c r="G567" s="23" t="str">
        <f>IF($C567&gt;0,VLOOKUP($C567,CNIGP!$A:$J,9,FALSE),"")</f>
        <v/>
      </c>
      <c r="H567" s="23" t="str">
        <f>IF($C567&gt;0,VLOOKUP($C567,CNIGP!$A:$J,25,FALSE),"")</f>
        <v/>
      </c>
      <c r="I567" s="63"/>
      <c r="J567" s="18"/>
      <c r="K567" s="18"/>
      <c r="L567" s="18"/>
      <c r="M567" s="18"/>
      <c r="N567" s="36"/>
      <c r="O567" s="36"/>
      <c r="P567" s="36"/>
      <c r="Q567" s="36"/>
      <c r="R567" s="36"/>
      <c r="S567" s="18"/>
      <c r="T567" s="36"/>
      <c r="U567" s="18"/>
      <c r="V567" s="18"/>
      <c r="W567" s="23" t="str">
        <f t="shared" si="23"/>
        <v/>
      </c>
      <c r="X567" s="18"/>
      <c r="Y567" s="17"/>
      <c r="Z567" s="29" t="str">
        <f t="shared" si="24"/>
        <v/>
      </c>
      <c r="AA567" s="23" t="e">
        <f ca="1">IF(X567=#REF!,#REF!,IF(X567=#REF!,#REF!,IF(X567=#REF!,#REF!,IF(Z567="","",IF(X567="","",IF(Z567-TODAY()&gt;0,Z567-TODAY(),"Venceu"))))))</f>
        <v>#REF!</v>
      </c>
      <c r="AB567" s="58"/>
    </row>
    <row r="568" spans="1:28" ht="36" customHeight="1" x14ac:dyDescent="0.25">
      <c r="A568" s="16">
        <v>569</v>
      </c>
      <c r="B568" s="17"/>
      <c r="C568" s="18"/>
      <c r="D568" s="33" t="str">
        <f>IF($C568&gt;0,VLOOKUP($C568,CNIGP!$A:$J,2,FALSE),"")</f>
        <v/>
      </c>
      <c r="E568" s="23" t="str">
        <f>IF($C568&gt;0,VLOOKUP($C568,CNIGP!$A:$J,3,FALSE),"")</f>
        <v/>
      </c>
      <c r="F568" s="23" t="str">
        <f t="shared" si="25"/>
        <v/>
      </c>
      <c r="G568" s="23" t="str">
        <f>IF($C568&gt;0,VLOOKUP($C568,CNIGP!$A:$J,9,FALSE),"")</f>
        <v/>
      </c>
      <c r="H568" s="23" t="str">
        <f>IF($C568&gt;0,VLOOKUP($C568,CNIGP!$A:$J,25,FALSE),"")</f>
        <v/>
      </c>
      <c r="I568" s="63"/>
      <c r="J568" s="18"/>
      <c r="K568" s="18"/>
      <c r="L568" s="18"/>
      <c r="M568" s="18"/>
      <c r="N568" s="36"/>
      <c r="O568" s="36"/>
      <c r="P568" s="36"/>
      <c r="Q568" s="36"/>
      <c r="R568" s="36"/>
      <c r="S568" s="18"/>
      <c r="T568" s="36"/>
      <c r="U568" s="18"/>
      <c r="V568" s="18"/>
      <c r="W568" s="23" t="str">
        <f t="shared" si="23"/>
        <v/>
      </c>
      <c r="X568" s="18"/>
      <c r="Y568" s="17"/>
      <c r="Z568" s="29" t="str">
        <f t="shared" si="24"/>
        <v/>
      </c>
      <c r="AA568" s="23" t="e">
        <f ca="1">IF(X568=#REF!,#REF!,IF(X568=#REF!,#REF!,IF(X568=#REF!,#REF!,IF(Z568="","",IF(X568="","",IF(Z568-TODAY()&gt;0,Z568-TODAY(),"Venceu"))))))</f>
        <v>#REF!</v>
      </c>
      <c r="AB568" s="58"/>
    </row>
    <row r="569" spans="1:28" ht="36" customHeight="1" x14ac:dyDescent="0.25">
      <c r="A569" s="16">
        <v>570</v>
      </c>
      <c r="B569" s="17"/>
      <c r="C569" s="18"/>
      <c r="D569" s="33" t="str">
        <f>IF($C569&gt;0,VLOOKUP($C569,CNIGP!$A:$J,2,FALSE),"")</f>
        <v/>
      </c>
      <c r="E569" s="23" t="str">
        <f>IF($C569&gt;0,VLOOKUP($C569,CNIGP!$A:$J,3,FALSE),"")</f>
        <v/>
      </c>
      <c r="F569" s="23" t="str">
        <f t="shared" si="25"/>
        <v/>
      </c>
      <c r="G569" s="23" t="str">
        <f>IF($C569&gt;0,VLOOKUP($C569,CNIGP!$A:$J,9,FALSE),"")</f>
        <v/>
      </c>
      <c r="H569" s="23" t="str">
        <f>IF($C569&gt;0,VLOOKUP($C569,CNIGP!$A:$J,25,FALSE),"")</f>
        <v/>
      </c>
      <c r="I569" s="63"/>
      <c r="J569" s="18"/>
      <c r="K569" s="18"/>
      <c r="L569" s="18"/>
      <c r="M569" s="18"/>
      <c r="N569" s="36"/>
      <c r="O569" s="36"/>
      <c r="P569" s="36"/>
      <c r="Q569" s="36"/>
      <c r="R569" s="36"/>
      <c r="S569" s="18"/>
      <c r="T569" s="36"/>
      <c r="U569" s="18"/>
      <c r="V569" s="18"/>
      <c r="W569" s="23" t="str">
        <f t="shared" si="23"/>
        <v/>
      </c>
      <c r="X569" s="18"/>
      <c r="Y569" s="17"/>
      <c r="Z569" s="29" t="str">
        <f t="shared" si="24"/>
        <v/>
      </c>
      <c r="AA569" s="23" t="e">
        <f ca="1">IF(X569=#REF!,#REF!,IF(X569=#REF!,#REF!,IF(X569=#REF!,#REF!,IF(Z569="","",IF(X569="","",IF(Z569-TODAY()&gt;0,Z569-TODAY(),"Venceu"))))))</f>
        <v>#REF!</v>
      </c>
      <c r="AB569" s="58"/>
    </row>
    <row r="570" spans="1:28" ht="36" customHeight="1" x14ac:dyDescent="0.25">
      <c r="A570" s="16">
        <v>571</v>
      </c>
      <c r="B570" s="17"/>
      <c r="C570" s="18"/>
      <c r="D570" s="33" t="str">
        <f>IF($C570&gt;0,VLOOKUP($C570,CNIGP!$A:$J,2,FALSE),"")</f>
        <v/>
      </c>
      <c r="E570" s="23" t="str">
        <f>IF($C570&gt;0,VLOOKUP($C570,CNIGP!$A:$J,3,FALSE),"")</f>
        <v/>
      </c>
      <c r="F570" s="23" t="str">
        <f t="shared" si="25"/>
        <v/>
      </c>
      <c r="G570" s="23" t="str">
        <f>IF($C570&gt;0,VLOOKUP($C570,CNIGP!$A:$J,9,FALSE),"")</f>
        <v/>
      </c>
      <c r="H570" s="23" t="str">
        <f>IF($C570&gt;0,VLOOKUP($C570,CNIGP!$A:$J,25,FALSE),"")</f>
        <v/>
      </c>
      <c r="I570" s="63"/>
      <c r="J570" s="18"/>
      <c r="K570" s="18"/>
      <c r="L570" s="18"/>
      <c r="M570" s="18"/>
      <c r="N570" s="36"/>
      <c r="O570" s="36"/>
      <c r="P570" s="36"/>
      <c r="Q570" s="36"/>
      <c r="R570" s="36"/>
      <c r="S570" s="18"/>
      <c r="T570" s="36"/>
      <c r="U570" s="18"/>
      <c r="V570" s="18"/>
      <c r="W570" s="23" t="str">
        <f t="shared" si="23"/>
        <v/>
      </c>
      <c r="X570" s="18"/>
      <c r="Y570" s="17"/>
      <c r="Z570" s="29" t="str">
        <f t="shared" si="24"/>
        <v/>
      </c>
      <c r="AA570" s="23" t="e">
        <f ca="1">IF(X570=#REF!,#REF!,IF(X570=#REF!,#REF!,IF(X570=#REF!,#REF!,IF(Z570="","",IF(X570="","",IF(Z570-TODAY()&gt;0,Z570-TODAY(),"Venceu"))))))</f>
        <v>#REF!</v>
      </c>
      <c r="AB570" s="58"/>
    </row>
    <row r="571" spans="1:28" ht="36" customHeight="1" x14ac:dyDescent="0.25">
      <c r="A571" s="16">
        <v>572</v>
      </c>
      <c r="B571" s="17"/>
      <c r="C571" s="18"/>
      <c r="D571" s="33" t="str">
        <f>IF($C571&gt;0,VLOOKUP($C571,CNIGP!$A:$J,2,FALSE),"")</f>
        <v/>
      </c>
      <c r="E571" s="23" t="str">
        <f>IF($C571&gt;0,VLOOKUP($C571,CNIGP!$A:$J,3,FALSE),"")</f>
        <v/>
      </c>
      <c r="F571" s="23" t="str">
        <f t="shared" si="25"/>
        <v/>
      </c>
      <c r="G571" s="23" t="str">
        <f>IF($C571&gt;0,VLOOKUP($C571,CNIGP!$A:$J,9,FALSE),"")</f>
        <v/>
      </c>
      <c r="H571" s="23" t="str">
        <f>IF($C571&gt;0,VLOOKUP($C571,CNIGP!$A:$J,25,FALSE),"")</f>
        <v/>
      </c>
      <c r="I571" s="63"/>
      <c r="J571" s="18"/>
      <c r="K571" s="18"/>
      <c r="L571" s="18"/>
      <c r="M571" s="18"/>
      <c r="N571" s="36"/>
      <c r="O571" s="36"/>
      <c r="P571" s="36"/>
      <c r="Q571" s="36"/>
      <c r="R571" s="36"/>
      <c r="S571" s="18"/>
      <c r="T571" s="36"/>
      <c r="U571" s="18"/>
      <c r="V571" s="18"/>
      <c r="W571" s="23" t="str">
        <f t="shared" si="23"/>
        <v/>
      </c>
      <c r="X571" s="18"/>
      <c r="Y571" s="17"/>
      <c r="Z571" s="29" t="str">
        <f t="shared" si="24"/>
        <v/>
      </c>
      <c r="AA571" s="23" t="e">
        <f ca="1">IF(X571=#REF!,#REF!,IF(X571=#REF!,#REF!,IF(X571=#REF!,#REF!,IF(Z571="","",IF(X571="","",IF(Z571-TODAY()&gt;0,Z571-TODAY(),"Venceu"))))))</f>
        <v>#REF!</v>
      </c>
      <c r="AB571" s="58"/>
    </row>
    <row r="572" spans="1:28" ht="36" customHeight="1" x14ac:dyDescent="0.25">
      <c r="A572" s="16">
        <v>573</v>
      </c>
      <c r="B572" s="17"/>
      <c r="C572" s="18"/>
      <c r="D572" s="33" t="str">
        <f>IF($C572&gt;0,VLOOKUP($C572,CNIGP!$A:$J,2,FALSE),"")</f>
        <v/>
      </c>
      <c r="E572" s="23" t="str">
        <f>IF($C572&gt;0,VLOOKUP($C572,CNIGP!$A:$J,3,FALSE),"")</f>
        <v/>
      </c>
      <c r="F572" s="23" t="str">
        <f t="shared" si="25"/>
        <v/>
      </c>
      <c r="G572" s="23" t="str">
        <f>IF($C572&gt;0,VLOOKUP($C572,CNIGP!$A:$J,9,FALSE),"")</f>
        <v/>
      </c>
      <c r="H572" s="23" t="str">
        <f>IF($C572&gt;0,VLOOKUP($C572,CNIGP!$A:$J,25,FALSE),"")</f>
        <v/>
      </c>
      <c r="I572" s="63"/>
      <c r="J572" s="18"/>
      <c r="K572" s="18"/>
      <c r="L572" s="18"/>
      <c r="M572" s="18"/>
      <c r="N572" s="36"/>
      <c r="O572" s="36"/>
      <c r="P572" s="36"/>
      <c r="Q572" s="36"/>
      <c r="R572" s="36"/>
      <c r="S572" s="18"/>
      <c r="T572" s="36"/>
      <c r="U572" s="18"/>
      <c r="V572" s="18"/>
      <c r="W572" s="23" t="str">
        <f t="shared" si="23"/>
        <v/>
      </c>
      <c r="X572" s="18"/>
      <c r="Y572" s="17"/>
      <c r="Z572" s="29" t="str">
        <f t="shared" si="24"/>
        <v/>
      </c>
      <c r="AA572" s="23" t="e">
        <f ca="1">IF(X572=#REF!,#REF!,IF(X572=#REF!,#REF!,IF(X572=#REF!,#REF!,IF(Z572="","",IF(X572="","",IF(Z572-TODAY()&gt;0,Z572-TODAY(),"Venceu"))))))</f>
        <v>#REF!</v>
      </c>
      <c r="AB572" s="58"/>
    </row>
    <row r="573" spans="1:28" ht="36" customHeight="1" x14ac:dyDescent="0.25">
      <c r="A573" s="16">
        <v>574</v>
      </c>
      <c r="B573" s="17"/>
      <c r="C573" s="18"/>
      <c r="D573" s="33" t="str">
        <f>IF($C573&gt;0,VLOOKUP($C573,CNIGP!$A:$J,2,FALSE),"")</f>
        <v/>
      </c>
      <c r="E573" s="23" t="str">
        <f>IF($C573&gt;0,VLOOKUP($C573,CNIGP!$A:$J,3,FALSE),"")</f>
        <v/>
      </c>
      <c r="F573" s="23" t="str">
        <f t="shared" si="25"/>
        <v/>
      </c>
      <c r="G573" s="23" t="str">
        <f>IF($C573&gt;0,VLOOKUP($C573,CNIGP!$A:$J,9,FALSE),"")</f>
        <v/>
      </c>
      <c r="H573" s="23" t="str">
        <f>IF($C573&gt;0,VLOOKUP($C573,CNIGP!$A:$J,25,FALSE),"")</f>
        <v/>
      </c>
      <c r="I573" s="63"/>
      <c r="J573" s="18"/>
      <c r="K573" s="18"/>
      <c r="L573" s="18"/>
      <c r="M573" s="18"/>
      <c r="N573" s="36"/>
      <c r="O573" s="36"/>
      <c r="P573" s="36"/>
      <c r="Q573" s="36"/>
      <c r="R573" s="36"/>
      <c r="S573" s="18"/>
      <c r="T573" s="36"/>
      <c r="U573" s="18"/>
      <c r="V573" s="18"/>
      <c r="W573" s="23" t="str">
        <f t="shared" si="23"/>
        <v/>
      </c>
      <c r="X573" s="18"/>
      <c r="Y573" s="17"/>
      <c r="Z573" s="29" t="str">
        <f t="shared" si="24"/>
        <v/>
      </c>
      <c r="AA573" s="23" t="e">
        <f ca="1">IF(X573=#REF!,#REF!,IF(X573=#REF!,#REF!,IF(X573=#REF!,#REF!,IF(Z573="","",IF(X573="","",IF(Z573-TODAY()&gt;0,Z573-TODAY(),"Venceu"))))))</f>
        <v>#REF!</v>
      </c>
      <c r="AB573" s="58"/>
    </row>
    <row r="574" spans="1:28" ht="36" customHeight="1" x14ac:dyDescent="0.25">
      <c r="A574" s="16">
        <v>575</v>
      </c>
      <c r="B574" s="17"/>
      <c r="C574" s="18"/>
      <c r="D574" s="33" t="str">
        <f>IF($C574&gt;0,VLOOKUP($C574,CNIGP!$A:$J,2,FALSE),"")</f>
        <v/>
      </c>
      <c r="E574" s="23" t="str">
        <f>IF($C574&gt;0,VLOOKUP($C574,CNIGP!$A:$J,3,FALSE),"")</f>
        <v/>
      </c>
      <c r="F574" s="23" t="str">
        <f t="shared" si="25"/>
        <v/>
      </c>
      <c r="G574" s="23" t="str">
        <f>IF($C574&gt;0,VLOOKUP($C574,CNIGP!$A:$J,9,FALSE),"")</f>
        <v/>
      </c>
      <c r="H574" s="23" t="str">
        <f>IF($C574&gt;0,VLOOKUP($C574,CNIGP!$A:$J,25,FALSE),"")</f>
        <v/>
      </c>
      <c r="I574" s="63"/>
      <c r="J574" s="18"/>
      <c r="K574" s="18"/>
      <c r="L574" s="18"/>
      <c r="M574" s="18"/>
      <c r="N574" s="36"/>
      <c r="O574" s="36"/>
      <c r="P574" s="36"/>
      <c r="Q574" s="36"/>
      <c r="R574" s="36"/>
      <c r="S574" s="18"/>
      <c r="T574" s="36"/>
      <c r="U574" s="18"/>
      <c r="V574" s="18"/>
      <c r="W574" s="23" t="str">
        <f t="shared" si="23"/>
        <v/>
      </c>
      <c r="X574" s="18"/>
      <c r="Y574" s="17"/>
      <c r="Z574" s="29" t="str">
        <f t="shared" si="24"/>
        <v/>
      </c>
      <c r="AA574" s="23" t="e">
        <f ca="1">IF(X574=#REF!,#REF!,IF(X574=#REF!,#REF!,IF(X574=#REF!,#REF!,IF(Z574="","",IF(X574="","",IF(Z574-TODAY()&gt;0,Z574-TODAY(),"Venceu"))))))</f>
        <v>#REF!</v>
      </c>
      <c r="AB574" s="58"/>
    </row>
    <row r="575" spans="1:28" ht="36" customHeight="1" x14ac:dyDescent="0.25">
      <c r="A575" s="16">
        <v>576</v>
      </c>
      <c r="B575" s="17"/>
      <c r="C575" s="18"/>
      <c r="D575" s="33" t="str">
        <f>IF($C575&gt;0,VLOOKUP($C575,CNIGP!$A:$J,2,FALSE),"")</f>
        <v/>
      </c>
      <c r="E575" s="23" t="str">
        <f>IF($C575&gt;0,VLOOKUP($C575,CNIGP!$A:$J,3,FALSE),"")</f>
        <v/>
      </c>
      <c r="F575" s="23" t="str">
        <f t="shared" si="25"/>
        <v/>
      </c>
      <c r="G575" s="23" t="str">
        <f>IF($C575&gt;0,VLOOKUP($C575,CNIGP!$A:$J,9,FALSE),"")</f>
        <v/>
      </c>
      <c r="H575" s="23" t="str">
        <f>IF($C575&gt;0,VLOOKUP($C575,CNIGP!$A:$J,25,FALSE),"")</f>
        <v/>
      </c>
      <c r="I575" s="63"/>
      <c r="J575" s="18"/>
      <c r="K575" s="18"/>
      <c r="L575" s="18"/>
      <c r="M575" s="18"/>
      <c r="N575" s="36"/>
      <c r="O575" s="36"/>
      <c r="P575" s="36"/>
      <c r="Q575" s="36"/>
      <c r="R575" s="36"/>
      <c r="S575" s="18"/>
      <c r="T575" s="36"/>
      <c r="U575" s="18"/>
      <c r="V575" s="18"/>
      <c r="W575" s="23" t="str">
        <f t="shared" ref="W575:W638" si="26">IF(B575&gt;0,IF(T575&gt;0,$T$1,IF(S575&gt;0,$S$1,IF(R575&gt;0,$R$1,IF(Q575&gt;0,$Q$1,IF(P575&gt;0,$P$1,IF(O575&gt;0,$O$1,IF(N575&gt;0,$N$1,"Registrar demanda"))))))),"")</f>
        <v/>
      </c>
      <c r="X575" s="18"/>
      <c r="Y575" s="17"/>
      <c r="Z575" s="29" t="str">
        <f t="shared" si="24"/>
        <v/>
      </c>
      <c r="AA575" s="23" t="e">
        <f ca="1">IF(X575=#REF!,#REF!,IF(X575=#REF!,#REF!,IF(X575=#REF!,#REF!,IF(Z575="","",IF(X575="","",IF(Z575-TODAY()&gt;0,Z575-TODAY(),"Venceu"))))))</f>
        <v>#REF!</v>
      </c>
      <c r="AB575" s="58"/>
    </row>
    <row r="576" spans="1:28" ht="36" customHeight="1" x14ac:dyDescent="0.25">
      <c r="A576" s="16">
        <v>577</v>
      </c>
      <c r="B576" s="17"/>
      <c r="C576" s="18"/>
      <c r="D576" s="33" t="str">
        <f>IF($C576&gt;0,VLOOKUP($C576,CNIGP!$A:$J,2,FALSE),"")</f>
        <v/>
      </c>
      <c r="E576" s="23" t="str">
        <f>IF($C576&gt;0,VLOOKUP($C576,CNIGP!$A:$J,3,FALSE),"")</f>
        <v/>
      </c>
      <c r="F576" s="23" t="str">
        <f t="shared" si="25"/>
        <v/>
      </c>
      <c r="G576" s="23" t="str">
        <f>IF($C576&gt;0,VLOOKUP($C576,CNIGP!$A:$J,9,FALSE),"")</f>
        <v/>
      </c>
      <c r="H576" s="23" t="str">
        <f>IF($C576&gt;0,VLOOKUP($C576,CNIGP!$A:$J,25,FALSE),"")</f>
        <v/>
      </c>
      <c r="I576" s="63"/>
      <c r="J576" s="18"/>
      <c r="K576" s="18"/>
      <c r="L576" s="18"/>
      <c r="M576" s="18"/>
      <c r="N576" s="36"/>
      <c r="O576" s="36"/>
      <c r="P576" s="36"/>
      <c r="Q576" s="36"/>
      <c r="R576" s="36"/>
      <c r="S576" s="18"/>
      <c r="T576" s="36"/>
      <c r="U576" s="18"/>
      <c r="V576" s="18"/>
      <c r="W576" s="23" t="str">
        <f t="shared" si="26"/>
        <v/>
      </c>
      <c r="X576" s="18"/>
      <c r="Y576" s="17"/>
      <c r="Z576" s="29" t="str">
        <f t="shared" si="24"/>
        <v/>
      </c>
      <c r="AA576" s="23" t="e">
        <f ca="1">IF(X576=#REF!,#REF!,IF(X576=#REF!,#REF!,IF(X576=#REF!,#REF!,IF(Z576="","",IF(X576="","",IF(Z576-TODAY()&gt;0,Z576-TODAY(),"Venceu"))))))</f>
        <v>#REF!</v>
      </c>
      <c r="AB576" s="58"/>
    </row>
    <row r="577" spans="1:28" ht="36" customHeight="1" x14ac:dyDescent="0.25">
      <c r="A577" s="16">
        <v>578</v>
      </c>
      <c r="B577" s="17"/>
      <c r="C577" s="18"/>
      <c r="D577" s="33" t="str">
        <f>IF($C577&gt;0,VLOOKUP($C577,CNIGP!$A:$J,2,FALSE),"")</f>
        <v/>
      </c>
      <c r="E577" s="23" t="str">
        <f>IF($C577&gt;0,VLOOKUP($C577,CNIGP!$A:$J,3,FALSE),"")</f>
        <v/>
      </c>
      <c r="F577" s="23" t="str">
        <f t="shared" si="25"/>
        <v/>
      </c>
      <c r="G577" s="23" t="str">
        <f>IF($C577&gt;0,VLOOKUP($C577,CNIGP!$A:$J,9,FALSE),"")</f>
        <v/>
      </c>
      <c r="H577" s="23" t="str">
        <f>IF($C577&gt;0,VLOOKUP($C577,CNIGP!$A:$J,25,FALSE),"")</f>
        <v/>
      </c>
      <c r="I577" s="63"/>
      <c r="J577" s="18"/>
      <c r="K577" s="18"/>
      <c r="L577" s="18"/>
      <c r="M577" s="18"/>
      <c r="N577" s="36"/>
      <c r="O577" s="36"/>
      <c r="P577" s="36"/>
      <c r="Q577" s="36"/>
      <c r="R577" s="36"/>
      <c r="S577" s="18"/>
      <c r="T577" s="36"/>
      <c r="U577" s="18"/>
      <c r="V577" s="18"/>
      <c r="W577" s="23" t="str">
        <f t="shared" si="26"/>
        <v/>
      </c>
      <c r="X577" s="18"/>
      <c r="Y577" s="17"/>
      <c r="Z577" s="29" t="str">
        <f t="shared" si="24"/>
        <v/>
      </c>
      <c r="AA577" s="23" t="e">
        <f ca="1">IF(X577=#REF!,#REF!,IF(X577=#REF!,#REF!,IF(X577=#REF!,#REF!,IF(Z577="","",IF(X577="","",IF(Z577-TODAY()&gt;0,Z577-TODAY(),"Venceu"))))))</f>
        <v>#REF!</v>
      </c>
      <c r="AB577" s="58"/>
    </row>
    <row r="578" spans="1:28" ht="36" customHeight="1" x14ac:dyDescent="0.25">
      <c r="A578" s="16">
        <v>579</v>
      </c>
      <c r="B578" s="17"/>
      <c r="C578" s="18"/>
      <c r="D578" s="33" t="str">
        <f>IF($C578&gt;0,VLOOKUP($C578,CNIGP!$A:$J,2,FALSE),"")</f>
        <v/>
      </c>
      <c r="E578" s="23" t="str">
        <f>IF($C578&gt;0,VLOOKUP($C578,CNIGP!$A:$J,3,FALSE),"")</f>
        <v/>
      </c>
      <c r="F578" s="23" t="str">
        <f t="shared" si="25"/>
        <v/>
      </c>
      <c r="G578" s="23" t="str">
        <f>IF($C578&gt;0,VLOOKUP($C578,CNIGP!$A:$J,9,FALSE),"")</f>
        <v/>
      </c>
      <c r="H578" s="23" t="str">
        <f>IF($C578&gt;0,VLOOKUP($C578,CNIGP!$A:$J,25,FALSE),"")</f>
        <v/>
      </c>
      <c r="I578" s="63"/>
      <c r="J578" s="18"/>
      <c r="K578" s="18"/>
      <c r="L578" s="18"/>
      <c r="M578" s="18"/>
      <c r="N578" s="36"/>
      <c r="O578" s="36"/>
      <c r="P578" s="36"/>
      <c r="Q578" s="36"/>
      <c r="R578" s="36"/>
      <c r="S578" s="18"/>
      <c r="T578" s="36"/>
      <c r="U578" s="18"/>
      <c r="V578" s="18"/>
      <c r="W578" s="23" t="str">
        <f t="shared" si="26"/>
        <v/>
      </c>
      <c r="X578" s="18"/>
      <c r="Y578" s="17"/>
      <c r="Z578" s="29" t="str">
        <f t="shared" si="24"/>
        <v/>
      </c>
      <c r="AA578" s="23" t="e">
        <f ca="1">IF(X578=#REF!,#REF!,IF(X578=#REF!,#REF!,IF(X578=#REF!,#REF!,IF(Z578="","",IF(X578="","",IF(Z578-TODAY()&gt;0,Z578-TODAY(),"Venceu"))))))</f>
        <v>#REF!</v>
      </c>
      <c r="AB578" s="58"/>
    </row>
    <row r="579" spans="1:28" ht="36" customHeight="1" x14ac:dyDescent="0.25">
      <c r="A579" s="16">
        <v>580</v>
      </c>
      <c r="B579" s="17"/>
      <c r="C579" s="18"/>
      <c r="D579" s="33" t="str">
        <f>IF($C579&gt;0,VLOOKUP($C579,CNIGP!$A:$J,2,FALSE),"")</f>
        <v/>
      </c>
      <c r="E579" s="23" t="str">
        <f>IF($C579&gt;0,VLOOKUP($C579,CNIGP!$A:$J,3,FALSE),"")</f>
        <v/>
      </c>
      <c r="F579" s="23" t="str">
        <f t="shared" si="25"/>
        <v/>
      </c>
      <c r="G579" s="23" t="str">
        <f>IF($C579&gt;0,VLOOKUP($C579,CNIGP!$A:$J,9,FALSE),"")</f>
        <v/>
      </c>
      <c r="H579" s="23" t="str">
        <f>IF($C579&gt;0,VLOOKUP($C579,CNIGP!$A:$J,25,FALSE),"")</f>
        <v/>
      </c>
      <c r="I579" s="63"/>
      <c r="J579" s="18"/>
      <c r="K579" s="18"/>
      <c r="L579" s="18"/>
      <c r="M579" s="18"/>
      <c r="N579" s="36"/>
      <c r="O579" s="36"/>
      <c r="P579" s="36"/>
      <c r="Q579" s="36"/>
      <c r="R579" s="36"/>
      <c r="S579" s="18"/>
      <c r="T579" s="36"/>
      <c r="U579" s="18"/>
      <c r="V579" s="18"/>
      <c r="W579" s="23" t="str">
        <f t="shared" si="26"/>
        <v/>
      </c>
      <c r="X579" s="18"/>
      <c r="Y579" s="17"/>
      <c r="Z579" s="29" t="str">
        <f t="shared" si="24"/>
        <v/>
      </c>
      <c r="AA579" s="23" t="e">
        <f ca="1">IF(X579=#REF!,#REF!,IF(X579=#REF!,#REF!,IF(X579=#REF!,#REF!,IF(Z579="","",IF(X579="","",IF(Z579-TODAY()&gt;0,Z579-TODAY(),"Venceu"))))))</f>
        <v>#REF!</v>
      </c>
      <c r="AB579" s="58"/>
    </row>
    <row r="580" spans="1:28" ht="36" customHeight="1" x14ac:dyDescent="0.25">
      <c r="A580" s="16">
        <v>581</v>
      </c>
      <c r="B580" s="17"/>
      <c r="C580" s="18"/>
      <c r="D580" s="33" t="str">
        <f>IF($C580&gt;0,VLOOKUP($C580,CNIGP!$A:$J,2,FALSE),"")</f>
        <v/>
      </c>
      <c r="E580" s="23" t="str">
        <f>IF($C580&gt;0,VLOOKUP($C580,CNIGP!$A:$J,3,FALSE),"")</f>
        <v/>
      </c>
      <c r="F580" s="23" t="str">
        <f t="shared" si="25"/>
        <v/>
      </c>
      <c r="G580" s="23" t="str">
        <f>IF($C580&gt;0,VLOOKUP($C580,CNIGP!$A:$J,9,FALSE),"")</f>
        <v/>
      </c>
      <c r="H580" s="23" t="str">
        <f>IF($C580&gt;0,VLOOKUP($C580,CNIGP!$A:$J,25,FALSE),"")</f>
        <v/>
      </c>
      <c r="I580" s="63"/>
      <c r="J580" s="18"/>
      <c r="K580" s="18"/>
      <c r="L580" s="18"/>
      <c r="M580" s="18"/>
      <c r="N580" s="36"/>
      <c r="O580" s="36"/>
      <c r="P580" s="36"/>
      <c r="Q580" s="36"/>
      <c r="R580" s="36"/>
      <c r="S580" s="18"/>
      <c r="T580" s="36"/>
      <c r="U580" s="18"/>
      <c r="V580" s="18"/>
      <c r="W580" s="23" t="str">
        <f t="shared" si="26"/>
        <v/>
      </c>
      <c r="X580" s="18"/>
      <c r="Y580" s="17"/>
      <c r="Z580" s="29" t="str">
        <f t="shared" si="24"/>
        <v/>
      </c>
      <c r="AA580" s="23" t="e">
        <f ca="1">IF(X580=#REF!,#REF!,IF(X580=#REF!,#REF!,IF(X580=#REF!,#REF!,IF(Z580="","",IF(X580="","",IF(Z580-TODAY()&gt;0,Z580-TODAY(),"Venceu"))))))</f>
        <v>#REF!</v>
      </c>
      <c r="AB580" s="58"/>
    </row>
    <row r="581" spans="1:28" ht="36" customHeight="1" x14ac:dyDescent="0.25">
      <c r="A581" s="16">
        <v>582</v>
      </c>
      <c r="B581" s="17"/>
      <c r="C581" s="18"/>
      <c r="D581" s="33" t="str">
        <f>IF($C581&gt;0,VLOOKUP($C581,CNIGP!$A:$J,2,FALSE),"")</f>
        <v/>
      </c>
      <c r="E581" s="23" t="str">
        <f>IF($C581&gt;0,VLOOKUP($C581,CNIGP!$A:$J,3,FALSE),"")</f>
        <v/>
      </c>
      <c r="F581" s="23" t="str">
        <f t="shared" si="25"/>
        <v/>
      </c>
      <c r="G581" s="23" t="str">
        <f>IF($C581&gt;0,VLOOKUP($C581,CNIGP!$A:$J,9,FALSE),"")</f>
        <v/>
      </c>
      <c r="H581" s="23" t="str">
        <f>IF($C581&gt;0,VLOOKUP($C581,CNIGP!$A:$J,25,FALSE),"")</f>
        <v/>
      </c>
      <c r="I581" s="63"/>
      <c r="J581" s="18"/>
      <c r="K581" s="18"/>
      <c r="L581" s="18"/>
      <c r="M581" s="18"/>
      <c r="N581" s="36"/>
      <c r="O581" s="36"/>
      <c r="P581" s="36"/>
      <c r="Q581" s="36"/>
      <c r="R581" s="36"/>
      <c r="S581" s="18"/>
      <c r="T581" s="36"/>
      <c r="U581" s="18"/>
      <c r="V581" s="18"/>
      <c r="W581" s="23" t="str">
        <f t="shared" si="26"/>
        <v/>
      </c>
      <c r="X581" s="18"/>
      <c r="Y581" s="17"/>
      <c r="Z581" s="29" t="str">
        <f t="shared" si="24"/>
        <v/>
      </c>
      <c r="AA581" s="23" t="e">
        <f ca="1">IF(X581=#REF!,#REF!,IF(X581=#REF!,#REF!,IF(X581=#REF!,#REF!,IF(Z581="","",IF(X581="","",IF(Z581-TODAY()&gt;0,Z581-TODAY(),"Venceu"))))))</f>
        <v>#REF!</v>
      </c>
      <c r="AB581" s="58"/>
    </row>
    <row r="582" spans="1:28" ht="36" customHeight="1" x14ac:dyDescent="0.25">
      <c r="A582" s="16">
        <v>583</v>
      </c>
      <c r="B582" s="17"/>
      <c r="C582" s="18"/>
      <c r="D582" s="33" t="str">
        <f>IF($C582&gt;0,VLOOKUP($C582,CNIGP!$A:$J,2,FALSE),"")</f>
        <v/>
      </c>
      <c r="E582" s="23" t="str">
        <f>IF($C582&gt;0,VLOOKUP($C582,CNIGP!$A:$J,3,FALSE),"")</f>
        <v/>
      </c>
      <c r="F582" s="23" t="str">
        <f t="shared" si="25"/>
        <v/>
      </c>
      <c r="G582" s="23" t="str">
        <f>IF($C582&gt;0,VLOOKUP($C582,CNIGP!$A:$J,9,FALSE),"")</f>
        <v/>
      </c>
      <c r="H582" s="23" t="str">
        <f>IF($C582&gt;0,VLOOKUP($C582,CNIGP!$A:$J,25,FALSE),"")</f>
        <v/>
      </c>
      <c r="I582" s="63"/>
      <c r="J582" s="18"/>
      <c r="K582" s="18"/>
      <c r="L582" s="18"/>
      <c r="M582" s="18"/>
      <c r="N582" s="36"/>
      <c r="O582" s="36"/>
      <c r="P582" s="36"/>
      <c r="Q582" s="36"/>
      <c r="R582" s="36"/>
      <c r="S582" s="18"/>
      <c r="T582" s="36"/>
      <c r="U582" s="18"/>
      <c r="V582" s="18"/>
      <c r="W582" s="23" t="str">
        <f t="shared" si="26"/>
        <v/>
      </c>
      <c r="X582" s="18"/>
      <c r="Y582" s="17"/>
      <c r="Z582" s="29" t="str">
        <f t="shared" si="24"/>
        <v/>
      </c>
      <c r="AA582" s="23" t="e">
        <f ca="1">IF(X582=#REF!,#REF!,IF(X582=#REF!,#REF!,IF(X582=#REF!,#REF!,IF(Z582="","",IF(X582="","",IF(Z582-TODAY()&gt;0,Z582-TODAY(),"Venceu"))))))</f>
        <v>#REF!</v>
      </c>
      <c r="AB582" s="58"/>
    </row>
    <row r="583" spans="1:28" ht="36" customHeight="1" x14ac:dyDescent="0.25">
      <c r="A583" s="16">
        <v>584</v>
      </c>
      <c r="B583" s="17"/>
      <c r="C583" s="18"/>
      <c r="D583" s="33" t="str">
        <f>IF($C583&gt;0,VLOOKUP($C583,CNIGP!$A:$J,2,FALSE),"")</f>
        <v/>
      </c>
      <c r="E583" s="23" t="str">
        <f>IF($C583&gt;0,VLOOKUP($C583,CNIGP!$A:$J,3,FALSE),"")</f>
        <v/>
      </c>
      <c r="F583" s="23" t="str">
        <f t="shared" si="25"/>
        <v/>
      </c>
      <c r="G583" s="23" t="str">
        <f>IF($C583&gt;0,VLOOKUP($C583,CNIGP!$A:$J,9,FALSE),"")</f>
        <v/>
      </c>
      <c r="H583" s="23" t="str">
        <f>IF($C583&gt;0,VLOOKUP($C583,CNIGP!$A:$J,25,FALSE),"")</f>
        <v/>
      </c>
      <c r="I583" s="63"/>
      <c r="J583" s="18"/>
      <c r="K583" s="18"/>
      <c r="L583" s="18"/>
      <c r="M583" s="18"/>
      <c r="N583" s="36"/>
      <c r="O583" s="36"/>
      <c r="P583" s="36"/>
      <c r="Q583" s="36"/>
      <c r="R583" s="36"/>
      <c r="S583" s="18"/>
      <c r="T583" s="36"/>
      <c r="U583" s="18"/>
      <c r="V583" s="18"/>
      <c r="W583" s="23" t="str">
        <f t="shared" si="26"/>
        <v/>
      </c>
      <c r="X583" s="18"/>
      <c r="Y583" s="17"/>
      <c r="Z583" s="29" t="str">
        <f t="shared" si="24"/>
        <v/>
      </c>
      <c r="AA583" s="23" t="e">
        <f ca="1">IF(X583=#REF!,#REF!,IF(X583=#REF!,#REF!,IF(X583=#REF!,#REF!,IF(Z583="","",IF(X583="","",IF(Z583-TODAY()&gt;0,Z583-TODAY(),"Venceu"))))))</f>
        <v>#REF!</v>
      </c>
      <c r="AB583" s="58"/>
    </row>
    <row r="584" spans="1:28" ht="36" customHeight="1" x14ac:dyDescent="0.25">
      <c r="A584" s="16">
        <v>585</v>
      </c>
      <c r="B584" s="17"/>
      <c r="C584" s="18"/>
      <c r="D584" s="33" t="str">
        <f>IF($C584&gt;0,VLOOKUP($C584,CNIGP!$A:$J,2,FALSE),"")</f>
        <v/>
      </c>
      <c r="E584" s="23" t="str">
        <f>IF($C584&gt;0,VLOOKUP($C584,CNIGP!$A:$J,3,FALSE),"")</f>
        <v/>
      </c>
      <c r="F584" s="23" t="str">
        <f t="shared" si="25"/>
        <v/>
      </c>
      <c r="G584" s="23" t="str">
        <f>IF($C584&gt;0,VLOOKUP($C584,CNIGP!$A:$J,9,FALSE),"")</f>
        <v/>
      </c>
      <c r="H584" s="23" t="str">
        <f>IF($C584&gt;0,VLOOKUP($C584,CNIGP!$A:$J,25,FALSE),"")</f>
        <v/>
      </c>
      <c r="I584" s="63"/>
      <c r="J584" s="18"/>
      <c r="K584" s="18"/>
      <c r="L584" s="18"/>
      <c r="M584" s="18"/>
      <c r="N584" s="36"/>
      <c r="O584" s="36"/>
      <c r="P584" s="36"/>
      <c r="Q584" s="36"/>
      <c r="R584" s="36"/>
      <c r="S584" s="18"/>
      <c r="T584" s="36"/>
      <c r="U584" s="18"/>
      <c r="V584" s="18"/>
      <c r="W584" s="23" t="str">
        <f t="shared" si="26"/>
        <v/>
      </c>
      <c r="X584" s="18"/>
      <c r="Y584" s="17"/>
      <c r="Z584" s="29" t="str">
        <f t="shared" si="24"/>
        <v/>
      </c>
      <c r="AA584" s="23" t="e">
        <f ca="1">IF(X584=#REF!,#REF!,IF(X584=#REF!,#REF!,IF(X584=#REF!,#REF!,IF(Z584="","",IF(X584="","",IF(Z584-TODAY()&gt;0,Z584-TODAY(),"Venceu"))))))</f>
        <v>#REF!</v>
      </c>
      <c r="AB584" s="58"/>
    </row>
    <row r="585" spans="1:28" ht="36" customHeight="1" x14ac:dyDescent="0.25">
      <c r="A585" s="16">
        <v>586</v>
      </c>
      <c r="B585" s="17"/>
      <c r="C585" s="18"/>
      <c r="D585" s="33" t="str">
        <f>IF($C585&gt;0,VLOOKUP($C585,CNIGP!$A:$J,2,FALSE),"")</f>
        <v/>
      </c>
      <c r="E585" s="23" t="str">
        <f>IF($C585&gt;0,VLOOKUP($C585,CNIGP!$A:$J,3,FALSE),"")</f>
        <v/>
      </c>
      <c r="F585" s="23" t="str">
        <f t="shared" si="25"/>
        <v/>
      </c>
      <c r="G585" s="23" t="str">
        <f>IF($C585&gt;0,VLOOKUP($C585,CNIGP!$A:$J,9,FALSE),"")</f>
        <v/>
      </c>
      <c r="H585" s="23" t="str">
        <f>IF($C585&gt;0,VLOOKUP($C585,CNIGP!$A:$J,25,FALSE),"")</f>
        <v/>
      </c>
      <c r="I585" s="63"/>
      <c r="J585" s="18"/>
      <c r="K585" s="18"/>
      <c r="L585" s="18"/>
      <c r="M585" s="18"/>
      <c r="N585" s="36"/>
      <c r="O585" s="36"/>
      <c r="P585" s="36"/>
      <c r="Q585" s="36"/>
      <c r="R585" s="36"/>
      <c r="S585" s="18"/>
      <c r="T585" s="36"/>
      <c r="U585" s="18"/>
      <c r="V585" s="18"/>
      <c r="W585" s="23" t="str">
        <f t="shared" si="26"/>
        <v/>
      </c>
      <c r="X585" s="18"/>
      <c r="Y585" s="17"/>
      <c r="Z585" s="29" t="str">
        <f t="shared" si="24"/>
        <v/>
      </c>
      <c r="AA585" s="23" t="e">
        <f ca="1">IF(X585=#REF!,#REF!,IF(X585=#REF!,#REF!,IF(X585=#REF!,#REF!,IF(Z585="","",IF(X585="","",IF(Z585-TODAY()&gt;0,Z585-TODAY(),"Venceu"))))))</f>
        <v>#REF!</v>
      </c>
      <c r="AB585" s="58"/>
    </row>
    <row r="586" spans="1:28" ht="36" customHeight="1" x14ac:dyDescent="0.25">
      <c r="A586" s="16">
        <v>587</v>
      </c>
      <c r="B586" s="17"/>
      <c r="C586" s="18"/>
      <c r="D586" s="33" t="str">
        <f>IF($C586&gt;0,VLOOKUP($C586,CNIGP!$A:$J,2,FALSE),"")</f>
        <v/>
      </c>
      <c r="E586" s="23" t="str">
        <f>IF($C586&gt;0,VLOOKUP($C586,CNIGP!$A:$J,3,FALSE),"")</f>
        <v/>
      </c>
      <c r="F586" s="23" t="str">
        <f t="shared" si="25"/>
        <v/>
      </c>
      <c r="G586" s="23" t="str">
        <f>IF($C586&gt;0,VLOOKUP($C586,CNIGP!$A:$J,9,FALSE),"")</f>
        <v/>
      </c>
      <c r="H586" s="23" t="str">
        <f>IF($C586&gt;0,VLOOKUP($C586,CNIGP!$A:$J,25,FALSE),"")</f>
        <v/>
      </c>
      <c r="I586" s="63"/>
      <c r="J586" s="18"/>
      <c r="K586" s="18"/>
      <c r="L586" s="18"/>
      <c r="M586" s="18"/>
      <c r="N586" s="36"/>
      <c r="O586" s="36"/>
      <c r="P586" s="36"/>
      <c r="Q586" s="36"/>
      <c r="R586" s="36"/>
      <c r="S586" s="18"/>
      <c r="T586" s="36"/>
      <c r="U586" s="18"/>
      <c r="V586" s="18"/>
      <c r="W586" s="23" t="str">
        <f t="shared" si="26"/>
        <v/>
      </c>
      <c r="X586" s="18"/>
      <c r="Y586" s="17"/>
      <c r="Z586" s="29" t="str">
        <f t="shared" si="24"/>
        <v/>
      </c>
      <c r="AA586" s="23" t="e">
        <f ca="1">IF(X586=#REF!,#REF!,IF(X586=#REF!,#REF!,IF(X586=#REF!,#REF!,IF(Z586="","",IF(X586="","",IF(Z586-TODAY()&gt;0,Z586-TODAY(),"Venceu"))))))</f>
        <v>#REF!</v>
      </c>
      <c r="AB586" s="58"/>
    </row>
    <row r="587" spans="1:28" ht="36" customHeight="1" x14ac:dyDescent="0.25">
      <c r="A587" s="16">
        <v>588</v>
      </c>
      <c r="B587" s="17"/>
      <c r="C587" s="18"/>
      <c r="D587" s="33" t="str">
        <f>IF($C587&gt;0,VLOOKUP($C587,CNIGP!$A:$J,2,FALSE),"")</f>
        <v/>
      </c>
      <c r="E587" s="23" t="str">
        <f>IF($C587&gt;0,VLOOKUP($C587,CNIGP!$A:$J,3,FALSE),"")</f>
        <v/>
      </c>
      <c r="F587" s="23" t="str">
        <f t="shared" si="25"/>
        <v/>
      </c>
      <c r="G587" s="23" t="str">
        <f>IF($C587&gt;0,VLOOKUP($C587,CNIGP!$A:$J,9,FALSE),"")</f>
        <v/>
      </c>
      <c r="H587" s="23" t="str">
        <f>IF($C587&gt;0,VLOOKUP($C587,CNIGP!$A:$J,25,FALSE),"")</f>
        <v/>
      </c>
      <c r="I587" s="63"/>
      <c r="J587" s="18"/>
      <c r="K587" s="18"/>
      <c r="L587" s="18"/>
      <c r="M587" s="18"/>
      <c r="N587" s="36"/>
      <c r="O587" s="36"/>
      <c r="P587" s="36"/>
      <c r="Q587" s="36"/>
      <c r="R587" s="36"/>
      <c r="S587" s="18"/>
      <c r="T587" s="36"/>
      <c r="U587" s="18"/>
      <c r="V587" s="18"/>
      <c r="W587" s="23" t="str">
        <f t="shared" si="26"/>
        <v/>
      </c>
      <c r="X587" s="18"/>
      <c r="Y587" s="17"/>
      <c r="Z587" s="29" t="str">
        <f t="shared" si="24"/>
        <v/>
      </c>
      <c r="AA587" s="23" t="e">
        <f ca="1">IF(X587=#REF!,#REF!,IF(X587=#REF!,#REF!,IF(X587=#REF!,#REF!,IF(Z587="","",IF(X587="","",IF(Z587-TODAY()&gt;0,Z587-TODAY(),"Venceu"))))))</f>
        <v>#REF!</v>
      </c>
      <c r="AB587" s="58"/>
    </row>
    <row r="588" spans="1:28" ht="36" customHeight="1" x14ac:dyDescent="0.25">
      <c r="A588" s="16">
        <v>589</v>
      </c>
      <c r="B588" s="17"/>
      <c r="C588" s="18"/>
      <c r="D588" s="33" t="str">
        <f>IF($C588&gt;0,VLOOKUP($C588,CNIGP!$A:$J,2,FALSE),"")</f>
        <v/>
      </c>
      <c r="E588" s="23" t="str">
        <f>IF($C588&gt;0,VLOOKUP($C588,CNIGP!$A:$J,3,FALSE),"")</f>
        <v/>
      </c>
      <c r="F588" s="23" t="str">
        <f t="shared" si="25"/>
        <v/>
      </c>
      <c r="G588" s="23" t="str">
        <f>IF($C588&gt;0,VLOOKUP($C588,CNIGP!$A:$J,9,FALSE),"")</f>
        <v/>
      </c>
      <c r="H588" s="23" t="str">
        <f>IF($C588&gt;0,VLOOKUP($C588,CNIGP!$A:$J,25,FALSE),"")</f>
        <v/>
      </c>
      <c r="I588" s="63"/>
      <c r="J588" s="18"/>
      <c r="K588" s="18"/>
      <c r="L588" s="18"/>
      <c r="M588" s="18"/>
      <c r="N588" s="36"/>
      <c r="O588" s="36"/>
      <c r="P588" s="36"/>
      <c r="Q588" s="36"/>
      <c r="R588" s="36"/>
      <c r="S588" s="18"/>
      <c r="T588" s="36"/>
      <c r="U588" s="18"/>
      <c r="V588" s="18"/>
      <c r="W588" s="23" t="str">
        <f t="shared" si="26"/>
        <v/>
      </c>
      <c r="X588" s="18"/>
      <c r="Y588" s="17"/>
      <c r="Z588" s="29" t="str">
        <f t="shared" si="24"/>
        <v/>
      </c>
      <c r="AA588" s="23" t="e">
        <f ca="1">IF(X588=#REF!,#REF!,IF(X588=#REF!,#REF!,IF(X588=#REF!,#REF!,IF(Z588="","",IF(X588="","",IF(Z588-TODAY()&gt;0,Z588-TODAY(),"Venceu"))))))</f>
        <v>#REF!</v>
      </c>
      <c r="AB588" s="58"/>
    </row>
    <row r="589" spans="1:28" ht="36" customHeight="1" x14ac:dyDescent="0.25">
      <c r="A589" s="16">
        <v>590</v>
      </c>
      <c r="B589" s="17"/>
      <c r="C589" s="18"/>
      <c r="D589" s="33" t="str">
        <f>IF($C589&gt;0,VLOOKUP($C589,CNIGP!$A:$J,2,FALSE),"")</f>
        <v/>
      </c>
      <c r="E589" s="23" t="str">
        <f>IF($C589&gt;0,VLOOKUP($C589,CNIGP!$A:$J,3,FALSE),"")</f>
        <v/>
      </c>
      <c r="F589" s="23" t="str">
        <f t="shared" si="25"/>
        <v/>
      </c>
      <c r="G589" s="23" t="str">
        <f>IF($C589&gt;0,VLOOKUP($C589,CNIGP!$A:$J,9,FALSE),"")</f>
        <v/>
      </c>
      <c r="H589" s="23" t="str">
        <f>IF($C589&gt;0,VLOOKUP($C589,CNIGP!$A:$J,25,FALSE),"")</f>
        <v/>
      </c>
      <c r="I589" s="63"/>
      <c r="J589" s="18"/>
      <c r="K589" s="18"/>
      <c r="L589" s="18"/>
      <c r="M589" s="18"/>
      <c r="N589" s="36"/>
      <c r="O589" s="36"/>
      <c r="P589" s="36"/>
      <c r="Q589" s="36"/>
      <c r="R589" s="36"/>
      <c r="S589" s="18"/>
      <c r="T589" s="36"/>
      <c r="U589" s="18"/>
      <c r="V589" s="18"/>
      <c r="W589" s="23" t="str">
        <f t="shared" si="26"/>
        <v/>
      </c>
      <c r="X589" s="18"/>
      <c r="Y589" s="17"/>
      <c r="Z589" s="29" t="str">
        <f t="shared" si="24"/>
        <v/>
      </c>
      <c r="AA589" s="23" t="e">
        <f ca="1">IF(X589=#REF!,#REF!,IF(X589=#REF!,#REF!,IF(X589=#REF!,#REF!,IF(Z589="","",IF(X589="","",IF(Z589-TODAY()&gt;0,Z589-TODAY(),"Venceu"))))))</f>
        <v>#REF!</v>
      </c>
      <c r="AB589" s="58"/>
    </row>
    <row r="590" spans="1:28" ht="36" customHeight="1" x14ac:dyDescent="0.25">
      <c r="A590" s="16">
        <v>591</v>
      </c>
      <c r="B590" s="17"/>
      <c r="C590" s="18"/>
      <c r="D590" s="33" t="str">
        <f>IF($C590&gt;0,VLOOKUP($C590,CNIGP!$A:$J,2,FALSE),"")</f>
        <v/>
      </c>
      <c r="E590" s="23" t="str">
        <f>IF($C590&gt;0,VLOOKUP($C590,CNIGP!$A:$J,3,FALSE),"")</f>
        <v/>
      </c>
      <c r="F590" s="23" t="str">
        <f t="shared" si="25"/>
        <v/>
      </c>
      <c r="G590" s="23" t="str">
        <f>IF($C590&gt;0,VLOOKUP($C590,CNIGP!$A:$J,9,FALSE),"")</f>
        <v/>
      </c>
      <c r="H590" s="23" t="str">
        <f>IF($C590&gt;0,VLOOKUP($C590,CNIGP!$A:$J,25,FALSE),"")</f>
        <v/>
      </c>
      <c r="I590" s="63"/>
      <c r="J590" s="18"/>
      <c r="K590" s="18"/>
      <c r="L590" s="18"/>
      <c r="M590" s="18"/>
      <c r="N590" s="36"/>
      <c r="O590" s="36"/>
      <c r="P590" s="36"/>
      <c r="Q590" s="36"/>
      <c r="R590" s="36"/>
      <c r="S590" s="18"/>
      <c r="T590" s="36"/>
      <c r="U590" s="18"/>
      <c r="V590" s="18"/>
      <c r="W590" s="23" t="str">
        <f t="shared" si="26"/>
        <v/>
      </c>
      <c r="X590" s="18"/>
      <c r="Y590" s="17"/>
      <c r="Z590" s="29" t="str">
        <f t="shared" si="24"/>
        <v/>
      </c>
      <c r="AA590" s="23" t="e">
        <f ca="1">IF(X590=#REF!,#REF!,IF(X590=#REF!,#REF!,IF(X590=#REF!,#REF!,IF(Z590="","",IF(X590="","",IF(Z590-TODAY()&gt;0,Z590-TODAY(),"Venceu"))))))</f>
        <v>#REF!</v>
      </c>
      <c r="AB590" s="58"/>
    </row>
    <row r="591" spans="1:28" ht="36" customHeight="1" x14ac:dyDescent="0.25">
      <c r="A591" s="16">
        <v>592</v>
      </c>
      <c r="B591" s="17"/>
      <c r="C591" s="18"/>
      <c r="D591" s="33" t="str">
        <f>IF($C591&gt;0,VLOOKUP($C591,CNIGP!$A:$J,2,FALSE),"")</f>
        <v/>
      </c>
      <c r="E591" s="23" t="str">
        <f>IF($C591&gt;0,VLOOKUP($C591,CNIGP!$A:$J,3,FALSE),"")</f>
        <v/>
      </c>
      <c r="F591" s="23" t="str">
        <f t="shared" si="25"/>
        <v/>
      </c>
      <c r="G591" s="23" t="str">
        <f>IF($C591&gt;0,VLOOKUP($C591,CNIGP!$A:$J,9,FALSE),"")</f>
        <v/>
      </c>
      <c r="H591" s="23" t="str">
        <f>IF($C591&gt;0,VLOOKUP($C591,CNIGP!$A:$J,25,FALSE),"")</f>
        <v/>
      </c>
      <c r="I591" s="63"/>
      <c r="J591" s="18"/>
      <c r="K591" s="18"/>
      <c r="L591" s="18"/>
      <c r="M591" s="18"/>
      <c r="N591" s="36"/>
      <c r="O591" s="36"/>
      <c r="P591" s="36"/>
      <c r="Q591" s="36"/>
      <c r="R591" s="36"/>
      <c r="S591" s="18"/>
      <c r="T591" s="36"/>
      <c r="U591" s="18"/>
      <c r="V591" s="18"/>
      <c r="W591" s="23" t="str">
        <f t="shared" si="26"/>
        <v/>
      </c>
      <c r="X591" s="18"/>
      <c r="Y591" s="17"/>
      <c r="Z591" s="29" t="str">
        <f t="shared" si="24"/>
        <v/>
      </c>
      <c r="AA591" s="23" t="e">
        <f ca="1">IF(X591=#REF!,#REF!,IF(X591=#REF!,#REF!,IF(X591=#REF!,#REF!,IF(Z591="","",IF(X591="","",IF(Z591-TODAY()&gt;0,Z591-TODAY(),"Venceu"))))))</f>
        <v>#REF!</v>
      </c>
      <c r="AB591" s="58"/>
    </row>
    <row r="592" spans="1:28" ht="36" customHeight="1" x14ac:dyDescent="0.25">
      <c r="A592" s="16">
        <v>593</v>
      </c>
      <c r="B592" s="17"/>
      <c r="C592" s="18"/>
      <c r="D592" s="33" t="str">
        <f>IF($C592&gt;0,VLOOKUP($C592,CNIGP!$A:$J,2,FALSE),"")</f>
        <v/>
      </c>
      <c r="E592" s="23" t="str">
        <f>IF($C592&gt;0,VLOOKUP($C592,CNIGP!$A:$J,3,FALSE),"")</f>
        <v/>
      </c>
      <c r="F592" s="23" t="str">
        <f t="shared" si="25"/>
        <v/>
      </c>
      <c r="G592" s="23" t="str">
        <f>IF($C592&gt;0,VLOOKUP($C592,CNIGP!$A:$J,9,FALSE),"")</f>
        <v/>
      </c>
      <c r="H592" s="23" t="str">
        <f>IF($C592&gt;0,VLOOKUP($C592,CNIGP!$A:$J,25,FALSE),"")</f>
        <v/>
      </c>
      <c r="I592" s="63"/>
      <c r="J592" s="18"/>
      <c r="K592" s="18"/>
      <c r="L592" s="18"/>
      <c r="M592" s="18"/>
      <c r="N592" s="36"/>
      <c r="O592" s="36"/>
      <c r="P592" s="36"/>
      <c r="Q592" s="36"/>
      <c r="R592" s="36"/>
      <c r="S592" s="18"/>
      <c r="T592" s="36"/>
      <c r="U592" s="18"/>
      <c r="V592" s="18"/>
      <c r="W592" s="23" t="str">
        <f t="shared" si="26"/>
        <v/>
      </c>
      <c r="X592" s="18"/>
      <c r="Y592" s="17"/>
      <c r="Z592" s="29" t="str">
        <f t="shared" si="24"/>
        <v/>
      </c>
      <c r="AA592" s="23" t="e">
        <f ca="1">IF(X592=#REF!,#REF!,IF(X592=#REF!,#REF!,IF(X592=#REF!,#REF!,IF(Z592="","",IF(X592="","",IF(Z592-TODAY()&gt;0,Z592-TODAY(),"Venceu"))))))</f>
        <v>#REF!</v>
      </c>
      <c r="AB592" s="58"/>
    </row>
    <row r="593" spans="1:28" ht="36" customHeight="1" x14ac:dyDescent="0.25">
      <c r="A593" s="16">
        <v>594</v>
      </c>
      <c r="B593" s="17"/>
      <c r="C593" s="18"/>
      <c r="D593" s="33" t="str">
        <f>IF($C593&gt;0,VLOOKUP($C593,CNIGP!$A:$J,2,FALSE),"")</f>
        <v/>
      </c>
      <c r="E593" s="23" t="str">
        <f>IF($C593&gt;0,VLOOKUP($C593,CNIGP!$A:$J,3,FALSE),"")</f>
        <v/>
      </c>
      <c r="F593" s="23" t="str">
        <f t="shared" si="25"/>
        <v/>
      </c>
      <c r="G593" s="23" t="str">
        <f>IF($C593&gt;0,VLOOKUP($C593,CNIGP!$A:$J,9,FALSE),"")</f>
        <v/>
      </c>
      <c r="H593" s="23" t="str">
        <f>IF($C593&gt;0,VLOOKUP($C593,CNIGP!$A:$J,25,FALSE),"")</f>
        <v/>
      </c>
      <c r="I593" s="63"/>
      <c r="J593" s="18"/>
      <c r="K593" s="18"/>
      <c r="L593" s="18"/>
      <c r="M593" s="18"/>
      <c r="N593" s="36"/>
      <c r="O593" s="36"/>
      <c r="P593" s="36"/>
      <c r="Q593" s="36"/>
      <c r="R593" s="36"/>
      <c r="S593" s="18"/>
      <c r="T593" s="36"/>
      <c r="U593" s="18"/>
      <c r="V593" s="18"/>
      <c r="W593" s="23" t="str">
        <f t="shared" si="26"/>
        <v/>
      </c>
      <c r="X593" s="18"/>
      <c r="Y593" s="17"/>
      <c r="Z593" s="29" t="str">
        <f t="shared" si="24"/>
        <v/>
      </c>
      <c r="AA593" s="23" t="e">
        <f ca="1">IF(X593=#REF!,#REF!,IF(X593=#REF!,#REF!,IF(X593=#REF!,#REF!,IF(Z593="","",IF(X593="","",IF(Z593-TODAY()&gt;0,Z593-TODAY(),"Venceu"))))))</f>
        <v>#REF!</v>
      </c>
      <c r="AB593" s="58"/>
    </row>
    <row r="594" spans="1:28" ht="36" customHeight="1" x14ac:dyDescent="0.25">
      <c r="A594" s="16">
        <v>595</v>
      </c>
      <c r="B594" s="17"/>
      <c r="C594" s="18"/>
      <c r="D594" s="33" t="str">
        <f>IF($C594&gt;0,VLOOKUP($C594,CNIGP!$A:$J,2,FALSE),"")</f>
        <v/>
      </c>
      <c r="E594" s="23" t="str">
        <f>IF($C594&gt;0,VLOOKUP($C594,CNIGP!$A:$J,3,FALSE),"")</f>
        <v/>
      </c>
      <c r="F594" s="23" t="str">
        <f t="shared" si="25"/>
        <v/>
      </c>
      <c r="G594" s="23" t="str">
        <f>IF($C594&gt;0,VLOOKUP($C594,CNIGP!$A:$J,9,FALSE),"")</f>
        <v/>
      </c>
      <c r="H594" s="23" t="str">
        <f>IF($C594&gt;0,VLOOKUP($C594,CNIGP!$A:$J,25,FALSE),"")</f>
        <v/>
      </c>
      <c r="I594" s="63"/>
      <c r="J594" s="18"/>
      <c r="K594" s="18"/>
      <c r="L594" s="18"/>
      <c r="M594" s="18"/>
      <c r="N594" s="36"/>
      <c r="O594" s="36"/>
      <c r="P594" s="36"/>
      <c r="Q594" s="36"/>
      <c r="R594" s="36"/>
      <c r="S594" s="18"/>
      <c r="T594" s="36"/>
      <c r="U594" s="18"/>
      <c r="V594" s="18"/>
      <c r="W594" s="23" t="str">
        <f t="shared" si="26"/>
        <v/>
      </c>
      <c r="X594" s="18"/>
      <c r="Y594" s="17"/>
      <c r="Z594" s="29" t="str">
        <f t="shared" si="24"/>
        <v/>
      </c>
      <c r="AA594" s="23" t="e">
        <f ca="1">IF(X594=#REF!,#REF!,IF(X594=#REF!,#REF!,IF(X594=#REF!,#REF!,IF(Z594="","",IF(X594="","",IF(Z594-TODAY()&gt;0,Z594-TODAY(),"Venceu"))))))</f>
        <v>#REF!</v>
      </c>
      <c r="AB594" s="58"/>
    </row>
    <row r="595" spans="1:28" ht="36" customHeight="1" x14ac:dyDescent="0.25">
      <c r="A595" s="16">
        <v>596</v>
      </c>
      <c r="B595" s="17"/>
      <c r="C595" s="18"/>
      <c r="D595" s="33" t="str">
        <f>IF($C595&gt;0,VLOOKUP($C595,CNIGP!$A:$J,2,FALSE),"")</f>
        <v/>
      </c>
      <c r="E595" s="23" t="str">
        <f>IF($C595&gt;0,VLOOKUP($C595,CNIGP!$A:$J,3,FALSE),"")</f>
        <v/>
      </c>
      <c r="F595" s="23" t="str">
        <f t="shared" si="25"/>
        <v/>
      </c>
      <c r="G595" s="23" t="str">
        <f>IF($C595&gt;0,VLOOKUP($C595,CNIGP!$A:$J,9,FALSE),"")</f>
        <v/>
      </c>
      <c r="H595" s="23" t="str">
        <f>IF($C595&gt;0,VLOOKUP($C595,CNIGP!$A:$J,25,FALSE),"")</f>
        <v/>
      </c>
      <c r="I595" s="63"/>
      <c r="J595" s="18"/>
      <c r="K595" s="18"/>
      <c r="L595" s="18"/>
      <c r="M595" s="18"/>
      <c r="N595" s="36"/>
      <c r="O595" s="36"/>
      <c r="P595" s="36"/>
      <c r="Q595" s="36"/>
      <c r="R595" s="36"/>
      <c r="S595" s="18"/>
      <c r="T595" s="36"/>
      <c r="U595" s="18"/>
      <c r="V595" s="18"/>
      <c r="W595" s="23" t="str">
        <f t="shared" si="26"/>
        <v/>
      </c>
      <c r="X595" s="18"/>
      <c r="Y595" s="17"/>
      <c r="Z595" s="29" t="str">
        <f t="shared" si="24"/>
        <v/>
      </c>
      <c r="AA595" s="23" t="e">
        <f ca="1">IF(X595=#REF!,#REF!,IF(X595=#REF!,#REF!,IF(X595=#REF!,#REF!,IF(Z595="","",IF(X595="","",IF(Z595-TODAY()&gt;0,Z595-TODAY(),"Venceu"))))))</f>
        <v>#REF!</v>
      </c>
      <c r="AB595" s="58"/>
    </row>
    <row r="596" spans="1:28" ht="36" customHeight="1" x14ac:dyDescent="0.25">
      <c r="A596" s="16">
        <v>597</v>
      </c>
      <c r="B596" s="17"/>
      <c r="C596" s="18"/>
      <c r="D596" s="33" t="str">
        <f>IF($C596&gt;0,VLOOKUP($C596,CNIGP!$A:$J,2,FALSE),"")</f>
        <v/>
      </c>
      <c r="E596" s="23" t="str">
        <f>IF($C596&gt;0,VLOOKUP($C596,CNIGP!$A:$J,3,FALSE),"")</f>
        <v/>
      </c>
      <c r="F596" s="23" t="str">
        <f t="shared" si="25"/>
        <v/>
      </c>
      <c r="G596" s="23" t="str">
        <f>IF($C596&gt;0,VLOOKUP($C596,CNIGP!$A:$J,9,FALSE),"")</f>
        <v/>
      </c>
      <c r="H596" s="23" t="str">
        <f>IF($C596&gt;0,VLOOKUP($C596,CNIGP!$A:$J,25,FALSE),"")</f>
        <v/>
      </c>
      <c r="I596" s="63"/>
      <c r="J596" s="18"/>
      <c r="K596" s="18"/>
      <c r="L596" s="18"/>
      <c r="M596" s="18"/>
      <c r="N596" s="36"/>
      <c r="O596" s="36"/>
      <c r="P596" s="36"/>
      <c r="Q596" s="36"/>
      <c r="R596" s="36"/>
      <c r="S596" s="18"/>
      <c r="T596" s="36"/>
      <c r="U596" s="18"/>
      <c r="V596" s="18"/>
      <c r="W596" s="23" t="str">
        <f t="shared" si="26"/>
        <v/>
      </c>
      <c r="X596" s="18"/>
      <c r="Y596" s="17"/>
      <c r="Z596" s="29" t="str">
        <f t="shared" si="24"/>
        <v/>
      </c>
      <c r="AA596" s="23" t="e">
        <f ca="1">IF(X596=#REF!,#REF!,IF(X596=#REF!,#REF!,IF(X596=#REF!,#REF!,IF(Z596="","",IF(X596="","",IF(Z596-TODAY()&gt;0,Z596-TODAY(),"Venceu"))))))</f>
        <v>#REF!</v>
      </c>
      <c r="AB596" s="58"/>
    </row>
    <row r="597" spans="1:28" ht="36" customHeight="1" x14ac:dyDescent="0.25">
      <c r="A597" s="16">
        <v>598</v>
      </c>
      <c r="B597" s="17"/>
      <c r="C597" s="18"/>
      <c r="D597" s="33" t="str">
        <f>IF($C597&gt;0,VLOOKUP($C597,CNIGP!$A:$J,2,FALSE),"")</f>
        <v/>
      </c>
      <c r="E597" s="23" t="str">
        <f>IF($C597&gt;0,VLOOKUP($C597,CNIGP!$A:$J,3,FALSE),"")</f>
        <v/>
      </c>
      <c r="F597" s="23" t="str">
        <f t="shared" si="25"/>
        <v/>
      </c>
      <c r="G597" s="23" t="str">
        <f>IF($C597&gt;0,VLOOKUP($C597,CNIGP!$A:$J,9,FALSE),"")</f>
        <v/>
      </c>
      <c r="H597" s="23" t="str">
        <f>IF($C597&gt;0,VLOOKUP($C597,CNIGP!$A:$J,25,FALSE),"")</f>
        <v/>
      </c>
      <c r="I597" s="63"/>
      <c r="J597" s="18"/>
      <c r="K597" s="18"/>
      <c r="L597" s="18"/>
      <c r="M597" s="18"/>
      <c r="N597" s="36"/>
      <c r="O597" s="36"/>
      <c r="P597" s="36"/>
      <c r="Q597" s="36"/>
      <c r="R597" s="36"/>
      <c r="S597" s="18"/>
      <c r="T597" s="36"/>
      <c r="U597" s="18"/>
      <c r="V597" s="18"/>
      <c r="W597" s="23" t="str">
        <f t="shared" si="26"/>
        <v/>
      </c>
      <c r="X597" s="18"/>
      <c r="Y597" s="17"/>
      <c r="Z597" s="29" t="str">
        <f t="shared" ref="Z597:Z660" si="27">IF(Y597&gt;0,T597+Y597,"")</f>
        <v/>
      </c>
      <c r="AA597" s="23" t="e">
        <f ca="1">IF(X597=#REF!,#REF!,IF(X597=#REF!,#REF!,IF(X597=#REF!,#REF!,IF(Z597="","",IF(X597="","",IF(Z597-TODAY()&gt;0,Z597-TODAY(),"Venceu"))))))</f>
        <v>#REF!</v>
      </c>
      <c r="AB597" s="58"/>
    </row>
    <row r="598" spans="1:28" ht="36" customHeight="1" x14ac:dyDescent="0.25">
      <c r="A598" s="16">
        <v>599</v>
      </c>
      <c r="B598" s="17"/>
      <c r="C598" s="18"/>
      <c r="D598" s="33" t="str">
        <f>IF($C598&gt;0,VLOOKUP($C598,CNIGP!$A:$J,2,FALSE),"")</f>
        <v/>
      </c>
      <c r="E598" s="23" t="str">
        <f>IF($C598&gt;0,VLOOKUP($C598,CNIGP!$A:$J,3,FALSE),"")</f>
        <v/>
      </c>
      <c r="F598" s="23" t="str">
        <f t="shared" si="25"/>
        <v/>
      </c>
      <c r="G598" s="23" t="str">
        <f>IF($C598&gt;0,VLOOKUP($C598,CNIGP!$A:$J,9,FALSE),"")</f>
        <v/>
      </c>
      <c r="H598" s="23" t="str">
        <f>IF($C598&gt;0,VLOOKUP($C598,CNIGP!$A:$J,25,FALSE),"")</f>
        <v/>
      </c>
      <c r="I598" s="63"/>
      <c r="J598" s="18"/>
      <c r="K598" s="18"/>
      <c r="L598" s="18"/>
      <c r="M598" s="18"/>
      <c r="N598" s="36"/>
      <c r="O598" s="36"/>
      <c r="P598" s="36"/>
      <c r="Q598" s="36"/>
      <c r="R598" s="36"/>
      <c r="S598" s="18"/>
      <c r="T598" s="36"/>
      <c r="U598" s="18"/>
      <c r="V598" s="18"/>
      <c r="W598" s="23" t="str">
        <f t="shared" si="26"/>
        <v/>
      </c>
      <c r="X598" s="18"/>
      <c r="Y598" s="17"/>
      <c r="Z598" s="29" t="str">
        <f t="shared" si="27"/>
        <v/>
      </c>
      <c r="AA598" s="23" t="e">
        <f ca="1">IF(X598=#REF!,#REF!,IF(X598=#REF!,#REF!,IF(X598=#REF!,#REF!,IF(Z598="","",IF(X598="","",IF(Z598-TODAY()&gt;0,Z598-TODAY(),"Venceu"))))))</f>
        <v>#REF!</v>
      </c>
      <c r="AB598" s="58"/>
    </row>
    <row r="599" spans="1:28" ht="36" customHeight="1" x14ac:dyDescent="0.25">
      <c r="A599" s="16">
        <v>600</v>
      </c>
      <c r="B599" s="17"/>
      <c r="C599" s="18"/>
      <c r="D599" s="33" t="str">
        <f>IF($C599&gt;0,VLOOKUP($C599,CNIGP!$A:$J,2,FALSE),"")</f>
        <v/>
      </c>
      <c r="E599" s="23" t="str">
        <f>IF($C599&gt;0,VLOOKUP($C599,CNIGP!$A:$J,3,FALSE),"")</f>
        <v/>
      </c>
      <c r="F599" s="23" t="str">
        <f t="shared" si="25"/>
        <v/>
      </c>
      <c r="G599" s="23" t="str">
        <f>IF($C599&gt;0,VLOOKUP($C599,CNIGP!$A:$J,9,FALSE),"")</f>
        <v/>
      </c>
      <c r="H599" s="23" t="str">
        <f>IF($C599&gt;0,VLOOKUP($C599,CNIGP!$A:$J,25,FALSE),"")</f>
        <v/>
      </c>
      <c r="I599" s="63"/>
      <c r="J599" s="18"/>
      <c r="K599" s="18"/>
      <c r="L599" s="18"/>
      <c r="M599" s="18"/>
      <c r="N599" s="36"/>
      <c r="O599" s="36"/>
      <c r="P599" s="36"/>
      <c r="Q599" s="36"/>
      <c r="R599" s="36"/>
      <c r="S599" s="18"/>
      <c r="T599" s="36"/>
      <c r="U599" s="18"/>
      <c r="V599" s="18"/>
      <c r="W599" s="23" t="str">
        <f t="shared" si="26"/>
        <v/>
      </c>
      <c r="X599" s="18"/>
      <c r="Y599" s="17"/>
      <c r="Z599" s="29" t="str">
        <f t="shared" si="27"/>
        <v/>
      </c>
      <c r="AA599" s="23" t="e">
        <f ca="1">IF(X599=#REF!,#REF!,IF(X599=#REF!,#REF!,IF(X599=#REF!,#REF!,IF(Z599="","",IF(X599="","",IF(Z599-TODAY()&gt;0,Z599-TODAY(),"Venceu"))))))</f>
        <v>#REF!</v>
      </c>
      <c r="AB599" s="58"/>
    </row>
    <row r="600" spans="1:28" ht="36" customHeight="1" x14ac:dyDescent="0.25">
      <c r="A600" s="16">
        <v>601</v>
      </c>
      <c r="B600" s="17"/>
      <c r="C600" s="18"/>
      <c r="D600" s="33" t="str">
        <f>IF($C600&gt;0,VLOOKUP($C600,CNIGP!$A:$J,2,FALSE),"")</f>
        <v/>
      </c>
      <c r="E600" s="23" t="str">
        <f>IF($C600&gt;0,VLOOKUP($C600,CNIGP!$A:$J,3,FALSE),"")</f>
        <v/>
      </c>
      <c r="F600" s="23" t="str">
        <f t="shared" si="25"/>
        <v/>
      </c>
      <c r="G600" s="23" t="str">
        <f>IF($C600&gt;0,VLOOKUP($C600,CNIGP!$A:$J,9,FALSE),"")</f>
        <v/>
      </c>
      <c r="H600" s="23" t="str">
        <f>IF($C600&gt;0,VLOOKUP($C600,CNIGP!$A:$J,25,FALSE),"")</f>
        <v/>
      </c>
      <c r="I600" s="63"/>
      <c r="J600" s="18"/>
      <c r="K600" s="18"/>
      <c r="L600" s="18"/>
      <c r="M600" s="18"/>
      <c r="N600" s="36"/>
      <c r="O600" s="36"/>
      <c r="P600" s="36"/>
      <c r="Q600" s="36"/>
      <c r="R600" s="36"/>
      <c r="S600" s="18"/>
      <c r="T600" s="36"/>
      <c r="U600" s="18"/>
      <c r="V600" s="18"/>
      <c r="W600" s="23" t="str">
        <f t="shared" si="26"/>
        <v/>
      </c>
      <c r="X600" s="18"/>
      <c r="Y600" s="17"/>
      <c r="Z600" s="29" t="str">
        <f t="shared" si="27"/>
        <v/>
      </c>
      <c r="AA600" s="23" t="e">
        <f ca="1">IF(X600=#REF!,#REF!,IF(X600=#REF!,#REF!,IF(X600=#REF!,#REF!,IF(Z600="","",IF(X600="","",IF(Z600-TODAY()&gt;0,Z600-TODAY(),"Venceu"))))))</f>
        <v>#REF!</v>
      </c>
      <c r="AB600" s="58"/>
    </row>
    <row r="601" spans="1:28" ht="36" customHeight="1" x14ac:dyDescent="0.25">
      <c r="A601" s="16">
        <v>602</v>
      </c>
      <c r="B601" s="17"/>
      <c r="C601" s="18"/>
      <c r="D601" s="33" t="str">
        <f>IF($C601&gt;0,VLOOKUP($C601,CNIGP!$A:$J,2,FALSE),"")</f>
        <v/>
      </c>
      <c r="E601" s="23" t="str">
        <f>IF($C601&gt;0,VLOOKUP($C601,CNIGP!$A:$J,3,FALSE),"")</f>
        <v/>
      </c>
      <c r="F601" s="23" t="str">
        <f t="shared" ref="F601:F664" si="28">IF(B601&gt;0,IF(C601&gt;0,"Sim","Não"),"")</f>
        <v/>
      </c>
      <c r="G601" s="23" t="str">
        <f>IF($C601&gt;0,VLOOKUP($C601,CNIGP!$A:$J,9,FALSE),"")</f>
        <v/>
      </c>
      <c r="H601" s="23" t="str">
        <f>IF($C601&gt;0,VLOOKUP($C601,CNIGP!$A:$J,25,FALSE),"")</f>
        <v/>
      </c>
      <c r="I601" s="63"/>
      <c r="J601" s="18"/>
      <c r="K601" s="18"/>
      <c r="L601" s="18"/>
      <c r="M601" s="18"/>
      <c r="N601" s="36"/>
      <c r="O601" s="36"/>
      <c r="P601" s="36"/>
      <c r="Q601" s="36"/>
      <c r="R601" s="36"/>
      <c r="S601" s="18"/>
      <c r="T601" s="36"/>
      <c r="U601" s="18"/>
      <c r="V601" s="18"/>
      <c r="W601" s="23" t="str">
        <f t="shared" si="26"/>
        <v/>
      </c>
      <c r="X601" s="18"/>
      <c r="Y601" s="17"/>
      <c r="Z601" s="29" t="str">
        <f t="shared" si="27"/>
        <v/>
      </c>
      <c r="AA601" s="23" t="e">
        <f ca="1">IF(X601=#REF!,#REF!,IF(X601=#REF!,#REF!,IF(X601=#REF!,#REF!,IF(Z601="","",IF(X601="","",IF(Z601-TODAY()&gt;0,Z601-TODAY(),"Venceu"))))))</f>
        <v>#REF!</v>
      </c>
      <c r="AB601" s="58"/>
    </row>
    <row r="602" spans="1:28" ht="36" customHeight="1" x14ac:dyDescent="0.25">
      <c r="A602" s="16">
        <v>603</v>
      </c>
      <c r="B602" s="17"/>
      <c r="C602" s="18"/>
      <c r="D602" s="33" t="str">
        <f>IF($C602&gt;0,VLOOKUP($C602,CNIGP!$A:$J,2,FALSE),"")</f>
        <v/>
      </c>
      <c r="E602" s="23" t="str">
        <f>IF($C602&gt;0,VLOOKUP($C602,CNIGP!$A:$J,3,FALSE),"")</f>
        <v/>
      </c>
      <c r="F602" s="23" t="str">
        <f t="shared" si="28"/>
        <v/>
      </c>
      <c r="G602" s="23" t="str">
        <f>IF($C602&gt;0,VLOOKUP($C602,CNIGP!$A:$J,9,FALSE),"")</f>
        <v/>
      </c>
      <c r="H602" s="23" t="str">
        <f>IF($C602&gt;0,VLOOKUP($C602,CNIGP!$A:$J,25,FALSE),"")</f>
        <v/>
      </c>
      <c r="I602" s="63"/>
      <c r="J602" s="18"/>
      <c r="K602" s="18"/>
      <c r="L602" s="18"/>
      <c r="M602" s="18"/>
      <c r="N602" s="36"/>
      <c r="O602" s="36"/>
      <c r="P602" s="36"/>
      <c r="Q602" s="36"/>
      <c r="R602" s="36"/>
      <c r="S602" s="18"/>
      <c r="T602" s="36"/>
      <c r="U602" s="18"/>
      <c r="V602" s="18"/>
      <c r="W602" s="23" t="str">
        <f t="shared" si="26"/>
        <v/>
      </c>
      <c r="X602" s="18"/>
      <c r="Y602" s="17"/>
      <c r="Z602" s="29" t="str">
        <f t="shared" si="27"/>
        <v/>
      </c>
      <c r="AA602" s="23" t="e">
        <f ca="1">IF(X602=#REF!,#REF!,IF(X602=#REF!,#REF!,IF(X602=#REF!,#REF!,IF(Z602="","",IF(X602="","",IF(Z602-TODAY()&gt;0,Z602-TODAY(),"Venceu"))))))</f>
        <v>#REF!</v>
      </c>
      <c r="AB602" s="58"/>
    </row>
    <row r="603" spans="1:28" ht="36" customHeight="1" x14ac:dyDescent="0.25">
      <c r="A603" s="16">
        <v>604</v>
      </c>
      <c r="B603" s="17"/>
      <c r="C603" s="18"/>
      <c r="D603" s="33" t="str">
        <f>IF($C603&gt;0,VLOOKUP($C603,CNIGP!$A:$J,2,FALSE),"")</f>
        <v/>
      </c>
      <c r="E603" s="23" t="str">
        <f>IF($C603&gt;0,VLOOKUP($C603,CNIGP!$A:$J,3,FALSE),"")</f>
        <v/>
      </c>
      <c r="F603" s="23" t="str">
        <f t="shared" si="28"/>
        <v/>
      </c>
      <c r="G603" s="23" t="str">
        <f>IF($C603&gt;0,VLOOKUP($C603,CNIGP!$A:$J,9,FALSE),"")</f>
        <v/>
      </c>
      <c r="H603" s="23" t="str">
        <f>IF($C603&gt;0,VLOOKUP($C603,CNIGP!$A:$J,25,FALSE),"")</f>
        <v/>
      </c>
      <c r="I603" s="63"/>
      <c r="J603" s="18"/>
      <c r="K603" s="18"/>
      <c r="L603" s="18"/>
      <c r="M603" s="18"/>
      <c r="N603" s="36"/>
      <c r="O603" s="36"/>
      <c r="P603" s="36"/>
      <c r="Q603" s="36"/>
      <c r="R603" s="36"/>
      <c r="S603" s="18"/>
      <c r="T603" s="36"/>
      <c r="U603" s="18"/>
      <c r="V603" s="18"/>
      <c r="W603" s="23" t="str">
        <f t="shared" si="26"/>
        <v/>
      </c>
      <c r="X603" s="18"/>
      <c r="Y603" s="17"/>
      <c r="Z603" s="29" t="str">
        <f t="shared" si="27"/>
        <v/>
      </c>
      <c r="AA603" s="23" t="e">
        <f ca="1">IF(X603=#REF!,#REF!,IF(X603=#REF!,#REF!,IF(X603=#REF!,#REF!,IF(Z603="","",IF(X603="","",IF(Z603-TODAY()&gt;0,Z603-TODAY(),"Venceu"))))))</f>
        <v>#REF!</v>
      </c>
      <c r="AB603" s="58"/>
    </row>
    <row r="604" spans="1:28" ht="36" customHeight="1" x14ac:dyDescent="0.25">
      <c r="A604" s="16">
        <v>605</v>
      </c>
      <c r="B604" s="17"/>
      <c r="C604" s="18"/>
      <c r="D604" s="33" t="str">
        <f>IF($C604&gt;0,VLOOKUP($C604,CNIGP!$A:$J,2,FALSE),"")</f>
        <v/>
      </c>
      <c r="E604" s="23" t="str">
        <f>IF($C604&gt;0,VLOOKUP($C604,CNIGP!$A:$J,3,FALSE),"")</f>
        <v/>
      </c>
      <c r="F604" s="23" t="str">
        <f t="shared" si="28"/>
        <v/>
      </c>
      <c r="G604" s="23" t="str">
        <f>IF($C604&gt;0,VLOOKUP($C604,CNIGP!$A:$J,9,FALSE),"")</f>
        <v/>
      </c>
      <c r="H604" s="23" t="str">
        <f>IF($C604&gt;0,VLOOKUP($C604,CNIGP!$A:$J,25,FALSE),"")</f>
        <v/>
      </c>
      <c r="I604" s="63"/>
      <c r="J604" s="18"/>
      <c r="K604" s="18"/>
      <c r="L604" s="18"/>
      <c r="M604" s="18"/>
      <c r="N604" s="36"/>
      <c r="O604" s="36"/>
      <c r="P604" s="36"/>
      <c r="Q604" s="36"/>
      <c r="R604" s="36"/>
      <c r="S604" s="18"/>
      <c r="T604" s="36"/>
      <c r="U604" s="18"/>
      <c r="V604" s="18"/>
      <c r="W604" s="23" t="str">
        <f t="shared" si="26"/>
        <v/>
      </c>
      <c r="X604" s="18"/>
      <c r="Y604" s="17"/>
      <c r="Z604" s="29" t="str">
        <f t="shared" si="27"/>
        <v/>
      </c>
      <c r="AA604" s="23" t="e">
        <f ca="1">IF(X604=#REF!,#REF!,IF(X604=#REF!,#REF!,IF(X604=#REF!,#REF!,IF(Z604="","",IF(X604="","",IF(Z604-TODAY()&gt;0,Z604-TODAY(),"Venceu"))))))</f>
        <v>#REF!</v>
      </c>
      <c r="AB604" s="58"/>
    </row>
    <row r="605" spans="1:28" ht="36" customHeight="1" x14ac:dyDescent="0.25">
      <c r="A605" s="16">
        <v>606</v>
      </c>
      <c r="B605" s="17"/>
      <c r="C605" s="18"/>
      <c r="D605" s="33" t="str">
        <f>IF($C605&gt;0,VLOOKUP($C605,CNIGP!$A:$J,2,FALSE),"")</f>
        <v/>
      </c>
      <c r="E605" s="23" t="str">
        <f>IF($C605&gt;0,VLOOKUP($C605,CNIGP!$A:$J,3,FALSE),"")</f>
        <v/>
      </c>
      <c r="F605" s="23" t="str">
        <f t="shared" si="28"/>
        <v/>
      </c>
      <c r="G605" s="23" t="str">
        <f>IF($C605&gt;0,VLOOKUP($C605,CNIGP!$A:$J,9,FALSE),"")</f>
        <v/>
      </c>
      <c r="H605" s="23" t="str">
        <f>IF($C605&gt;0,VLOOKUP($C605,CNIGP!$A:$J,25,FALSE),"")</f>
        <v/>
      </c>
      <c r="I605" s="63"/>
      <c r="J605" s="18"/>
      <c r="K605" s="18"/>
      <c r="L605" s="18"/>
      <c r="M605" s="18"/>
      <c r="N605" s="36"/>
      <c r="O605" s="36"/>
      <c r="P605" s="36"/>
      <c r="Q605" s="36"/>
      <c r="R605" s="36"/>
      <c r="S605" s="18"/>
      <c r="T605" s="36"/>
      <c r="U605" s="18"/>
      <c r="V605" s="18"/>
      <c r="W605" s="23" t="str">
        <f t="shared" si="26"/>
        <v/>
      </c>
      <c r="X605" s="18"/>
      <c r="Y605" s="17"/>
      <c r="Z605" s="29" t="str">
        <f t="shared" si="27"/>
        <v/>
      </c>
      <c r="AA605" s="23" t="e">
        <f ca="1">IF(X605=#REF!,#REF!,IF(X605=#REF!,#REF!,IF(X605=#REF!,#REF!,IF(Z605="","",IF(X605="","",IF(Z605-TODAY()&gt;0,Z605-TODAY(),"Venceu"))))))</f>
        <v>#REF!</v>
      </c>
      <c r="AB605" s="58"/>
    </row>
    <row r="606" spans="1:28" ht="36" customHeight="1" x14ac:dyDescent="0.25">
      <c r="A606" s="16">
        <v>607</v>
      </c>
      <c r="B606" s="17"/>
      <c r="C606" s="18"/>
      <c r="D606" s="33" t="str">
        <f>IF($C606&gt;0,VLOOKUP($C606,CNIGP!$A:$J,2,FALSE),"")</f>
        <v/>
      </c>
      <c r="E606" s="23" t="str">
        <f>IF($C606&gt;0,VLOOKUP($C606,CNIGP!$A:$J,3,FALSE),"")</f>
        <v/>
      </c>
      <c r="F606" s="23" t="str">
        <f t="shared" si="28"/>
        <v/>
      </c>
      <c r="G606" s="23" t="str">
        <f>IF($C606&gt;0,VLOOKUP($C606,CNIGP!$A:$J,9,FALSE),"")</f>
        <v/>
      </c>
      <c r="H606" s="23" t="str">
        <f>IF($C606&gt;0,VLOOKUP($C606,CNIGP!$A:$J,25,FALSE),"")</f>
        <v/>
      </c>
      <c r="I606" s="63"/>
      <c r="J606" s="18"/>
      <c r="K606" s="18"/>
      <c r="L606" s="18"/>
      <c r="M606" s="18"/>
      <c r="N606" s="36"/>
      <c r="O606" s="36"/>
      <c r="P606" s="36"/>
      <c r="Q606" s="36"/>
      <c r="R606" s="36"/>
      <c r="S606" s="18"/>
      <c r="T606" s="36"/>
      <c r="U606" s="18"/>
      <c r="V606" s="18"/>
      <c r="W606" s="23" t="str">
        <f t="shared" si="26"/>
        <v/>
      </c>
      <c r="X606" s="18"/>
      <c r="Y606" s="17"/>
      <c r="Z606" s="29" t="str">
        <f t="shared" si="27"/>
        <v/>
      </c>
      <c r="AA606" s="23" t="e">
        <f ca="1">IF(X606=#REF!,#REF!,IF(X606=#REF!,#REF!,IF(X606=#REF!,#REF!,IF(Z606="","",IF(X606="","",IF(Z606-TODAY()&gt;0,Z606-TODAY(),"Venceu"))))))</f>
        <v>#REF!</v>
      </c>
      <c r="AB606" s="58"/>
    </row>
    <row r="607" spans="1:28" ht="36" customHeight="1" x14ac:dyDescent="0.25">
      <c r="A607" s="16">
        <v>608</v>
      </c>
      <c r="B607" s="17"/>
      <c r="C607" s="18"/>
      <c r="D607" s="33" t="str">
        <f>IF($C607&gt;0,VLOOKUP($C607,CNIGP!$A:$J,2,FALSE),"")</f>
        <v/>
      </c>
      <c r="E607" s="23" t="str">
        <f>IF($C607&gt;0,VLOOKUP($C607,CNIGP!$A:$J,3,FALSE),"")</f>
        <v/>
      </c>
      <c r="F607" s="23" t="str">
        <f t="shared" si="28"/>
        <v/>
      </c>
      <c r="G607" s="23" t="str">
        <f>IF($C607&gt;0,VLOOKUP($C607,CNIGP!$A:$J,9,FALSE),"")</f>
        <v/>
      </c>
      <c r="H607" s="23" t="str">
        <f>IF($C607&gt;0,VLOOKUP($C607,CNIGP!$A:$J,25,FALSE),"")</f>
        <v/>
      </c>
      <c r="I607" s="63"/>
      <c r="J607" s="18"/>
      <c r="K607" s="18"/>
      <c r="L607" s="18"/>
      <c r="M607" s="18"/>
      <c r="N607" s="36"/>
      <c r="O607" s="36"/>
      <c r="P607" s="36"/>
      <c r="Q607" s="36"/>
      <c r="R607" s="36"/>
      <c r="S607" s="18"/>
      <c r="T607" s="36"/>
      <c r="U607" s="18"/>
      <c r="V607" s="18"/>
      <c r="W607" s="23" t="str">
        <f t="shared" si="26"/>
        <v/>
      </c>
      <c r="X607" s="18"/>
      <c r="Y607" s="17"/>
      <c r="Z607" s="29" t="str">
        <f t="shared" si="27"/>
        <v/>
      </c>
      <c r="AA607" s="23" t="e">
        <f ca="1">IF(X607=#REF!,#REF!,IF(X607=#REF!,#REF!,IF(X607=#REF!,#REF!,IF(Z607="","",IF(X607="","",IF(Z607-TODAY()&gt;0,Z607-TODAY(),"Venceu"))))))</f>
        <v>#REF!</v>
      </c>
      <c r="AB607" s="58"/>
    </row>
    <row r="608" spans="1:28" ht="36" customHeight="1" x14ac:dyDescent="0.25">
      <c r="A608" s="16">
        <v>609</v>
      </c>
      <c r="B608" s="17"/>
      <c r="C608" s="18"/>
      <c r="D608" s="33" t="str">
        <f>IF($C608&gt;0,VLOOKUP($C608,CNIGP!$A:$J,2,FALSE),"")</f>
        <v/>
      </c>
      <c r="E608" s="23" t="str">
        <f>IF($C608&gt;0,VLOOKUP($C608,CNIGP!$A:$J,3,FALSE),"")</f>
        <v/>
      </c>
      <c r="F608" s="23" t="str">
        <f t="shared" si="28"/>
        <v/>
      </c>
      <c r="G608" s="23" t="str">
        <f>IF($C608&gt;0,VLOOKUP($C608,CNIGP!$A:$J,9,FALSE),"")</f>
        <v/>
      </c>
      <c r="H608" s="23" t="str">
        <f>IF($C608&gt;0,VLOOKUP($C608,CNIGP!$A:$J,25,FALSE),"")</f>
        <v/>
      </c>
      <c r="I608" s="63"/>
      <c r="J608" s="18"/>
      <c r="K608" s="18"/>
      <c r="L608" s="18"/>
      <c r="M608" s="18"/>
      <c r="N608" s="36"/>
      <c r="O608" s="36"/>
      <c r="P608" s="36"/>
      <c r="Q608" s="36"/>
      <c r="R608" s="36"/>
      <c r="S608" s="18"/>
      <c r="T608" s="36"/>
      <c r="U608" s="18"/>
      <c r="V608" s="18"/>
      <c r="W608" s="23" t="str">
        <f t="shared" si="26"/>
        <v/>
      </c>
      <c r="X608" s="18"/>
      <c r="Y608" s="17"/>
      <c r="Z608" s="29" t="str">
        <f t="shared" si="27"/>
        <v/>
      </c>
      <c r="AA608" s="23" t="e">
        <f ca="1">IF(X608=#REF!,#REF!,IF(X608=#REF!,#REF!,IF(X608=#REF!,#REF!,IF(Z608="","",IF(X608="","",IF(Z608-TODAY()&gt;0,Z608-TODAY(),"Venceu"))))))</f>
        <v>#REF!</v>
      </c>
      <c r="AB608" s="58"/>
    </row>
    <row r="609" spans="1:28" ht="36" customHeight="1" x14ac:dyDescent="0.25">
      <c r="A609" s="16">
        <v>610</v>
      </c>
      <c r="B609" s="17"/>
      <c r="C609" s="18"/>
      <c r="D609" s="33" t="str">
        <f>IF($C609&gt;0,VLOOKUP($C609,CNIGP!$A:$J,2,FALSE),"")</f>
        <v/>
      </c>
      <c r="E609" s="23" t="str">
        <f>IF($C609&gt;0,VLOOKUP($C609,CNIGP!$A:$J,3,FALSE),"")</f>
        <v/>
      </c>
      <c r="F609" s="23" t="str">
        <f t="shared" si="28"/>
        <v/>
      </c>
      <c r="G609" s="23" t="str">
        <f>IF($C609&gt;0,VLOOKUP($C609,CNIGP!$A:$J,9,FALSE),"")</f>
        <v/>
      </c>
      <c r="H609" s="23" t="str">
        <f>IF($C609&gt;0,VLOOKUP($C609,CNIGP!$A:$J,25,FALSE),"")</f>
        <v/>
      </c>
      <c r="I609" s="63"/>
      <c r="J609" s="18"/>
      <c r="K609" s="18"/>
      <c r="L609" s="18"/>
      <c r="M609" s="18"/>
      <c r="N609" s="36"/>
      <c r="O609" s="36"/>
      <c r="P609" s="36"/>
      <c r="Q609" s="36"/>
      <c r="R609" s="36"/>
      <c r="S609" s="18"/>
      <c r="T609" s="36"/>
      <c r="U609" s="18"/>
      <c r="V609" s="18"/>
      <c r="W609" s="23" t="str">
        <f t="shared" si="26"/>
        <v/>
      </c>
      <c r="X609" s="18"/>
      <c r="Y609" s="17"/>
      <c r="Z609" s="29" t="str">
        <f t="shared" si="27"/>
        <v/>
      </c>
      <c r="AA609" s="23" t="e">
        <f ca="1">IF(X609=#REF!,#REF!,IF(X609=#REF!,#REF!,IF(X609=#REF!,#REF!,IF(Z609="","",IF(X609="","",IF(Z609-TODAY()&gt;0,Z609-TODAY(),"Venceu"))))))</f>
        <v>#REF!</v>
      </c>
      <c r="AB609" s="58"/>
    </row>
    <row r="610" spans="1:28" ht="36" customHeight="1" x14ac:dyDescent="0.25">
      <c r="A610" s="16">
        <v>611</v>
      </c>
      <c r="B610" s="17"/>
      <c r="C610" s="18"/>
      <c r="D610" s="33" t="str">
        <f>IF($C610&gt;0,VLOOKUP($C610,CNIGP!$A:$J,2,FALSE),"")</f>
        <v/>
      </c>
      <c r="E610" s="23" t="str">
        <f>IF($C610&gt;0,VLOOKUP($C610,CNIGP!$A:$J,3,FALSE),"")</f>
        <v/>
      </c>
      <c r="F610" s="23" t="str">
        <f t="shared" si="28"/>
        <v/>
      </c>
      <c r="G610" s="23" t="str">
        <f>IF($C610&gt;0,VLOOKUP($C610,CNIGP!$A:$J,9,FALSE),"")</f>
        <v/>
      </c>
      <c r="H610" s="23" t="str">
        <f>IF($C610&gt;0,VLOOKUP($C610,CNIGP!$A:$J,25,FALSE),"")</f>
        <v/>
      </c>
      <c r="I610" s="63"/>
      <c r="J610" s="18"/>
      <c r="K610" s="18"/>
      <c r="L610" s="18"/>
      <c r="M610" s="18"/>
      <c r="N610" s="36"/>
      <c r="O610" s="36"/>
      <c r="P610" s="36"/>
      <c r="Q610" s="36"/>
      <c r="R610" s="36"/>
      <c r="S610" s="18"/>
      <c r="T610" s="36"/>
      <c r="U610" s="18"/>
      <c r="V610" s="18"/>
      <c r="W610" s="23" t="str">
        <f t="shared" si="26"/>
        <v/>
      </c>
      <c r="X610" s="18"/>
      <c r="Y610" s="17"/>
      <c r="Z610" s="29" t="str">
        <f t="shared" si="27"/>
        <v/>
      </c>
      <c r="AA610" s="23" t="e">
        <f ca="1">IF(X610=#REF!,#REF!,IF(X610=#REF!,#REF!,IF(X610=#REF!,#REF!,IF(Z610="","",IF(X610="","",IF(Z610-TODAY()&gt;0,Z610-TODAY(),"Venceu"))))))</f>
        <v>#REF!</v>
      </c>
      <c r="AB610" s="58"/>
    </row>
    <row r="611" spans="1:28" ht="36" customHeight="1" x14ac:dyDescent="0.25">
      <c r="A611" s="16">
        <v>612</v>
      </c>
      <c r="B611" s="17"/>
      <c r="C611" s="18"/>
      <c r="D611" s="33" t="str">
        <f>IF($C611&gt;0,VLOOKUP($C611,CNIGP!$A:$J,2,FALSE),"")</f>
        <v/>
      </c>
      <c r="E611" s="23" t="str">
        <f>IF($C611&gt;0,VLOOKUP($C611,CNIGP!$A:$J,3,FALSE),"")</f>
        <v/>
      </c>
      <c r="F611" s="23" t="str">
        <f t="shared" si="28"/>
        <v/>
      </c>
      <c r="G611" s="23" t="str">
        <f>IF($C611&gt;0,VLOOKUP($C611,CNIGP!$A:$J,9,FALSE),"")</f>
        <v/>
      </c>
      <c r="H611" s="23" t="str">
        <f>IF($C611&gt;0,VLOOKUP($C611,CNIGP!$A:$J,25,FALSE),"")</f>
        <v/>
      </c>
      <c r="I611" s="63"/>
      <c r="J611" s="18"/>
      <c r="K611" s="18"/>
      <c r="L611" s="18"/>
      <c r="M611" s="18"/>
      <c r="N611" s="36"/>
      <c r="O611" s="36"/>
      <c r="P611" s="36"/>
      <c r="Q611" s="36"/>
      <c r="R611" s="36"/>
      <c r="S611" s="18"/>
      <c r="T611" s="36"/>
      <c r="U611" s="18"/>
      <c r="V611" s="18"/>
      <c r="W611" s="23" t="str">
        <f t="shared" si="26"/>
        <v/>
      </c>
      <c r="X611" s="18"/>
      <c r="Y611" s="17"/>
      <c r="Z611" s="29" t="str">
        <f t="shared" si="27"/>
        <v/>
      </c>
      <c r="AA611" s="23" t="e">
        <f ca="1">IF(X611=#REF!,#REF!,IF(X611=#REF!,#REF!,IF(X611=#REF!,#REF!,IF(Z611="","",IF(X611="","",IF(Z611-TODAY()&gt;0,Z611-TODAY(),"Venceu"))))))</f>
        <v>#REF!</v>
      </c>
      <c r="AB611" s="58"/>
    </row>
    <row r="612" spans="1:28" ht="36" customHeight="1" x14ac:dyDescent="0.25">
      <c r="A612" s="16">
        <v>613</v>
      </c>
      <c r="B612" s="17"/>
      <c r="C612" s="18"/>
      <c r="D612" s="33" t="str">
        <f>IF($C612&gt;0,VLOOKUP($C612,CNIGP!$A:$J,2,FALSE),"")</f>
        <v/>
      </c>
      <c r="E612" s="23" t="str">
        <f>IF($C612&gt;0,VLOOKUP($C612,CNIGP!$A:$J,3,FALSE),"")</f>
        <v/>
      </c>
      <c r="F612" s="23" t="str">
        <f t="shared" si="28"/>
        <v/>
      </c>
      <c r="G612" s="23" t="str">
        <f>IF($C612&gt;0,VLOOKUP($C612,CNIGP!$A:$J,9,FALSE),"")</f>
        <v/>
      </c>
      <c r="H612" s="23" t="str">
        <f>IF($C612&gt;0,VLOOKUP($C612,CNIGP!$A:$J,25,FALSE),"")</f>
        <v/>
      </c>
      <c r="I612" s="63"/>
      <c r="J612" s="18"/>
      <c r="K612" s="18"/>
      <c r="L612" s="18"/>
      <c r="M612" s="18"/>
      <c r="N612" s="36"/>
      <c r="O612" s="36"/>
      <c r="P612" s="36"/>
      <c r="Q612" s="36"/>
      <c r="R612" s="36"/>
      <c r="S612" s="18"/>
      <c r="T612" s="36"/>
      <c r="U612" s="18"/>
      <c r="V612" s="18"/>
      <c r="W612" s="23" t="str">
        <f t="shared" si="26"/>
        <v/>
      </c>
      <c r="X612" s="18"/>
      <c r="Y612" s="17"/>
      <c r="Z612" s="29" t="str">
        <f t="shared" si="27"/>
        <v/>
      </c>
      <c r="AA612" s="23" t="e">
        <f ca="1">IF(X612=#REF!,#REF!,IF(X612=#REF!,#REF!,IF(X612=#REF!,#REF!,IF(Z612="","",IF(X612="","",IF(Z612-TODAY()&gt;0,Z612-TODAY(),"Venceu"))))))</f>
        <v>#REF!</v>
      </c>
      <c r="AB612" s="58"/>
    </row>
    <row r="613" spans="1:28" ht="36" customHeight="1" x14ac:dyDescent="0.25">
      <c r="A613" s="16">
        <v>614</v>
      </c>
      <c r="B613" s="17"/>
      <c r="C613" s="18"/>
      <c r="D613" s="33" t="str">
        <f>IF($C613&gt;0,VLOOKUP($C613,CNIGP!$A:$J,2,FALSE),"")</f>
        <v/>
      </c>
      <c r="E613" s="23" t="str">
        <f>IF($C613&gt;0,VLOOKUP($C613,CNIGP!$A:$J,3,FALSE),"")</f>
        <v/>
      </c>
      <c r="F613" s="23" t="str">
        <f t="shared" si="28"/>
        <v/>
      </c>
      <c r="G613" s="23" t="str">
        <f>IF($C613&gt;0,VLOOKUP($C613,CNIGP!$A:$J,9,FALSE),"")</f>
        <v/>
      </c>
      <c r="H613" s="23" t="str">
        <f>IF($C613&gt;0,VLOOKUP($C613,CNIGP!$A:$J,25,FALSE),"")</f>
        <v/>
      </c>
      <c r="I613" s="63"/>
      <c r="J613" s="18"/>
      <c r="K613" s="18"/>
      <c r="L613" s="18"/>
      <c r="M613" s="18"/>
      <c r="N613" s="36"/>
      <c r="O613" s="36"/>
      <c r="P613" s="36"/>
      <c r="Q613" s="36"/>
      <c r="R613" s="36"/>
      <c r="S613" s="18"/>
      <c r="T613" s="36"/>
      <c r="U613" s="18"/>
      <c r="V613" s="18"/>
      <c r="W613" s="23" t="str">
        <f t="shared" si="26"/>
        <v/>
      </c>
      <c r="X613" s="18"/>
      <c r="Y613" s="17"/>
      <c r="Z613" s="29" t="str">
        <f t="shared" si="27"/>
        <v/>
      </c>
      <c r="AA613" s="23" t="e">
        <f ca="1">IF(X613=#REF!,#REF!,IF(X613=#REF!,#REF!,IF(X613=#REF!,#REF!,IF(Z613="","",IF(X613="","",IF(Z613-TODAY()&gt;0,Z613-TODAY(),"Venceu"))))))</f>
        <v>#REF!</v>
      </c>
      <c r="AB613" s="58"/>
    </row>
    <row r="614" spans="1:28" ht="36" customHeight="1" x14ac:dyDescent="0.25">
      <c r="A614" s="16">
        <v>615</v>
      </c>
      <c r="B614" s="17"/>
      <c r="C614" s="18"/>
      <c r="D614" s="33" t="str">
        <f>IF($C614&gt;0,VLOOKUP($C614,CNIGP!$A:$J,2,FALSE),"")</f>
        <v/>
      </c>
      <c r="E614" s="23" t="str">
        <f>IF($C614&gt;0,VLOOKUP($C614,CNIGP!$A:$J,3,FALSE),"")</f>
        <v/>
      </c>
      <c r="F614" s="23" t="str">
        <f t="shared" si="28"/>
        <v/>
      </c>
      <c r="G614" s="23" t="str">
        <f>IF($C614&gt;0,VLOOKUP($C614,CNIGP!$A:$J,9,FALSE),"")</f>
        <v/>
      </c>
      <c r="H614" s="23" t="str">
        <f>IF($C614&gt;0,VLOOKUP($C614,CNIGP!$A:$J,25,FALSE),"")</f>
        <v/>
      </c>
      <c r="I614" s="63"/>
      <c r="J614" s="18"/>
      <c r="K614" s="18"/>
      <c r="L614" s="18"/>
      <c r="M614" s="18"/>
      <c r="N614" s="36"/>
      <c r="O614" s="36"/>
      <c r="P614" s="36"/>
      <c r="Q614" s="36"/>
      <c r="R614" s="36"/>
      <c r="S614" s="18"/>
      <c r="T614" s="36"/>
      <c r="U614" s="18"/>
      <c r="V614" s="18"/>
      <c r="W614" s="23" t="str">
        <f t="shared" si="26"/>
        <v/>
      </c>
      <c r="X614" s="18"/>
      <c r="Y614" s="17"/>
      <c r="Z614" s="29" t="str">
        <f t="shared" si="27"/>
        <v/>
      </c>
      <c r="AA614" s="23" t="e">
        <f ca="1">IF(X614=#REF!,#REF!,IF(X614=#REF!,#REF!,IF(X614=#REF!,#REF!,IF(Z614="","",IF(X614="","",IF(Z614-TODAY()&gt;0,Z614-TODAY(),"Venceu"))))))</f>
        <v>#REF!</v>
      </c>
      <c r="AB614" s="58"/>
    </row>
    <row r="615" spans="1:28" ht="36" customHeight="1" x14ac:dyDescent="0.25">
      <c r="A615" s="16">
        <v>616</v>
      </c>
      <c r="B615" s="17"/>
      <c r="C615" s="18"/>
      <c r="D615" s="33" t="str">
        <f>IF($C615&gt;0,VLOOKUP($C615,CNIGP!$A:$J,2,FALSE),"")</f>
        <v/>
      </c>
      <c r="E615" s="23" t="str">
        <f>IF($C615&gt;0,VLOOKUP($C615,CNIGP!$A:$J,3,FALSE),"")</f>
        <v/>
      </c>
      <c r="F615" s="23" t="str">
        <f t="shared" si="28"/>
        <v/>
      </c>
      <c r="G615" s="23" t="str">
        <f>IF($C615&gt;0,VLOOKUP($C615,CNIGP!$A:$J,9,FALSE),"")</f>
        <v/>
      </c>
      <c r="H615" s="23" t="str">
        <f>IF($C615&gt;0,VLOOKUP($C615,CNIGP!$A:$J,25,FALSE),"")</f>
        <v/>
      </c>
      <c r="I615" s="63"/>
      <c r="J615" s="18"/>
      <c r="K615" s="18"/>
      <c r="L615" s="18"/>
      <c r="M615" s="18"/>
      <c r="N615" s="36"/>
      <c r="O615" s="36"/>
      <c r="P615" s="36"/>
      <c r="Q615" s="36"/>
      <c r="R615" s="36"/>
      <c r="S615" s="18"/>
      <c r="T615" s="36"/>
      <c r="U615" s="18"/>
      <c r="V615" s="18"/>
      <c r="W615" s="23" t="str">
        <f t="shared" si="26"/>
        <v/>
      </c>
      <c r="X615" s="18"/>
      <c r="Y615" s="17"/>
      <c r="Z615" s="29" t="str">
        <f t="shared" si="27"/>
        <v/>
      </c>
      <c r="AA615" s="23" t="e">
        <f ca="1">IF(X615=#REF!,#REF!,IF(X615=#REF!,#REF!,IF(X615=#REF!,#REF!,IF(Z615="","",IF(X615="","",IF(Z615-TODAY()&gt;0,Z615-TODAY(),"Venceu"))))))</f>
        <v>#REF!</v>
      </c>
      <c r="AB615" s="58"/>
    </row>
    <row r="616" spans="1:28" ht="36" customHeight="1" x14ac:dyDescent="0.25">
      <c r="A616" s="16">
        <v>617</v>
      </c>
      <c r="B616" s="17"/>
      <c r="C616" s="18"/>
      <c r="D616" s="33" t="str">
        <f>IF($C616&gt;0,VLOOKUP($C616,CNIGP!$A:$J,2,FALSE),"")</f>
        <v/>
      </c>
      <c r="E616" s="23" t="str">
        <f>IF($C616&gt;0,VLOOKUP($C616,CNIGP!$A:$J,3,FALSE),"")</f>
        <v/>
      </c>
      <c r="F616" s="23" t="str">
        <f t="shared" si="28"/>
        <v/>
      </c>
      <c r="G616" s="23" t="str">
        <f>IF($C616&gt;0,VLOOKUP($C616,CNIGP!$A:$J,9,FALSE),"")</f>
        <v/>
      </c>
      <c r="H616" s="23" t="str">
        <f>IF($C616&gt;0,VLOOKUP($C616,CNIGP!$A:$J,25,FALSE),"")</f>
        <v/>
      </c>
      <c r="I616" s="63"/>
      <c r="J616" s="18"/>
      <c r="K616" s="18"/>
      <c r="L616" s="18"/>
      <c r="M616" s="18"/>
      <c r="N616" s="36"/>
      <c r="O616" s="36"/>
      <c r="P616" s="36"/>
      <c r="Q616" s="36"/>
      <c r="R616" s="36"/>
      <c r="S616" s="18"/>
      <c r="T616" s="36"/>
      <c r="U616" s="18"/>
      <c r="V616" s="18"/>
      <c r="W616" s="23" t="str">
        <f t="shared" si="26"/>
        <v/>
      </c>
      <c r="X616" s="18"/>
      <c r="Y616" s="17"/>
      <c r="Z616" s="29" t="str">
        <f t="shared" si="27"/>
        <v/>
      </c>
      <c r="AA616" s="23" t="e">
        <f ca="1">IF(X616=#REF!,#REF!,IF(X616=#REF!,#REF!,IF(X616=#REF!,#REF!,IF(Z616="","",IF(X616="","",IF(Z616-TODAY()&gt;0,Z616-TODAY(),"Venceu"))))))</f>
        <v>#REF!</v>
      </c>
      <c r="AB616" s="58"/>
    </row>
    <row r="617" spans="1:28" ht="36" customHeight="1" x14ac:dyDescent="0.25">
      <c r="A617" s="16">
        <v>618</v>
      </c>
      <c r="B617" s="17"/>
      <c r="C617" s="18"/>
      <c r="D617" s="33" t="str">
        <f>IF($C617&gt;0,VLOOKUP($C617,CNIGP!$A:$J,2,FALSE),"")</f>
        <v/>
      </c>
      <c r="E617" s="23" t="str">
        <f>IF($C617&gt;0,VLOOKUP($C617,CNIGP!$A:$J,3,FALSE),"")</f>
        <v/>
      </c>
      <c r="F617" s="23" t="str">
        <f t="shared" si="28"/>
        <v/>
      </c>
      <c r="G617" s="23" t="str">
        <f>IF($C617&gt;0,VLOOKUP($C617,CNIGP!$A:$J,9,FALSE),"")</f>
        <v/>
      </c>
      <c r="H617" s="23" t="str">
        <f>IF($C617&gt;0,VLOOKUP($C617,CNIGP!$A:$J,25,FALSE),"")</f>
        <v/>
      </c>
      <c r="I617" s="63"/>
      <c r="J617" s="18"/>
      <c r="K617" s="18"/>
      <c r="L617" s="18"/>
      <c r="M617" s="18"/>
      <c r="N617" s="36"/>
      <c r="O617" s="36"/>
      <c r="P617" s="36"/>
      <c r="Q617" s="36"/>
      <c r="R617" s="36"/>
      <c r="S617" s="18"/>
      <c r="T617" s="36"/>
      <c r="U617" s="18"/>
      <c r="V617" s="18"/>
      <c r="W617" s="23" t="str">
        <f t="shared" si="26"/>
        <v/>
      </c>
      <c r="X617" s="18"/>
      <c r="Y617" s="17"/>
      <c r="Z617" s="29" t="str">
        <f t="shared" si="27"/>
        <v/>
      </c>
      <c r="AA617" s="23" t="e">
        <f ca="1">IF(X617=#REF!,#REF!,IF(X617=#REF!,#REF!,IF(X617=#REF!,#REF!,IF(Z617="","",IF(X617="","",IF(Z617-TODAY()&gt;0,Z617-TODAY(),"Venceu"))))))</f>
        <v>#REF!</v>
      </c>
      <c r="AB617" s="58"/>
    </row>
    <row r="618" spans="1:28" ht="36" customHeight="1" x14ac:dyDescent="0.25">
      <c r="A618" s="16">
        <v>619</v>
      </c>
      <c r="B618" s="17"/>
      <c r="C618" s="18"/>
      <c r="D618" s="33" t="str">
        <f>IF($C618&gt;0,VLOOKUP($C618,CNIGP!$A:$J,2,FALSE),"")</f>
        <v/>
      </c>
      <c r="E618" s="23" t="str">
        <f>IF($C618&gt;0,VLOOKUP($C618,CNIGP!$A:$J,3,FALSE),"")</f>
        <v/>
      </c>
      <c r="F618" s="23" t="str">
        <f t="shared" si="28"/>
        <v/>
      </c>
      <c r="G618" s="23" t="str">
        <f>IF($C618&gt;0,VLOOKUP($C618,CNIGP!$A:$J,9,FALSE),"")</f>
        <v/>
      </c>
      <c r="H618" s="23" t="str">
        <f>IF($C618&gt;0,VLOOKUP($C618,CNIGP!$A:$J,25,FALSE),"")</f>
        <v/>
      </c>
      <c r="I618" s="63"/>
      <c r="J618" s="18"/>
      <c r="K618" s="18"/>
      <c r="L618" s="18"/>
      <c r="M618" s="18"/>
      <c r="N618" s="36"/>
      <c r="O618" s="36"/>
      <c r="P618" s="36"/>
      <c r="Q618" s="36"/>
      <c r="R618" s="36"/>
      <c r="S618" s="18"/>
      <c r="T618" s="36"/>
      <c r="U618" s="18"/>
      <c r="V618" s="18"/>
      <c r="W618" s="23" t="str">
        <f t="shared" si="26"/>
        <v/>
      </c>
      <c r="X618" s="18"/>
      <c r="Y618" s="17"/>
      <c r="Z618" s="29" t="str">
        <f t="shared" si="27"/>
        <v/>
      </c>
      <c r="AA618" s="23" t="e">
        <f ca="1">IF(X618=#REF!,#REF!,IF(X618=#REF!,#REF!,IF(X618=#REF!,#REF!,IF(Z618="","",IF(X618="","",IF(Z618-TODAY()&gt;0,Z618-TODAY(),"Venceu"))))))</f>
        <v>#REF!</v>
      </c>
      <c r="AB618" s="58"/>
    </row>
    <row r="619" spans="1:28" ht="36" customHeight="1" x14ac:dyDescent="0.25">
      <c r="A619" s="16">
        <v>620</v>
      </c>
      <c r="B619" s="17"/>
      <c r="C619" s="18"/>
      <c r="D619" s="33" t="str">
        <f>IF($C619&gt;0,VLOOKUP($C619,CNIGP!$A:$J,2,FALSE),"")</f>
        <v/>
      </c>
      <c r="E619" s="23" t="str">
        <f>IF($C619&gt;0,VLOOKUP($C619,CNIGP!$A:$J,3,FALSE),"")</f>
        <v/>
      </c>
      <c r="F619" s="23" t="str">
        <f t="shared" si="28"/>
        <v/>
      </c>
      <c r="G619" s="23" t="str">
        <f>IF($C619&gt;0,VLOOKUP($C619,CNIGP!$A:$J,9,FALSE),"")</f>
        <v/>
      </c>
      <c r="H619" s="23" t="str">
        <f>IF($C619&gt;0,VLOOKUP($C619,CNIGP!$A:$J,25,FALSE),"")</f>
        <v/>
      </c>
      <c r="I619" s="63"/>
      <c r="J619" s="18"/>
      <c r="K619" s="18"/>
      <c r="L619" s="18"/>
      <c r="M619" s="18"/>
      <c r="N619" s="36"/>
      <c r="O619" s="36"/>
      <c r="P619" s="36"/>
      <c r="Q619" s="36"/>
      <c r="R619" s="36"/>
      <c r="S619" s="18"/>
      <c r="T619" s="36"/>
      <c r="U619" s="18"/>
      <c r="V619" s="18"/>
      <c r="W619" s="23" t="str">
        <f t="shared" si="26"/>
        <v/>
      </c>
      <c r="X619" s="18"/>
      <c r="Y619" s="17"/>
      <c r="Z619" s="29" t="str">
        <f t="shared" si="27"/>
        <v/>
      </c>
      <c r="AA619" s="23" t="e">
        <f ca="1">IF(X619=#REF!,#REF!,IF(X619=#REF!,#REF!,IF(X619=#REF!,#REF!,IF(Z619="","",IF(X619="","",IF(Z619-TODAY()&gt;0,Z619-TODAY(),"Venceu"))))))</f>
        <v>#REF!</v>
      </c>
      <c r="AB619" s="58"/>
    </row>
    <row r="620" spans="1:28" ht="36" customHeight="1" x14ac:dyDescent="0.25">
      <c r="A620" s="16">
        <v>621</v>
      </c>
      <c r="B620" s="17"/>
      <c r="C620" s="18"/>
      <c r="D620" s="33" t="str">
        <f>IF($C620&gt;0,VLOOKUP($C620,CNIGP!$A:$J,2,FALSE),"")</f>
        <v/>
      </c>
      <c r="E620" s="23" t="str">
        <f>IF($C620&gt;0,VLOOKUP($C620,CNIGP!$A:$J,3,FALSE),"")</f>
        <v/>
      </c>
      <c r="F620" s="23" t="str">
        <f t="shared" si="28"/>
        <v/>
      </c>
      <c r="G620" s="23" t="str">
        <f>IF($C620&gt;0,VLOOKUP($C620,CNIGP!$A:$J,9,FALSE),"")</f>
        <v/>
      </c>
      <c r="H620" s="23" t="str">
        <f>IF($C620&gt;0,VLOOKUP($C620,CNIGP!$A:$J,25,FALSE),"")</f>
        <v/>
      </c>
      <c r="I620" s="63"/>
      <c r="J620" s="18"/>
      <c r="K620" s="18"/>
      <c r="L620" s="18"/>
      <c r="M620" s="18"/>
      <c r="N620" s="36"/>
      <c r="O620" s="36"/>
      <c r="P620" s="36"/>
      <c r="Q620" s="36"/>
      <c r="R620" s="36"/>
      <c r="S620" s="18"/>
      <c r="T620" s="36"/>
      <c r="U620" s="18"/>
      <c r="V620" s="18"/>
      <c r="W620" s="23" t="str">
        <f t="shared" si="26"/>
        <v/>
      </c>
      <c r="X620" s="18"/>
      <c r="Y620" s="17"/>
      <c r="Z620" s="29" t="str">
        <f t="shared" si="27"/>
        <v/>
      </c>
      <c r="AA620" s="23" t="e">
        <f ca="1">IF(X620=#REF!,#REF!,IF(X620=#REF!,#REF!,IF(X620=#REF!,#REF!,IF(Z620="","",IF(X620="","",IF(Z620-TODAY()&gt;0,Z620-TODAY(),"Venceu"))))))</f>
        <v>#REF!</v>
      </c>
      <c r="AB620" s="58"/>
    </row>
    <row r="621" spans="1:28" ht="36" customHeight="1" x14ac:dyDescent="0.25">
      <c r="A621" s="16">
        <v>622</v>
      </c>
      <c r="B621" s="17"/>
      <c r="C621" s="18"/>
      <c r="D621" s="33" t="str">
        <f>IF($C621&gt;0,VLOOKUP($C621,CNIGP!$A:$J,2,FALSE),"")</f>
        <v/>
      </c>
      <c r="E621" s="23" t="str">
        <f>IF($C621&gt;0,VLOOKUP($C621,CNIGP!$A:$J,3,FALSE),"")</f>
        <v/>
      </c>
      <c r="F621" s="23" t="str">
        <f t="shared" si="28"/>
        <v/>
      </c>
      <c r="G621" s="23" t="str">
        <f>IF($C621&gt;0,VLOOKUP($C621,CNIGP!$A:$J,9,FALSE),"")</f>
        <v/>
      </c>
      <c r="H621" s="23" t="str">
        <f>IF($C621&gt;0,VLOOKUP($C621,CNIGP!$A:$J,25,FALSE),"")</f>
        <v/>
      </c>
      <c r="I621" s="63"/>
      <c r="J621" s="18"/>
      <c r="K621" s="18"/>
      <c r="L621" s="18"/>
      <c r="M621" s="18"/>
      <c r="N621" s="36"/>
      <c r="O621" s="36"/>
      <c r="P621" s="36"/>
      <c r="Q621" s="36"/>
      <c r="R621" s="36"/>
      <c r="S621" s="18"/>
      <c r="T621" s="36"/>
      <c r="U621" s="18"/>
      <c r="V621" s="18"/>
      <c r="W621" s="23" t="str">
        <f t="shared" si="26"/>
        <v/>
      </c>
      <c r="X621" s="18"/>
      <c r="Y621" s="17"/>
      <c r="Z621" s="29" t="str">
        <f t="shared" si="27"/>
        <v/>
      </c>
      <c r="AA621" s="23" t="e">
        <f ca="1">IF(X621=#REF!,#REF!,IF(X621=#REF!,#REF!,IF(X621=#REF!,#REF!,IF(Z621="","",IF(X621="","",IF(Z621-TODAY()&gt;0,Z621-TODAY(),"Venceu"))))))</f>
        <v>#REF!</v>
      </c>
      <c r="AB621" s="58"/>
    </row>
    <row r="622" spans="1:28" ht="36" customHeight="1" x14ac:dyDescent="0.25">
      <c r="A622" s="16">
        <v>623</v>
      </c>
      <c r="B622" s="17"/>
      <c r="C622" s="18"/>
      <c r="D622" s="33" t="str">
        <f>IF($C622&gt;0,VLOOKUP($C622,CNIGP!$A:$J,2,FALSE),"")</f>
        <v/>
      </c>
      <c r="E622" s="23" t="str">
        <f>IF($C622&gt;0,VLOOKUP($C622,CNIGP!$A:$J,3,FALSE),"")</f>
        <v/>
      </c>
      <c r="F622" s="23" t="str">
        <f t="shared" si="28"/>
        <v/>
      </c>
      <c r="G622" s="23" t="str">
        <f>IF($C622&gt;0,VLOOKUP($C622,CNIGP!$A:$J,9,FALSE),"")</f>
        <v/>
      </c>
      <c r="H622" s="23" t="str">
        <f>IF($C622&gt;0,VLOOKUP($C622,CNIGP!$A:$J,25,FALSE),"")</f>
        <v/>
      </c>
      <c r="I622" s="63"/>
      <c r="J622" s="18"/>
      <c r="K622" s="18"/>
      <c r="L622" s="18"/>
      <c r="M622" s="18"/>
      <c r="N622" s="36"/>
      <c r="O622" s="36"/>
      <c r="P622" s="36"/>
      <c r="Q622" s="36"/>
      <c r="R622" s="36"/>
      <c r="S622" s="18"/>
      <c r="T622" s="36"/>
      <c r="U622" s="18"/>
      <c r="V622" s="18"/>
      <c r="W622" s="23" t="str">
        <f t="shared" si="26"/>
        <v/>
      </c>
      <c r="X622" s="18"/>
      <c r="Y622" s="17"/>
      <c r="Z622" s="29" t="str">
        <f t="shared" si="27"/>
        <v/>
      </c>
      <c r="AA622" s="23" t="e">
        <f ca="1">IF(X622=#REF!,#REF!,IF(X622=#REF!,#REF!,IF(X622=#REF!,#REF!,IF(Z622="","",IF(X622="","",IF(Z622-TODAY()&gt;0,Z622-TODAY(),"Venceu"))))))</f>
        <v>#REF!</v>
      </c>
      <c r="AB622" s="58"/>
    </row>
    <row r="623" spans="1:28" ht="36" customHeight="1" x14ac:dyDescent="0.25">
      <c r="A623" s="16">
        <v>624</v>
      </c>
      <c r="B623" s="17"/>
      <c r="C623" s="18"/>
      <c r="D623" s="33" t="str">
        <f>IF($C623&gt;0,VLOOKUP($C623,CNIGP!$A:$J,2,FALSE),"")</f>
        <v/>
      </c>
      <c r="E623" s="23" t="str">
        <f>IF($C623&gt;0,VLOOKUP($C623,CNIGP!$A:$J,3,FALSE),"")</f>
        <v/>
      </c>
      <c r="F623" s="23" t="str">
        <f t="shared" si="28"/>
        <v/>
      </c>
      <c r="G623" s="23" t="str">
        <f>IF($C623&gt;0,VLOOKUP($C623,CNIGP!$A:$J,9,FALSE),"")</f>
        <v/>
      </c>
      <c r="H623" s="23" t="str">
        <f>IF($C623&gt;0,VLOOKUP($C623,CNIGP!$A:$J,25,FALSE),"")</f>
        <v/>
      </c>
      <c r="I623" s="63"/>
      <c r="J623" s="18"/>
      <c r="K623" s="18"/>
      <c r="L623" s="18"/>
      <c r="M623" s="18"/>
      <c r="N623" s="36"/>
      <c r="O623" s="36"/>
      <c r="P623" s="36"/>
      <c r="Q623" s="36"/>
      <c r="R623" s="36"/>
      <c r="S623" s="18"/>
      <c r="T623" s="36"/>
      <c r="U623" s="18"/>
      <c r="V623" s="18"/>
      <c r="W623" s="23" t="str">
        <f t="shared" si="26"/>
        <v/>
      </c>
      <c r="X623" s="18"/>
      <c r="Y623" s="17"/>
      <c r="Z623" s="29" t="str">
        <f t="shared" si="27"/>
        <v/>
      </c>
      <c r="AA623" s="23" t="e">
        <f ca="1">IF(X623=#REF!,#REF!,IF(X623=#REF!,#REF!,IF(X623=#REF!,#REF!,IF(Z623="","",IF(X623="","",IF(Z623-TODAY()&gt;0,Z623-TODAY(),"Venceu"))))))</f>
        <v>#REF!</v>
      </c>
      <c r="AB623" s="58"/>
    </row>
    <row r="624" spans="1:28" ht="36" customHeight="1" x14ac:dyDescent="0.25">
      <c r="A624" s="16">
        <v>625</v>
      </c>
      <c r="B624" s="17"/>
      <c r="C624" s="18"/>
      <c r="D624" s="33" t="str">
        <f>IF($C624&gt;0,VLOOKUP($C624,CNIGP!$A:$J,2,FALSE),"")</f>
        <v/>
      </c>
      <c r="E624" s="23" t="str">
        <f>IF($C624&gt;0,VLOOKUP($C624,CNIGP!$A:$J,3,FALSE),"")</f>
        <v/>
      </c>
      <c r="F624" s="23" t="str">
        <f t="shared" si="28"/>
        <v/>
      </c>
      <c r="G624" s="23" t="str">
        <f>IF($C624&gt;0,VLOOKUP($C624,CNIGP!$A:$J,9,FALSE),"")</f>
        <v/>
      </c>
      <c r="H624" s="23" t="str">
        <f>IF($C624&gt;0,VLOOKUP($C624,CNIGP!$A:$J,25,FALSE),"")</f>
        <v/>
      </c>
      <c r="I624" s="63"/>
      <c r="J624" s="18"/>
      <c r="K624" s="18"/>
      <c r="L624" s="18"/>
      <c r="M624" s="18"/>
      <c r="N624" s="36"/>
      <c r="O624" s="36"/>
      <c r="P624" s="36"/>
      <c r="Q624" s="36"/>
      <c r="R624" s="36"/>
      <c r="S624" s="18"/>
      <c r="T624" s="36"/>
      <c r="U624" s="18"/>
      <c r="V624" s="18"/>
      <c r="W624" s="23" t="str">
        <f t="shared" si="26"/>
        <v/>
      </c>
      <c r="X624" s="18"/>
      <c r="Y624" s="17"/>
      <c r="Z624" s="29" t="str">
        <f t="shared" si="27"/>
        <v/>
      </c>
      <c r="AA624" s="23" t="e">
        <f ca="1">IF(X624=#REF!,#REF!,IF(X624=#REF!,#REF!,IF(X624=#REF!,#REF!,IF(Z624="","",IF(X624="","",IF(Z624-TODAY()&gt;0,Z624-TODAY(),"Venceu"))))))</f>
        <v>#REF!</v>
      </c>
      <c r="AB624" s="58"/>
    </row>
    <row r="625" spans="1:28" ht="36" customHeight="1" x14ac:dyDescent="0.25">
      <c r="A625" s="16">
        <v>626</v>
      </c>
      <c r="B625" s="17"/>
      <c r="C625" s="18"/>
      <c r="D625" s="33" t="str">
        <f>IF($C625&gt;0,VLOOKUP($C625,CNIGP!$A:$J,2,FALSE),"")</f>
        <v/>
      </c>
      <c r="E625" s="23" t="str">
        <f>IF($C625&gt;0,VLOOKUP($C625,CNIGP!$A:$J,3,FALSE),"")</f>
        <v/>
      </c>
      <c r="F625" s="23" t="str">
        <f t="shared" si="28"/>
        <v/>
      </c>
      <c r="G625" s="23" t="str">
        <f>IF($C625&gt;0,VLOOKUP($C625,CNIGP!$A:$J,9,FALSE),"")</f>
        <v/>
      </c>
      <c r="H625" s="23" t="str">
        <f>IF($C625&gt;0,VLOOKUP($C625,CNIGP!$A:$J,25,FALSE),"")</f>
        <v/>
      </c>
      <c r="I625" s="63"/>
      <c r="J625" s="18"/>
      <c r="K625" s="18"/>
      <c r="L625" s="18"/>
      <c r="M625" s="18"/>
      <c r="N625" s="36"/>
      <c r="O625" s="36"/>
      <c r="P625" s="36"/>
      <c r="Q625" s="36"/>
      <c r="R625" s="36"/>
      <c r="S625" s="18"/>
      <c r="T625" s="36"/>
      <c r="U625" s="18"/>
      <c r="V625" s="18"/>
      <c r="W625" s="23" t="str">
        <f t="shared" si="26"/>
        <v/>
      </c>
      <c r="X625" s="18"/>
      <c r="Y625" s="17"/>
      <c r="Z625" s="29" t="str">
        <f t="shared" si="27"/>
        <v/>
      </c>
      <c r="AA625" s="23" t="e">
        <f ca="1">IF(X625=#REF!,#REF!,IF(X625=#REF!,#REF!,IF(X625=#REF!,#REF!,IF(Z625="","",IF(X625="","",IF(Z625-TODAY()&gt;0,Z625-TODAY(),"Venceu"))))))</f>
        <v>#REF!</v>
      </c>
      <c r="AB625" s="58"/>
    </row>
    <row r="626" spans="1:28" ht="36" customHeight="1" x14ac:dyDescent="0.25">
      <c r="A626" s="16">
        <v>627</v>
      </c>
      <c r="B626" s="17"/>
      <c r="C626" s="18"/>
      <c r="D626" s="33" t="str">
        <f>IF($C626&gt;0,VLOOKUP($C626,CNIGP!$A:$J,2,FALSE),"")</f>
        <v/>
      </c>
      <c r="E626" s="23" t="str">
        <f>IF($C626&gt;0,VLOOKUP($C626,CNIGP!$A:$J,3,FALSE),"")</f>
        <v/>
      </c>
      <c r="F626" s="23" t="str">
        <f t="shared" si="28"/>
        <v/>
      </c>
      <c r="G626" s="23" t="str">
        <f>IF($C626&gt;0,VLOOKUP($C626,CNIGP!$A:$J,9,FALSE),"")</f>
        <v/>
      </c>
      <c r="H626" s="23" t="str">
        <f>IF($C626&gt;0,VLOOKUP($C626,CNIGP!$A:$J,25,FALSE),"")</f>
        <v/>
      </c>
      <c r="I626" s="63"/>
      <c r="J626" s="18"/>
      <c r="K626" s="18"/>
      <c r="L626" s="18"/>
      <c r="M626" s="18"/>
      <c r="N626" s="36"/>
      <c r="O626" s="36"/>
      <c r="P626" s="36"/>
      <c r="Q626" s="36"/>
      <c r="R626" s="36"/>
      <c r="S626" s="18"/>
      <c r="T626" s="36"/>
      <c r="U626" s="18"/>
      <c r="V626" s="18"/>
      <c r="W626" s="23" t="str">
        <f t="shared" si="26"/>
        <v/>
      </c>
      <c r="X626" s="18"/>
      <c r="Y626" s="17"/>
      <c r="Z626" s="29" t="str">
        <f t="shared" si="27"/>
        <v/>
      </c>
      <c r="AA626" s="23" t="e">
        <f ca="1">IF(X626=#REF!,#REF!,IF(X626=#REF!,#REF!,IF(X626=#REF!,#REF!,IF(Z626="","",IF(X626="","",IF(Z626-TODAY()&gt;0,Z626-TODAY(),"Venceu"))))))</f>
        <v>#REF!</v>
      </c>
      <c r="AB626" s="58"/>
    </row>
    <row r="627" spans="1:28" ht="36" customHeight="1" x14ac:dyDescent="0.25">
      <c r="A627" s="16">
        <v>628</v>
      </c>
      <c r="B627" s="17"/>
      <c r="C627" s="18"/>
      <c r="D627" s="33" t="str">
        <f>IF($C627&gt;0,VLOOKUP($C627,CNIGP!$A:$J,2,FALSE),"")</f>
        <v/>
      </c>
      <c r="E627" s="23" t="str">
        <f>IF($C627&gt;0,VLOOKUP($C627,CNIGP!$A:$J,3,FALSE),"")</f>
        <v/>
      </c>
      <c r="F627" s="23" t="str">
        <f t="shared" si="28"/>
        <v/>
      </c>
      <c r="G627" s="23" t="str">
        <f>IF($C627&gt;0,VLOOKUP($C627,CNIGP!$A:$J,9,FALSE),"")</f>
        <v/>
      </c>
      <c r="H627" s="23" t="str">
        <f>IF($C627&gt;0,VLOOKUP($C627,CNIGP!$A:$J,25,FALSE),"")</f>
        <v/>
      </c>
      <c r="I627" s="63"/>
      <c r="J627" s="18"/>
      <c r="K627" s="18"/>
      <c r="L627" s="18"/>
      <c r="M627" s="18"/>
      <c r="N627" s="36"/>
      <c r="O627" s="36"/>
      <c r="P627" s="36"/>
      <c r="Q627" s="36"/>
      <c r="R627" s="36"/>
      <c r="S627" s="18"/>
      <c r="T627" s="36"/>
      <c r="U627" s="18"/>
      <c r="V627" s="18"/>
      <c r="W627" s="23" t="str">
        <f t="shared" si="26"/>
        <v/>
      </c>
      <c r="X627" s="18"/>
      <c r="Y627" s="17"/>
      <c r="Z627" s="29" t="str">
        <f t="shared" si="27"/>
        <v/>
      </c>
      <c r="AA627" s="23" t="e">
        <f ca="1">IF(X627=#REF!,#REF!,IF(X627=#REF!,#REF!,IF(X627=#REF!,#REF!,IF(Z627="","",IF(X627="","",IF(Z627-TODAY()&gt;0,Z627-TODAY(),"Venceu"))))))</f>
        <v>#REF!</v>
      </c>
      <c r="AB627" s="58"/>
    </row>
    <row r="628" spans="1:28" ht="36" customHeight="1" x14ac:dyDescent="0.25">
      <c r="A628" s="16">
        <v>629</v>
      </c>
      <c r="B628" s="17"/>
      <c r="C628" s="18"/>
      <c r="D628" s="33" t="str">
        <f>IF($C628&gt;0,VLOOKUP($C628,CNIGP!$A:$J,2,FALSE),"")</f>
        <v/>
      </c>
      <c r="E628" s="23" t="str">
        <f>IF($C628&gt;0,VLOOKUP($C628,CNIGP!$A:$J,3,FALSE),"")</f>
        <v/>
      </c>
      <c r="F628" s="23" t="str">
        <f t="shared" si="28"/>
        <v/>
      </c>
      <c r="G628" s="23" t="str">
        <f>IF($C628&gt;0,VLOOKUP($C628,CNIGP!$A:$J,9,FALSE),"")</f>
        <v/>
      </c>
      <c r="H628" s="23" t="str">
        <f>IF($C628&gt;0,VLOOKUP($C628,CNIGP!$A:$J,25,FALSE),"")</f>
        <v/>
      </c>
      <c r="I628" s="63"/>
      <c r="J628" s="18"/>
      <c r="K628" s="18"/>
      <c r="L628" s="18"/>
      <c r="M628" s="18"/>
      <c r="N628" s="36"/>
      <c r="O628" s="36"/>
      <c r="P628" s="36"/>
      <c r="Q628" s="36"/>
      <c r="R628" s="36"/>
      <c r="S628" s="18"/>
      <c r="T628" s="36"/>
      <c r="U628" s="18"/>
      <c r="V628" s="18"/>
      <c r="W628" s="23" t="str">
        <f t="shared" si="26"/>
        <v/>
      </c>
      <c r="X628" s="18"/>
      <c r="Y628" s="17"/>
      <c r="Z628" s="29" t="str">
        <f t="shared" si="27"/>
        <v/>
      </c>
      <c r="AA628" s="23" t="e">
        <f ca="1">IF(X628=#REF!,#REF!,IF(X628=#REF!,#REF!,IF(X628=#REF!,#REF!,IF(Z628="","",IF(X628="","",IF(Z628-TODAY()&gt;0,Z628-TODAY(),"Venceu"))))))</f>
        <v>#REF!</v>
      </c>
      <c r="AB628" s="58"/>
    </row>
    <row r="629" spans="1:28" ht="36" customHeight="1" x14ac:dyDescent="0.25">
      <c r="A629" s="16">
        <v>630</v>
      </c>
      <c r="B629" s="17"/>
      <c r="C629" s="18"/>
      <c r="D629" s="33" t="str">
        <f>IF($C629&gt;0,VLOOKUP($C629,CNIGP!$A:$J,2,FALSE),"")</f>
        <v/>
      </c>
      <c r="E629" s="23" t="str">
        <f>IF($C629&gt;0,VLOOKUP($C629,CNIGP!$A:$J,3,FALSE),"")</f>
        <v/>
      </c>
      <c r="F629" s="23" t="str">
        <f t="shared" si="28"/>
        <v/>
      </c>
      <c r="G629" s="23" t="str">
        <f>IF($C629&gt;0,VLOOKUP($C629,CNIGP!$A:$J,9,FALSE),"")</f>
        <v/>
      </c>
      <c r="H629" s="23" t="str">
        <f>IF($C629&gt;0,VLOOKUP($C629,CNIGP!$A:$J,25,FALSE),"")</f>
        <v/>
      </c>
      <c r="I629" s="63"/>
      <c r="J629" s="18"/>
      <c r="K629" s="18"/>
      <c r="L629" s="18"/>
      <c r="M629" s="18"/>
      <c r="N629" s="36"/>
      <c r="O629" s="36"/>
      <c r="P629" s="36"/>
      <c r="Q629" s="36"/>
      <c r="R629" s="36"/>
      <c r="S629" s="18"/>
      <c r="T629" s="36"/>
      <c r="U629" s="18"/>
      <c r="V629" s="18"/>
      <c r="W629" s="23" t="str">
        <f t="shared" si="26"/>
        <v/>
      </c>
      <c r="X629" s="18"/>
      <c r="Y629" s="17"/>
      <c r="Z629" s="29" t="str">
        <f t="shared" si="27"/>
        <v/>
      </c>
      <c r="AA629" s="23" t="e">
        <f ca="1">IF(X629=#REF!,#REF!,IF(X629=#REF!,#REF!,IF(X629=#REF!,#REF!,IF(Z629="","",IF(X629="","",IF(Z629-TODAY()&gt;0,Z629-TODAY(),"Venceu"))))))</f>
        <v>#REF!</v>
      </c>
      <c r="AB629" s="58"/>
    </row>
    <row r="630" spans="1:28" ht="36" customHeight="1" x14ac:dyDescent="0.25">
      <c r="A630" s="16">
        <v>631</v>
      </c>
      <c r="B630" s="17"/>
      <c r="C630" s="18"/>
      <c r="D630" s="33" t="str">
        <f>IF($C630&gt;0,VLOOKUP($C630,CNIGP!$A:$J,2,FALSE),"")</f>
        <v/>
      </c>
      <c r="E630" s="23" t="str">
        <f>IF($C630&gt;0,VLOOKUP($C630,CNIGP!$A:$J,3,FALSE),"")</f>
        <v/>
      </c>
      <c r="F630" s="23" t="str">
        <f t="shared" si="28"/>
        <v/>
      </c>
      <c r="G630" s="23" t="str">
        <f>IF($C630&gt;0,VLOOKUP($C630,CNIGP!$A:$J,9,FALSE),"")</f>
        <v/>
      </c>
      <c r="H630" s="23" t="str">
        <f>IF($C630&gt;0,VLOOKUP($C630,CNIGP!$A:$J,25,FALSE),"")</f>
        <v/>
      </c>
      <c r="I630" s="63"/>
      <c r="J630" s="18"/>
      <c r="K630" s="18"/>
      <c r="L630" s="18"/>
      <c r="M630" s="18"/>
      <c r="N630" s="36"/>
      <c r="O630" s="36"/>
      <c r="P630" s="36"/>
      <c r="Q630" s="36"/>
      <c r="R630" s="36"/>
      <c r="S630" s="18"/>
      <c r="T630" s="36"/>
      <c r="U630" s="18"/>
      <c r="V630" s="18"/>
      <c r="W630" s="23" t="str">
        <f t="shared" si="26"/>
        <v/>
      </c>
      <c r="X630" s="18"/>
      <c r="Y630" s="17"/>
      <c r="Z630" s="29" t="str">
        <f t="shared" si="27"/>
        <v/>
      </c>
      <c r="AA630" s="23" t="e">
        <f ca="1">IF(X630=#REF!,#REF!,IF(X630=#REF!,#REF!,IF(X630=#REF!,#REF!,IF(Z630="","",IF(X630="","",IF(Z630-TODAY()&gt;0,Z630-TODAY(),"Venceu"))))))</f>
        <v>#REF!</v>
      </c>
      <c r="AB630" s="58"/>
    </row>
    <row r="631" spans="1:28" ht="36" customHeight="1" x14ac:dyDescent="0.25">
      <c r="A631" s="16">
        <v>632</v>
      </c>
      <c r="B631" s="17"/>
      <c r="C631" s="18"/>
      <c r="D631" s="33" t="str">
        <f>IF($C631&gt;0,VLOOKUP($C631,CNIGP!$A:$J,2,FALSE),"")</f>
        <v/>
      </c>
      <c r="E631" s="23" t="str">
        <f>IF($C631&gt;0,VLOOKUP($C631,CNIGP!$A:$J,3,FALSE),"")</f>
        <v/>
      </c>
      <c r="F631" s="23" t="str">
        <f t="shared" si="28"/>
        <v/>
      </c>
      <c r="G631" s="23" t="str">
        <f>IF($C631&gt;0,VLOOKUP($C631,CNIGP!$A:$J,9,FALSE),"")</f>
        <v/>
      </c>
      <c r="H631" s="23" t="str">
        <f>IF($C631&gt;0,VLOOKUP($C631,CNIGP!$A:$J,25,FALSE),"")</f>
        <v/>
      </c>
      <c r="I631" s="63"/>
      <c r="J631" s="18"/>
      <c r="K631" s="18"/>
      <c r="L631" s="18"/>
      <c r="M631" s="18"/>
      <c r="N631" s="36"/>
      <c r="O631" s="36"/>
      <c r="P631" s="36"/>
      <c r="Q631" s="36"/>
      <c r="R631" s="36"/>
      <c r="S631" s="18"/>
      <c r="T631" s="36"/>
      <c r="U631" s="18"/>
      <c r="V631" s="18"/>
      <c r="W631" s="23" t="str">
        <f t="shared" si="26"/>
        <v/>
      </c>
      <c r="X631" s="18"/>
      <c r="Y631" s="17"/>
      <c r="Z631" s="29" t="str">
        <f t="shared" si="27"/>
        <v/>
      </c>
      <c r="AA631" s="23" t="e">
        <f ca="1">IF(X631=#REF!,#REF!,IF(X631=#REF!,#REF!,IF(X631=#REF!,#REF!,IF(Z631="","",IF(X631="","",IF(Z631-TODAY()&gt;0,Z631-TODAY(),"Venceu"))))))</f>
        <v>#REF!</v>
      </c>
      <c r="AB631" s="58"/>
    </row>
    <row r="632" spans="1:28" ht="36" customHeight="1" x14ac:dyDescent="0.25">
      <c r="A632" s="16">
        <v>633</v>
      </c>
      <c r="B632" s="17"/>
      <c r="C632" s="18"/>
      <c r="D632" s="33" t="str">
        <f>IF($C632&gt;0,VLOOKUP($C632,CNIGP!$A:$J,2,FALSE),"")</f>
        <v/>
      </c>
      <c r="E632" s="23" t="str">
        <f>IF($C632&gt;0,VLOOKUP($C632,CNIGP!$A:$J,3,FALSE),"")</f>
        <v/>
      </c>
      <c r="F632" s="23" t="str">
        <f t="shared" si="28"/>
        <v/>
      </c>
      <c r="G632" s="23" t="str">
        <f>IF($C632&gt;0,VLOOKUP($C632,CNIGP!$A:$J,9,FALSE),"")</f>
        <v/>
      </c>
      <c r="H632" s="23" t="str">
        <f>IF($C632&gt;0,VLOOKUP($C632,CNIGP!$A:$J,25,FALSE),"")</f>
        <v/>
      </c>
      <c r="I632" s="63"/>
      <c r="J632" s="18"/>
      <c r="K632" s="18"/>
      <c r="L632" s="18"/>
      <c r="M632" s="18"/>
      <c r="N632" s="36"/>
      <c r="O632" s="36"/>
      <c r="P632" s="36"/>
      <c r="Q632" s="36"/>
      <c r="R632" s="36"/>
      <c r="S632" s="18"/>
      <c r="T632" s="36"/>
      <c r="U632" s="18"/>
      <c r="V632" s="18"/>
      <c r="W632" s="23" t="str">
        <f t="shared" si="26"/>
        <v/>
      </c>
      <c r="X632" s="18"/>
      <c r="Y632" s="17"/>
      <c r="Z632" s="29" t="str">
        <f t="shared" si="27"/>
        <v/>
      </c>
      <c r="AA632" s="23" t="e">
        <f ca="1">IF(X632=#REF!,#REF!,IF(X632=#REF!,#REF!,IF(X632=#REF!,#REF!,IF(Z632="","",IF(X632="","",IF(Z632-TODAY()&gt;0,Z632-TODAY(),"Venceu"))))))</f>
        <v>#REF!</v>
      </c>
      <c r="AB632" s="58"/>
    </row>
    <row r="633" spans="1:28" ht="36" customHeight="1" x14ac:dyDescent="0.25">
      <c r="A633" s="16">
        <v>634</v>
      </c>
      <c r="B633" s="17"/>
      <c r="C633" s="18"/>
      <c r="D633" s="33" t="str">
        <f>IF($C633&gt;0,VLOOKUP($C633,CNIGP!$A:$J,2,FALSE),"")</f>
        <v/>
      </c>
      <c r="E633" s="23" t="str">
        <f>IF($C633&gt;0,VLOOKUP($C633,CNIGP!$A:$J,3,FALSE),"")</f>
        <v/>
      </c>
      <c r="F633" s="23" t="str">
        <f t="shared" si="28"/>
        <v/>
      </c>
      <c r="G633" s="23" t="str">
        <f>IF($C633&gt;0,VLOOKUP($C633,CNIGP!$A:$J,9,FALSE),"")</f>
        <v/>
      </c>
      <c r="H633" s="23" t="str">
        <f>IF($C633&gt;0,VLOOKUP($C633,CNIGP!$A:$J,25,FALSE),"")</f>
        <v/>
      </c>
      <c r="I633" s="63"/>
      <c r="J633" s="18"/>
      <c r="K633" s="18"/>
      <c r="L633" s="18"/>
      <c r="M633" s="18"/>
      <c r="N633" s="36"/>
      <c r="O633" s="36"/>
      <c r="P633" s="36"/>
      <c r="Q633" s="36"/>
      <c r="R633" s="36"/>
      <c r="S633" s="18"/>
      <c r="T633" s="36"/>
      <c r="U633" s="18"/>
      <c r="V633" s="18"/>
      <c r="W633" s="23" t="str">
        <f t="shared" si="26"/>
        <v/>
      </c>
      <c r="X633" s="18"/>
      <c r="Y633" s="17"/>
      <c r="Z633" s="29" t="str">
        <f t="shared" si="27"/>
        <v/>
      </c>
      <c r="AA633" s="23" t="e">
        <f ca="1">IF(X633=#REF!,#REF!,IF(X633=#REF!,#REF!,IF(X633=#REF!,#REF!,IF(Z633="","",IF(X633="","",IF(Z633-TODAY()&gt;0,Z633-TODAY(),"Venceu"))))))</f>
        <v>#REF!</v>
      </c>
      <c r="AB633" s="58"/>
    </row>
    <row r="634" spans="1:28" ht="36" customHeight="1" x14ac:dyDescent="0.25">
      <c r="A634" s="16">
        <v>635</v>
      </c>
      <c r="B634" s="17"/>
      <c r="C634" s="18"/>
      <c r="D634" s="33" t="str">
        <f>IF($C634&gt;0,VLOOKUP($C634,CNIGP!$A:$J,2,FALSE),"")</f>
        <v/>
      </c>
      <c r="E634" s="23" t="str">
        <f>IF($C634&gt;0,VLOOKUP($C634,CNIGP!$A:$J,3,FALSE),"")</f>
        <v/>
      </c>
      <c r="F634" s="23" t="str">
        <f t="shared" si="28"/>
        <v/>
      </c>
      <c r="G634" s="23" t="str">
        <f>IF($C634&gt;0,VLOOKUP($C634,CNIGP!$A:$J,9,FALSE),"")</f>
        <v/>
      </c>
      <c r="H634" s="23" t="str">
        <f>IF($C634&gt;0,VLOOKUP($C634,CNIGP!$A:$J,25,FALSE),"")</f>
        <v/>
      </c>
      <c r="I634" s="63"/>
      <c r="J634" s="18"/>
      <c r="K634" s="18"/>
      <c r="L634" s="18"/>
      <c r="M634" s="18"/>
      <c r="N634" s="36"/>
      <c r="O634" s="36"/>
      <c r="P634" s="36"/>
      <c r="Q634" s="36"/>
      <c r="R634" s="36"/>
      <c r="S634" s="18"/>
      <c r="T634" s="36"/>
      <c r="U634" s="18"/>
      <c r="V634" s="18"/>
      <c r="W634" s="23" t="str">
        <f t="shared" si="26"/>
        <v/>
      </c>
      <c r="X634" s="18"/>
      <c r="Y634" s="17"/>
      <c r="Z634" s="29" t="str">
        <f t="shared" si="27"/>
        <v/>
      </c>
      <c r="AA634" s="23" t="e">
        <f ca="1">IF(X634=#REF!,#REF!,IF(X634=#REF!,#REF!,IF(X634=#REF!,#REF!,IF(Z634="","",IF(X634="","",IF(Z634-TODAY()&gt;0,Z634-TODAY(),"Venceu"))))))</f>
        <v>#REF!</v>
      </c>
      <c r="AB634" s="58"/>
    </row>
    <row r="635" spans="1:28" ht="36" customHeight="1" x14ac:dyDescent="0.25">
      <c r="A635" s="16">
        <v>636</v>
      </c>
      <c r="B635" s="17"/>
      <c r="C635" s="18"/>
      <c r="D635" s="33" t="str">
        <f>IF($C635&gt;0,VLOOKUP($C635,CNIGP!$A:$J,2,FALSE),"")</f>
        <v/>
      </c>
      <c r="E635" s="23" t="str">
        <f>IF($C635&gt;0,VLOOKUP($C635,CNIGP!$A:$J,3,FALSE),"")</f>
        <v/>
      </c>
      <c r="F635" s="23" t="str">
        <f t="shared" si="28"/>
        <v/>
      </c>
      <c r="G635" s="23" t="str">
        <f>IF($C635&gt;0,VLOOKUP($C635,CNIGP!$A:$J,9,FALSE),"")</f>
        <v/>
      </c>
      <c r="H635" s="23" t="str">
        <f>IF($C635&gt;0,VLOOKUP($C635,CNIGP!$A:$J,25,FALSE),"")</f>
        <v/>
      </c>
      <c r="I635" s="63"/>
      <c r="J635" s="18"/>
      <c r="K635" s="18"/>
      <c r="L635" s="18"/>
      <c r="M635" s="18"/>
      <c r="N635" s="36"/>
      <c r="O635" s="36"/>
      <c r="P635" s="36"/>
      <c r="Q635" s="36"/>
      <c r="R635" s="36"/>
      <c r="S635" s="18"/>
      <c r="T635" s="36"/>
      <c r="U635" s="18"/>
      <c r="V635" s="18"/>
      <c r="W635" s="23" t="str">
        <f t="shared" si="26"/>
        <v/>
      </c>
      <c r="X635" s="18"/>
      <c r="Y635" s="17"/>
      <c r="Z635" s="29" t="str">
        <f t="shared" si="27"/>
        <v/>
      </c>
      <c r="AA635" s="23" t="e">
        <f ca="1">IF(X635=#REF!,#REF!,IF(X635=#REF!,#REF!,IF(X635=#REF!,#REF!,IF(Z635="","",IF(X635="","",IF(Z635-TODAY()&gt;0,Z635-TODAY(),"Venceu"))))))</f>
        <v>#REF!</v>
      </c>
      <c r="AB635" s="58"/>
    </row>
    <row r="636" spans="1:28" ht="36" customHeight="1" x14ac:dyDescent="0.25">
      <c r="A636" s="16">
        <v>637</v>
      </c>
      <c r="B636" s="17"/>
      <c r="C636" s="18"/>
      <c r="D636" s="33" t="str">
        <f>IF($C636&gt;0,VLOOKUP($C636,CNIGP!$A:$J,2,FALSE),"")</f>
        <v/>
      </c>
      <c r="E636" s="23" t="str">
        <f>IF($C636&gt;0,VLOOKUP($C636,CNIGP!$A:$J,3,FALSE),"")</f>
        <v/>
      </c>
      <c r="F636" s="23" t="str">
        <f t="shared" si="28"/>
        <v/>
      </c>
      <c r="G636" s="23" t="str">
        <f>IF($C636&gt;0,VLOOKUP($C636,CNIGP!$A:$J,9,FALSE),"")</f>
        <v/>
      </c>
      <c r="H636" s="23" t="str">
        <f>IF($C636&gt;0,VLOOKUP($C636,CNIGP!$A:$J,25,FALSE),"")</f>
        <v/>
      </c>
      <c r="I636" s="63"/>
      <c r="J636" s="18"/>
      <c r="K636" s="18"/>
      <c r="L636" s="18"/>
      <c r="M636" s="18"/>
      <c r="N636" s="36"/>
      <c r="O636" s="36"/>
      <c r="P636" s="36"/>
      <c r="Q636" s="36"/>
      <c r="R636" s="36"/>
      <c r="S636" s="18"/>
      <c r="T636" s="36"/>
      <c r="U636" s="18"/>
      <c r="V636" s="18"/>
      <c r="W636" s="23" t="str">
        <f t="shared" si="26"/>
        <v/>
      </c>
      <c r="X636" s="18"/>
      <c r="Y636" s="17"/>
      <c r="Z636" s="29" t="str">
        <f t="shared" si="27"/>
        <v/>
      </c>
      <c r="AA636" s="23" t="e">
        <f ca="1">IF(X636=#REF!,#REF!,IF(X636=#REF!,#REF!,IF(X636=#REF!,#REF!,IF(Z636="","",IF(X636="","",IF(Z636-TODAY()&gt;0,Z636-TODAY(),"Venceu"))))))</f>
        <v>#REF!</v>
      </c>
      <c r="AB636" s="58"/>
    </row>
    <row r="637" spans="1:28" ht="36" customHeight="1" x14ac:dyDescent="0.25">
      <c r="A637" s="16">
        <v>638</v>
      </c>
      <c r="B637" s="17"/>
      <c r="C637" s="18"/>
      <c r="D637" s="33" t="str">
        <f>IF($C637&gt;0,VLOOKUP($C637,CNIGP!$A:$J,2,FALSE),"")</f>
        <v/>
      </c>
      <c r="E637" s="23" t="str">
        <f>IF($C637&gt;0,VLOOKUP($C637,CNIGP!$A:$J,3,FALSE),"")</f>
        <v/>
      </c>
      <c r="F637" s="23" t="str">
        <f t="shared" si="28"/>
        <v/>
      </c>
      <c r="G637" s="23" t="str">
        <f>IF($C637&gt;0,VLOOKUP($C637,CNIGP!$A:$J,9,FALSE),"")</f>
        <v/>
      </c>
      <c r="H637" s="23" t="str">
        <f>IF($C637&gt;0,VLOOKUP($C637,CNIGP!$A:$J,25,FALSE),"")</f>
        <v/>
      </c>
      <c r="I637" s="63"/>
      <c r="J637" s="18"/>
      <c r="K637" s="18"/>
      <c r="L637" s="18"/>
      <c r="M637" s="18"/>
      <c r="N637" s="36"/>
      <c r="O637" s="36"/>
      <c r="P637" s="36"/>
      <c r="Q637" s="36"/>
      <c r="R637" s="36"/>
      <c r="S637" s="18"/>
      <c r="T637" s="36"/>
      <c r="U637" s="18"/>
      <c r="V637" s="18"/>
      <c r="W637" s="23" t="str">
        <f t="shared" si="26"/>
        <v/>
      </c>
      <c r="X637" s="18"/>
      <c r="Y637" s="17"/>
      <c r="Z637" s="29" t="str">
        <f t="shared" si="27"/>
        <v/>
      </c>
      <c r="AA637" s="23" t="e">
        <f ca="1">IF(X637=#REF!,#REF!,IF(X637=#REF!,#REF!,IF(X637=#REF!,#REF!,IF(Z637="","",IF(X637="","",IF(Z637-TODAY()&gt;0,Z637-TODAY(),"Venceu"))))))</f>
        <v>#REF!</v>
      </c>
      <c r="AB637" s="58"/>
    </row>
    <row r="638" spans="1:28" ht="36" customHeight="1" x14ac:dyDescent="0.25">
      <c r="A638" s="16">
        <v>639</v>
      </c>
      <c r="B638" s="17"/>
      <c r="C638" s="18"/>
      <c r="D638" s="33" t="str">
        <f>IF($C638&gt;0,VLOOKUP($C638,CNIGP!$A:$J,2,FALSE),"")</f>
        <v/>
      </c>
      <c r="E638" s="23" t="str">
        <f>IF($C638&gt;0,VLOOKUP($C638,CNIGP!$A:$J,3,FALSE),"")</f>
        <v/>
      </c>
      <c r="F638" s="23" t="str">
        <f t="shared" si="28"/>
        <v/>
      </c>
      <c r="G638" s="23" t="str">
        <f>IF($C638&gt;0,VLOOKUP($C638,CNIGP!$A:$J,9,FALSE),"")</f>
        <v/>
      </c>
      <c r="H638" s="23" t="str">
        <f>IF($C638&gt;0,VLOOKUP($C638,CNIGP!$A:$J,25,FALSE),"")</f>
        <v/>
      </c>
      <c r="I638" s="63"/>
      <c r="J638" s="18"/>
      <c r="K638" s="18"/>
      <c r="L638" s="18"/>
      <c r="M638" s="18"/>
      <c r="N638" s="36"/>
      <c r="O638" s="36"/>
      <c r="P638" s="36"/>
      <c r="Q638" s="36"/>
      <c r="R638" s="36"/>
      <c r="S638" s="18"/>
      <c r="T638" s="36"/>
      <c r="U638" s="18"/>
      <c r="V638" s="18"/>
      <c r="W638" s="23" t="str">
        <f t="shared" si="26"/>
        <v/>
      </c>
      <c r="X638" s="18"/>
      <c r="Y638" s="17"/>
      <c r="Z638" s="29" t="str">
        <f t="shared" si="27"/>
        <v/>
      </c>
      <c r="AA638" s="23" t="e">
        <f ca="1">IF(X638=#REF!,#REF!,IF(X638=#REF!,#REF!,IF(X638=#REF!,#REF!,IF(Z638="","",IF(X638="","",IF(Z638-TODAY()&gt;0,Z638-TODAY(),"Venceu"))))))</f>
        <v>#REF!</v>
      </c>
      <c r="AB638" s="58"/>
    </row>
    <row r="639" spans="1:28" ht="36" customHeight="1" x14ac:dyDescent="0.25">
      <c r="A639" s="16">
        <v>640</v>
      </c>
      <c r="B639" s="17"/>
      <c r="C639" s="18"/>
      <c r="D639" s="33" t="str">
        <f>IF($C639&gt;0,VLOOKUP($C639,CNIGP!$A:$J,2,FALSE),"")</f>
        <v/>
      </c>
      <c r="E639" s="23" t="str">
        <f>IF($C639&gt;0,VLOOKUP($C639,CNIGP!$A:$J,3,FALSE),"")</f>
        <v/>
      </c>
      <c r="F639" s="23" t="str">
        <f t="shared" si="28"/>
        <v/>
      </c>
      <c r="G639" s="23" t="str">
        <f>IF($C639&gt;0,VLOOKUP($C639,CNIGP!$A:$J,9,FALSE),"")</f>
        <v/>
      </c>
      <c r="H639" s="23" t="str">
        <f>IF($C639&gt;0,VLOOKUP($C639,CNIGP!$A:$J,25,FALSE),"")</f>
        <v/>
      </c>
      <c r="I639" s="63"/>
      <c r="J639" s="18"/>
      <c r="K639" s="18"/>
      <c r="L639" s="18"/>
      <c r="M639" s="18"/>
      <c r="N639" s="36"/>
      <c r="O639" s="36"/>
      <c r="P639" s="36"/>
      <c r="Q639" s="36"/>
      <c r="R639" s="36"/>
      <c r="S639" s="18"/>
      <c r="T639" s="36"/>
      <c r="U639" s="18"/>
      <c r="V639" s="18"/>
      <c r="W639" s="23" t="str">
        <f t="shared" ref="W639:W702" si="29">IF(B639&gt;0,IF(T639&gt;0,$T$1,IF(S639&gt;0,$S$1,IF(R639&gt;0,$R$1,IF(Q639&gt;0,$Q$1,IF(P639&gt;0,$P$1,IF(O639&gt;0,$O$1,IF(N639&gt;0,$N$1,"Registrar demanda"))))))),"")</f>
        <v/>
      </c>
      <c r="X639" s="18"/>
      <c r="Y639" s="17"/>
      <c r="Z639" s="29" t="str">
        <f t="shared" si="27"/>
        <v/>
      </c>
      <c r="AA639" s="23" t="e">
        <f ca="1">IF(X639=#REF!,#REF!,IF(X639=#REF!,#REF!,IF(X639=#REF!,#REF!,IF(Z639="","",IF(X639="","",IF(Z639-TODAY()&gt;0,Z639-TODAY(),"Venceu"))))))</f>
        <v>#REF!</v>
      </c>
      <c r="AB639" s="58"/>
    </row>
    <row r="640" spans="1:28" ht="36" customHeight="1" x14ac:dyDescent="0.25">
      <c r="A640" s="16">
        <v>641</v>
      </c>
      <c r="B640" s="17"/>
      <c r="C640" s="18"/>
      <c r="D640" s="33" t="str">
        <f>IF($C640&gt;0,VLOOKUP($C640,CNIGP!$A:$J,2,FALSE),"")</f>
        <v/>
      </c>
      <c r="E640" s="23" t="str">
        <f>IF($C640&gt;0,VLOOKUP($C640,CNIGP!$A:$J,3,FALSE),"")</f>
        <v/>
      </c>
      <c r="F640" s="23" t="str">
        <f t="shared" si="28"/>
        <v/>
      </c>
      <c r="G640" s="23" t="str">
        <f>IF($C640&gt;0,VLOOKUP($C640,CNIGP!$A:$J,9,FALSE),"")</f>
        <v/>
      </c>
      <c r="H640" s="23" t="str">
        <f>IF($C640&gt;0,VLOOKUP($C640,CNIGP!$A:$J,25,FALSE),"")</f>
        <v/>
      </c>
      <c r="I640" s="63"/>
      <c r="J640" s="18"/>
      <c r="K640" s="18"/>
      <c r="L640" s="18"/>
      <c r="M640" s="18"/>
      <c r="N640" s="36"/>
      <c r="O640" s="36"/>
      <c r="P640" s="36"/>
      <c r="Q640" s="36"/>
      <c r="R640" s="36"/>
      <c r="S640" s="18"/>
      <c r="T640" s="36"/>
      <c r="U640" s="18"/>
      <c r="V640" s="18"/>
      <c r="W640" s="23" t="str">
        <f t="shared" si="29"/>
        <v/>
      </c>
      <c r="X640" s="18"/>
      <c r="Y640" s="17"/>
      <c r="Z640" s="29" t="str">
        <f t="shared" si="27"/>
        <v/>
      </c>
      <c r="AA640" s="23" t="e">
        <f ca="1">IF(X640=#REF!,#REF!,IF(X640=#REF!,#REF!,IF(X640=#REF!,#REF!,IF(Z640="","",IF(X640="","",IF(Z640-TODAY()&gt;0,Z640-TODAY(),"Venceu"))))))</f>
        <v>#REF!</v>
      </c>
      <c r="AB640" s="58"/>
    </row>
    <row r="641" spans="1:28" ht="36" customHeight="1" x14ac:dyDescent="0.25">
      <c r="A641" s="16">
        <v>642</v>
      </c>
      <c r="B641" s="17"/>
      <c r="C641" s="18"/>
      <c r="D641" s="33" t="str">
        <f>IF($C641&gt;0,VLOOKUP($C641,CNIGP!$A:$J,2,FALSE),"")</f>
        <v/>
      </c>
      <c r="E641" s="23" t="str">
        <f>IF($C641&gt;0,VLOOKUP($C641,CNIGP!$A:$J,3,FALSE),"")</f>
        <v/>
      </c>
      <c r="F641" s="23" t="str">
        <f t="shared" si="28"/>
        <v/>
      </c>
      <c r="G641" s="23" t="str">
        <f>IF($C641&gt;0,VLOOKUP($C641,CNIGP!$A:$J,9,FALSE),"")</f>
        <v/>
      </c>
      <c r="H641" s="23" t="str">
        <f>IF($C641&gt;0,VLOOKUP($C641,CNIGP!$A:$J,25,FALSE),"")</f>
        <v/>
      </c>
      <c r="I641" s="63"/>
      <c r="J641" s="18"/>
      <c r="K641" s="18"/>
      <c r="L641" s="18"/>
      <c r="M641" s="18"/>
      <c r="N641" s="36"/>
      <c r="O641" s="36"/>
      <c r="P641" s="36"/>
      <c r="Q641" s="36"/>
      <c r="R641" s="36"/>
      <c r="S641" s="18"/>
      <c r="T641" s="36"/>
      <c r="U641" s="18"/>
      <c r="V641" s="18"/>
      <c r="W641" s="23" t="str">
        <f t="shared" si="29"/>
        <v/>
      </c>
      <c r="X641" s="18"/>
      <c r="Y641" s="17"/>
      <c r="Z641" s="29" t="str">
        <f t="shared" si="27"/>
        <v/>
      </c>
      <c r="AA641" s="23" t="e">
        <f ca="1">IF(X641=#REF!,#REF!,IF(X641=#REF!,#REF!,IF(X641=#REF!,#REF!,IF(Z641="","",IF(X641="","",IF(Z641-TODAY()&gt;0,Z641-TODAY(),"Venceu"))))))</f>
        <v>#REF!</v>
      </c>
      <c r="AB641" s="58"/>
    </row>
    <row r="642" spans="1:28" ht="36" customHeight="1" x14ac:dyDescent="0.25">
      <c r="A642" s="16">
        <v>643</v>
      </c>
      <c r="B642" s="17"/>
      <c r="C642" s="18"/>
      <c r="D642" s="33" t="str">
        <f>IF($C642&gt;0,VLOOKUP($C642,CNIGP!$A:$J,2,FALSE),"")</f>
        <v/>
      </c>
      <c r="E642" s="23" t="str">
        <f>IF($C642&gt;0,VLOOKUP($C642,CNIGP!$A:$J,3,FALSE),"")</f>
        <v/>
      </c>
      <c r="F642" s="23" t="str">
        <f t="shared" si="28"/>
        <v/>
      </c>
      <c r="G642" s="23" t="str">
        <f>IF($C642&gt;0,VLOOKUP($C642,CNIGP!$A:$J,9,FALSE),"")</f>
        <v/>
      </c>
      <c r="H642" s="23" t="str">
        <f>IF($C642&gt;0,VLOOKUP($C642,CNIGP!$A:$J,25,FALSE),"")</f>
        <v/>
      </c>
      <c r="I642" s="63"/>
      <c r="J642" s="18"/>
      <c r="K642" s="18"/>
      <c r="L642" s="18"/>
      <c r="M642" s="18"/>
      <c r="N642" s="36"/>
      <c r="O642" s="36"/>
      <c r="P642" s="36"/>
      <c r="Q642" s="36"/>
      <c r="R642" s="36"/>
      <c r="S642" s="18"/>
      <c r="T642" s="36"/>
      <c r="U642" s="18"/>
      <c r="V642" s="18"/>
      <c r="W642" s="23" t="str">
        <f t="shared" si="29"/>
        <v/>
      </c>
      <c r="X642" s="18"/>
      <c r="Y642" s="17"/>
      <c r="Z642" s="29" t="str">
        <f t="shared" si="27"/>
        <v/>
      </c>
      <c r="AA642" s="23" t="e">
        <f ca="1">IF(X642=#REF!,#REF!,IF(X642=#REF!,#REF!,IF(X642=#REF!,#REF!,IF(Z642="","",IF(X642="","",IF(Z642-TODAY()&gt;0,Z642-TODAY(),"Venceu"))))))</f>
        <v>#REF!</v>
      </c>
      <c r="AB642" s="58"/>
    </row>
    <row r="643" spans="1:28" ht="36" customHeight="1" x14ac:dyDescent="0.25">
      <c r="A643" s="16">
        <v>644</v>
      </c>
      <c r="B643" s="17"/>
      <c r="C643" s="18"/>
      <c r="D643" s="33" t="str">
        <f>IF($C643&gt;0,VLOOKUP($C643,CNIGP!$A:$J,2,FALSE),"")</f>
        <v/>
      </c>
      <c r="E643" s="23" t="str">
        <f>IF($C643&gt;0,VLOOKUP($C643,CNIGP!$A:$J,3,FALSE),"")</f>
        <v/>
      </c>
      <c r="F643" s="23" t="str">
        <f t="shared" si="28"/>
        <v/>
      </c>
      <c r="G643" s="23" t="str">
        <f>IF($C643&gt;0,VLOOKUP($C643,CNIGP!$A:$J,9,FALSE),"")</f>
        <v/>
      </c>
      <c r="H643" s="23" t="str">
        <f>IF($C643&gt;0,VLOOKUP($C643,CNIGP!$A:$J,25,FALSE),"")</f>
        <v/>
      </c>
      <c r="I643" s="63"/>
      <c r="J643" s="18"/>
      <c r="K643" s="18"/>
      <c r="L643" s="18"/>
      <c r="M643" s="18"/>
      <c r="N643" s="36"/>
      <c r="O643" s="36"/>
      <c r="P643" s="36"/>
      <c r="Q643" s="36"/>
      <c r="R643" s="36"/>
      <c r="S643" s="18"/>
      <c r="T643" s="36"/>
      <c r="U643" s="18"/>
      <c r="V643" s="18"/>
      <c r="W643" s="23" t="str">
        <f t="shared" si="29"/>
        <v/>
      </c>
      <c r="X643" s="18"/>
      <c r="Y643" s="17"/>
      <c r="Z643" s="29" t="str">
        <f t="shared" si="27"/>
        <v/>
      </c>
      <c r="AA643" s="23" t="e">
        <f ca="1">IF(X643=#REF!,#REF!,IF(X643=#REF!,#REF!,IF(X643=#REF!,#REF!,IF(Z643="","",IF(X643="","",IF(Z643-TODAY()&gt;0,Z643-TODAY(),"Venceu"))))))</f>
        <v>#REF!</v>
      </c>
      <c r="AB643" s="58"/>
    </row>
    <row r="644" spans="1:28" ht="36" customHeight="1" x14ac:dyDescent="0.25">
      <c r="A644" s="16">
        <v>645</v>
      </c>
      <c r="B644" s="17"/>
      <c r="C644" s="18"/>
      <c r="D644" s="33" t="str">
        <f>IF($C644&gt;0,VLOOKUP($C644,CNIGP!$A:$J,2,FALSE),"")</f>
        <v/>
      </c>
      <c r="E644" s="23" t="str">
        <f>IF($C644&gt;0,VLOOKUP($C644,CNIGP!$A:$J,3,FALSE),"")</f>
        <v/>
      </c>
      <c r="F644" s="23" t="str">
        <f t="shared" si="28"/>
        <v/>
      </c>
      <c r="G644" s="23" t="str">
        <f>IF($C644&gt;0,VLOOKUP($C644,CNIGP!$A:$J,9,FALSE),"")</f>
        <v/>
      </c>
      <c r="H644" s="23" t="str">
        <f>IF($C644&gt;0,VLOOKUP($C644,CNIGP!$A:$J,25,FALSE),"")</f>
        <v/>
      </c>
      <c r="I644" s="63"/>
      <c r="J644" s="18"/>
      <c r="K644" s="18"/>
      <c r="L644" s="18"/>
      <c r="M644" s="18"/>
      <c r="N644" s="36"/>
      <c r="O644" s="36"/>
      <c r="P644" s="36"/>
      <c r="Q644" s="36"/>
      <c r="R644" s="36"/>
      <c r="S644" s="18"/>
      <c r="T644" s="36"/>
      <c r="U644" s="18"/>
      <c r="V644" s="18"/>
      <c r="W644" s="23" t="str">
        <f t="shared" si="29"/>
        <v/>
      </c>
      <c r="X644" s="18"/>
      <c r="Y644" s="17"/>
      <c r="Z644" s="29" t="str">
        <f t="shared" si="27"/>
        <v/>
      </c>
      <c r="AA644" s="23" t="e">
        <f ca="1">IF(X644=#REF!,#REF!,IF(X644=#REF!,#REF!,IF(X644=#REF!,#REF!,IF(Z644="","",IF(X644="","",IF(Z644-TODAY()&gt;0,Z644-TODAY(),"Venceu"))))))</f>
        <v>#REF!</v>
      </c>
      <c r="AB644" s="58"/>
    </row>
    <row r="645" spans="1:28" ht="36" customHeight="1" x14ac:dyDescent="0.25">
      <c r="A645" s="16">
        <v>646</v>
      </c>
      <c r="B645" s="17"/>
      <c r="C645" s="18"/>
      <c r="D645" s="33" t="str">
        <f>IF($C645&gt;0,VLOOKUP($C645,CNIGP!$A:$J,2,FALSE),"")</f>
        <v/>
      </c>
      <c r="E645" s="23" t="str">
        <f>IF($C645&gt;0,VLOOKUP($C645,CNIGP!$A:$J,3,FALSE),"")</f>
        <v/>
      </c>
      <c r="F645" s="23" t="str">
        <f t="shared" si="28"/>
        <v/>
      </c>
      <c r="G645" s="23" t="str">
        <f>IF($C645&gt;0,VLOOKUP($C645,CNIGP!$A:$J,9,FALSE),"")</f>
        <v/>
      </c>
      <c r="H645" s="23" t="str">
        <f>IF($C645&gt;0,VLOOKUP($C645,CNIGP!$A:$J,25,FALSE),"")</f>
        <v/>
      </c>
      <c r="I645" s="63"/>
      <c r="J645" s="18"/>
      <c r="K645" s="18"/>
      <c r="L645" s="18"/>
      <c r="M645" s="18"/>
      <c r="N645" s="36"/>
      <c r="O645" s="36"/>
      <c r="P645" s="36"/>
      <c r="Q645" s="36"/>
      <c r="R645" s="36"/>
      <c r="S645" s="18"/>
      <c r="T645" s="36"/>
      <c r="U645" s="18"/>
      <c r="V645" s="18"/>
      <c r="W645" s="23" t="str">
        <f t="shared" si="29"/>
        <v/>
      </c>
      <c r="X645" s="18"/>
      <c r="Y645" s="17"/>
      <c r="Z645" s="29" t="str">
        <f t="shared" si="27"/>
        <v/>
      </c>
      <c r="AA645" s="23" t="e">
        <f ca="1">IF(X645=#REF!,#REF!,IF(X645=#REF!,#REF!,IF(X645=#REF!,#REF!,IF(Z645="","",IF(X645="","",IF(Z645-TODAY()&gt;0,Z645-TODAY(),"Venceu"))))))</f>
        <v>#REF!</v>
      </c>
      <c r="AB645" s="58"/>
    </row>
    <row r="646" spans="1:28" ht="36" customHeight="1" x14ac:dyDescent="0.25">
      <c r="A646" s="16">
        <v>647</v>
      </c>
      <c r="B646" s="17"/>
      <c r="C646" s="18"/>
      <c r="D646" s="33" t="str">
        <f>IF($C646&gt;0,VLOOKUP($C646,CNIGP!$A:$J,2,FALSE),"")</f>
        <v/>
      </c>
      <c r="E646" s="23" t="str">
        <f>IF($C646&gt;0,VLOOKUP($C646,CNIGP!$A:$J,3,FALSE),"")</f>
        <v/>
      </c>
      <c r="F646" s="23" t="str">
        <f t="shared" si="28"/>
        <v/>
      </c>
      <c r="G646" s="23" t="str">
        <f>IF($C646&gt;0,VLOOKUP($C646,CNIGP!$A:$J,9,FALSE),"")</f>
        <v/>
      </c>
      <c r="H646" s="23" t="str">
        <f>IF($C646&gt;0,VLOOKUP($C646,CNIGP!$A:$J,25,FALSE),"")</f>
        <v/>
      </c>
      <c r="I646" s="63"/>
      <c r="J646" s="18"/>
      <c r="K646" s="18"/>
      <c r="L646" s="18"/>
      <c r="M646" s="18"/>
      <c r="N646" s="36"/>
      <c r="O646" s="36"/>
      <c r="P646" s="36"/>
      <c r="Q646" s="36"/>
      <c r="R646" s="36"/>
      <c r="S646" s="18"/>
      <c r="T646" s="36"/>
      <c r="U646" s="18"/>
      <c r="V646" s="18"/>
      <c r="W646" s="23" t="str">
        <f t="shared" si="29"/>
        <v/>
      </c>
      <c r="X646" s="18"/>
      <c r="Y646" s="17"/>
      <c r="Z646" s="29" t="str">
        <f t="shared" si="27"/>
        <v/>
      </c>
      <c r="AA646" s="23" t="e">
        <f ca="1">IF(X646=#REF!,#REF!,IF(X646=#REF!,#REF!,IF(X646=#REF!,#REF!,IF(Z646="","",IF(X646="","",IF(Z646-TODAY()&gt;0,Z646-TODAY(),"Venceu"))))))</f>
        <v>#REF!</v>
      </c>
      <c r="AB646" s="58"/>
    </row>
    <row r="647" spans="1:28" ht="36" customHeight="1" x14ac:dyDescent="0.25">
      <c r="A647" s="16">
        <v>648</v>
      </c>
      <c r="B647" s="17"/>
      <c r="C647" s="18"/>
      <c r="D647" s="33" t="str">
        <f>IF($C647&gt;0,VLOOKUP($C647,CNIGP!$A:$J,2,FALSE),"")</f>
        <v/>
      </c>
      <c r="E647" s="23" t="str">
        <f>IF($C647&gt;0,VLOOKUP($C647,CNIGP!$A:$J,3,FALSE),"")</f>
        <v/>
      </c>
      <c r="F647" s="23" t="str">
        <f t="shared" si="28"/>
        <v/>
      </c>
      <c r="G647" s="23" t="str">
        <f>IF($C647&gt;0,VLOOKUP($C647,CNIGP!$A:$J,9,FALSE),"")</f>
        <v/>
      </c>
      <c r="H647" s="23" t="str">
        <f>IF($C647&gt;0,VLOOKUP($C647,CNIGP!$A:$J,25,FALSE),"")</f>
        <v/>
      </c>
      <c r="I647" s="63"/>
      <c r="J647" s="18"/>
      <c r="K647" s="18"/>
      <c r="L647" s="18"/>
      <c r="M647" s="18"/>
      <c r="N647" s="36"/>
      <c r="O647" s="36"/>
      <c r="P647" s="36"/>
      <c r="Q647" s="36"/>
      <c r="R647" s="36"/>
      <c r="S647" s="18"/>
      <c r="T647" s="36"/>
      <c r="U647" s="18"/>
      <c r="V647" s="18"/>
      <c r="W647" s="23" t="str">
        <f t="shared" si="29"/>
        <v/>
      </c>
      <c r="X647" s="18"/>
      <c r="Y647" s="17"/>
      <c r="Z647" s="29" t="str">
        <f t="shared" si="27"/>
        <v/>
      </c>
      <c r="AA647" s="23" t="e">
        <f ca="1">IF(X647=#REF!,#REF!,IF(X647=#REF!,#REF!,IF(X647=#REF!,#REF!,IF(Z647="","",IF(X647="","",IF(Z647-TODAY()&gt;0,Z647-TODAY(),"Venceu"))))))</f>
        <v>#REF!</v>
      </c>
      <c r="AB647" s="58"/>
    </row>
    <row r="648" spans="1:28" ht="36" customHeight="1" x14ac:dyDescent="0.25">
      <c r="A648" s="16">
        <v>649</v>
      </c>
      <c r="B648" s="17"/>
      <c r="C648" s="18"/>
      <c r="D648" s="33" t="str">
        <f>IF($C648&gt;0,VLOOKUP($C648,CNIGP!$A:$J,2,FALSE),"")</f>
        <v/>
      </c>
      <c r="E648" s="23" t="str">
        <f>IF($C648&gt;0,VLOOKUP($C648,CNIGP!$A:$J,3,FALSE),"")</f>
        <v/>
      </c>
      <c r="F648" s="23" t="str">
        <f t="shared" si="28"/>
        <v/>
      </c>
      <c r="G648" s="23" t="str">
        <f>IF($C648&gt;0,VLOOKUP($C648,CNIGP!$A:$J,9,FALSE),"")</f>
        <v/>
      </c>
      <c r="H648" s="23" t="str">
        <f>IF($C648&gt;0,VLOOKUP($C648,CNIGP!$A:$J,25,FALSE),"")</f>
        <v/>
      </c>
      <c r="I648" s="63"/>
      <c r="J648" s="18"/>
      <c r="K648" s="18"/>
      <c r="L648" s="18"/>
      <c r="M648" s="18"/>
      <c r="N648" s="36"/>
      <c r="O648" s="36"/>
      <c r="P648" s="36"/>
      <c r="Q648" s="36"/>
      <c r="R648" s="36"/>
      <c r="S648" s="18"/>
      <c r="T648" s="36"/>
      <c r="U648" s="18"/>
      <c r="V648" s="18"/>
      <c r="W648" s="23" t="str">
        <f t="shared" si="29"/>
        <v/>
      </c>
      <c r="X648" s="18"/>
      <c r="Y648" s="17"/>
      <c r="Z648" s="29" t="str">
        <f t="shared" si="27"/>
        <v/>
      </c>
      <c r="AA648" s="23" t="e">
        <f ca="1">IF(X648=#REF!,#REF!,IF(X648=#REF!,#REF!,IF(X648=#REF!,#REF!,IF(Z648="","",IF(X648="","",IF(Z648-TODAY()&gt;0,Z648-TODAY(),"Venceu"))))))</f>
        <v>#REF!</v>
      </c>
      <c r="AB648" s="58"/>
    </row>
    <row r="649" spans="1:28" ht="36" customHeight="1" x14ac:dyDescent="0.25">
      <c r="A649" s="16">
        <v>650</v>
      </c>
      <c r="B649" s="17"/>
      <c r="C649" s="18"/>
      <c r="D649" s="33" t="str">
        <f>IF($C649&gt;0,VLOOKUP($C649,CNIGP!$A:$J,2,FALSE),"")</f>
        <v/>
      </c>
      <c r="E649" s="23" t="str">
        <f>IF($C649&gt;0,VLOOKUP($C649,CNIGP!$A:$J,3,FALSE),"")</f>
        <v/>
      </c>
      <c r="F649" s="23" t="str">
        <f t="shared" si="28"/>
        <v/>
      </c>
      <c r="G649" s="23" t="str">
        <f>IF($C649&gt;0,VLOOKUP($C649,CNIGP!$A:$J,9,FALSE),"")</f>
        <v/>
      </c>
      <c r="H649" s="23" t="str">
        <f>IF($C649&gt;0,VLOOKUP($C649,CNIGP!$A:$J,25,FALSE),"")</f>
        <v/>
      </c>
      <c r="I649" s="63"/>
      <c r="J649" s="18"/>
      <c r="K649" s="18"/>
      <c r="L649" s="18"/>
      <c r="M649" s="18"/>
      <c r="N649" s="36"/>
      <c r="O649" s="36"/>
      <c r="P649" s="36"/>
      <c r="Q649" s="36"/>
      <c r="R649" s="36"/>
      <c r="S649" s="18"/>
      <c r="T649" s="36"/>
      <c r="U649" s="18"/>
      <c r="V649" s="18"/>
      <c r="W649" s="23" t="str">
        <f t="shared" si="29"/>
        <v/>
      </c>
      <c r="X649" s="18"/>
      <c r="Y649" s="17"/>
      <c r="Z649" s="29" t="str">
        <f t="shared" si="27"/>
        <v/>
      </c>
      <c r="AA649" s="23" t="e">
        <f ca="1">IF(X649=#REF!,#REF!,IF(X649=#REF!,#REF!,IF(X649=#REF!,#REF!,IF(Z649="","",IF(X649="","",IF(Z649-TODAY()&gt;0,Z649-TODAY(),"Venceu"))))))</f>
        <v>#REF!</v>
      </c>
      <c r="AB649" s="58"/>
    </row>
    <row r="650" spans="1:28" ht="36" customHeight="1" x14ac:dyDescent="0.25">
      <c r="A650" s="16">
        <v>651</v>
      </c>
      <c r="B650" s="17"/>
      <c r="C650" s="18"/>
      <c r="D650" s="33" t="str">
        <f>IF($C650&gt;0,VLOOKUP($C650,CNIGP!$A:$J,2,FALSE),"")</f>
        <v/>
      </c>
      <c r="E650" s="23" t="str">
        <f>IF($C650&gt;0,VLOOKUP($C650,CNIGP!$A:$J,3,FALSE),"")</f>
        <v/>
      </c>
      <c r="F650" s="23" t="str">
        <f t="shared" si="28"/>
        <v/>
      </c>
      <c r="G650" s="23" t="str">
        <f>IF($C650&gt;0,VLOOKUP($C650,CNIGP!$A:$J,9,FALSE),"")</f>
        <v/>
      </c>
      <c r="H650" s="23" t="str">
        <f>IF($C650&gt;0,VLOOKUP($C650,CNIGP!$A:$J,25,FALSE),"")</f>
        <v/>
      </c>
      <c r="I650" s="63"/>
      <c r="J650" s="18"/>
      <c r="K650" s="18"/>
      <c r="L650" s="18"/>
      <c r="M650" s="18"/>
      <c r="N650" s="36"/>
      <c r="O650" s="36"/>
      <c r="P650" s="36"/>
      <c r="Q650" s="36"/>
      <c r="R650" s="36"/>
      <c r="S650" s="18"/>
      <c r="T650" s="36"/>
      <c r="U650" s="18"/>
      <c r="V650" s="18"/>
      <c r="W650" s="23" t="str">
        <f t="shared" si="29"/>
        <v/>
      </c>
      <c r="X650" s="18"/>
      <c r="Y650" s="17"/>
      <c r="Z650" s="29" t="str">
        <f t="shared" si="27"/>
        <v/>
      </c>
      <c r="AA650" s="23" t="e">
        <f ca="1">IF(X650=#REF!,#REF!,IF(X650=#REF!,#REF!,IF(X650=#REF!,#REF!,IF(Z650="","",IF(X650="","",IF(Z650-TODAY()&gt;0,Z650-TODAY(),"Venceu"))))))</f>
        <v>#REF!</v>
      </c>
      <c r="AB650" s="58"/>
    </row>
    <row r="651" spans="1:28" ht="36" customHeight="1" x14ac:dyDescent="0.25">
      <c r="A651" s="16">
        <v>652</v>
      </c>
      <c r="B651" s="17"/>
      <c r="C651" s="18"/>
      <c r="D651" s="33" t="str">
        <f>IF($C651&gt;0,VLOOKUP($C651,CNIGP!$A:$J,2,FALSE),"")</f>
        <v/>
      </c>
      <c r="E651" s="23" t="str">
        <f>IF($C651&gt;0,VLOOKUP($C651,CNIGP!$A:$J,3,FALSE),"")</f>
        <v/>
      </c>
      <c r="F651" s="23" t="str">
        <f t="shared" si="28"/>
        <v/>
      </c>
      <c r="G651" s="23" t="str">
        <f>IF($C651&gt;0,VLOOKUP($C651,CNIGP!$A:$J,9,FALSE),"")</f>
        <v/>
      </c>
      <c r="H651" s="23" t="str">
        <f>IF($C651&gt;0,VLOOKUP($C651,CNIGP!$A:$J,25,FALSE),"")</f>
        <v/>
      </c>
      <c r="I651" s="63"/>
      <c r="J651" s="18"/>
      <c r="K651" s="18"/>
      <c r="L651" s="18"/>
      <c r="M651" s="18"/>
      <c r="N651" s="36"/>
      <c r="O651" s="36"/>
      <c r="P651" s="36"/>
      <c r="Q651" s="36"/>
      <c r="R651" s="36"/>
      <c r="S651" s="18"/>
      <c r="T651" s="36"/>
      <c r="U651" s="18"/>
      <c r="V651" s="18"/>
      <c r="W651" s="23" t="str">
        <f t="shared" si="29"/>
        <v/>
      </c>
      <c r="X651" s="18"/>
      <c r="Y651" s="17"/>
      <c r="Z651" s="29" t="str">
        <f t="shared" si="27"/>
        <v/>
      </c>
      <c r="AA651" s="23" t="e">
        <f ca="1">IF(X651=#REF!,#REF!,IF(X651=#REF!,#REF!,IF(X651=#REF!,#REF!,IF(Z651="","",IF(X651="","",IF(Z651-TODAY()&gt;0,Z651-TODAY(),"Venceu"))))))</f>
        <v>#REF!</v>
      </c>
      <c r="AB651" s="58"/>
    </row>
    <row r="652" spans="1:28" ht="36" customHeight="1" x14ac:dyDescent="0.25">
      <c r="A652" s="16">
        <v>653</v>
      </c>
      <c r="B652" s="17"/>
      <c r="C652" s="18"/>
      <c r="D652" s="33" t="str">
        <f>IF($C652&gt;0,VLOOKUP($C652,CNIGP!$A:$J,2,FALSE),"")</f>
        <v/>
      </c>
      <c r="E652" s="23" t="str">
        <f>IF($C652&gt;0,VLOOKUP($C652,CNIGP!$A:$J,3,FALSE),"")</f>
        <v/>
      </c>
      <c r="F652" s="23" t="str">
        <f t="shared" si="28"/>
        <v/>
      </c>
      <c r="G652" s="23" t="str">
        <f>IF($C652&gt;0,VLOOKUP($C652,CNIGP!$A:$J,9,FALSE),"")</f>
        <v/>
      </c>
      <c r="H652" s="23" t="str">
        <f>IF($C652&gt;0,VLOOKUP($C652,CNIGP!$A:$J,25,FALSE),"")</f>
        <v/>
      </c>
      <c r="I652" s="63"/>
      <c r="J652" s="18"/>
      <c r="K652" s="18"/>
      <c r="L652" s="18"/>
      <c r="M652" s="18"/>
      <c r="N652" s="36"/>
      <c r="O652" s="36"/>
      <c r="P652" s="36"/>
      <c r="Q652" s="36"/>
      <c r="R652" s="36"/>
      <c r="S652" s="18"/>
      <c r="T652" s="36"/>
      <c r="U652" s="18"/>
      <c r="V652" s="18"/>
      <c r="W652" s="23" t="str">
        <f t="shared" si="29"/>
        <v/>
      </c>
      <c r="X652" s="18"/>
      <c r="Y652" s="17"/>
      <c r="Z652" s="29" t="str">
        <f t="shared" si="27"/>
        <v/>
      </c>
      <c r="AA652" s="23" t="e">
        <f ca="1">IF(X652=#REF!,#REF!,IF(X652=#REF!,#REF!,IF(X652=#REF!,#REF!,IF(Z652="","",IF(X652="","",IF(Z652-TODAY()&gt;0,Z652-TODAY(),"Venceu"))))))</f>
        <v>#REF!</v>
      </c>
      <c r="AB652" s="58"/>
    </row>
    <row r="653" spans="1:28" ht="36" customHeight="1" x14ac:dyDescent="0.25">
      <c r="A653" s="16">
        <v>654</v>
      </c>
      <c r="B653" s="17"/>
      <c r="C653" s="18"/>
      <c r="D653" s="33" t="str">
        <f>IF($C653&gt;0,VLOOKUP($C653,CNIGP!$A:$J,2,FALSE),"")</f>
        <v/>
      </c>
      <c r="E653" s="23" t="str">
        <f>IF($C653&gt;0,VLOOKUP($C653,CNIGP!$A:$J,3,FALSE),"")</f>
        <v/>
      </c>
      <c r="F653" s="23" t="str">
        <f t="shared" si="28"/>
        <v/>
      </c>
      <c r="G653" s="23" t="str">
        <f>IF($C653&gt;0,VLOOKUP($C653,CNIGP!$A:$J,9,FALSE),"")</f>
        <v/>
      </c>
      <c r="H653" s="23" t="str">
        <f>IF($C653&gt;0,VLOOKUP($C653,CNIGP!$A:$J,25,FALSE),"")</f>
        <v/>
      </c>
      <c r="I653" s="63"/>
      <c r="J653" s="18"/>
      <c r="K653" s="18"/>
      <c r="L653" s="18"/>
      <c r="M653" s="18"/>
      <c r="N653" s="36"/>
      <c r="O653" s="36"/>
      <c r="P653" s="36"/>
      <c r="Q653" s="36"/>
      <c r="R653" s="36"/>
      <c r="S653" s="18"/>
      <c r="T653" s="36"/>
      <c r="U653" s="18"/>
      <c r="V653" s="18"/>
      <c r="W653" s="23" t="str">
        <f t="shared" si="29"/>
        <v/>
      </c>
      <c r="X653" s="18"/>
      <c r="Y653" s="17"/>
      <c r="Z653" s="29" t="str">
        <f t="shared" si="27"/>
        <v/>
      </c>
      <c r="AA653" s="23" t="e">
        <f ca="1">IF(X653=#REF!,#REF!,IF(X653=#REF!,#REF!,IF(X653=#REF!,#REF!,IF(Z653="","",IF(X653="","",IF(Z653-TODAY()&gt;0,Z653-TODAY(),"Venceu"))))))</f>
        <v>#REF!</v>
      </c>
      <c r="AB653" s="58"/>
    </row>
    <row r="654" spans="1:28" ht="36" customHeight="1" x14ac:dyDescent="0.25">
      <c r="A654" s="16">
        <v>655</v>
      </c>
      <c r="B654" s="17"/>
      <c r="C654" s="18"/>
      <c r="D654" s="33" t="str">
        <f>IF($C654&gt;0,VLOOKUP($C654,CNIGP!$A:$J,2,FALSE),"")</f>
        <v/>
      </c>
      <c r="E654" s="23" t="str">
        <f>IF($C654&gt;0,VLOOKUP($C654,CNIGP!$A:$J,3,FALSE),"")</f>
        <v/>
      </c>
      <c r="F654" s="23" t="str">
        <f t="shared" si="28"/>
        <v/>
      </c>
      <c r="G654" s="23" t="str">
        <f>IF($C654&gt;0,VLOOKUP($C654,CNIGP!$A:$J,9,FALSE),"")</f>
        <v/>
      </c>
      <c r="H654" s="23" t="str">
        <f>IF($C654&gt;0,VLOOKUP($C654,CNIGP!$A:$J,25,FALSE),"")</f>
        <v/>
      </c>
      <c r="I654" s="63"/>
      <c r="J654" s="18"/>
      <c r="K654" s="18"/>
      <c r="L654" s="18"/>
      <c r="M654" s="18"/>
      <c r="N654" s="36"/>
      <c r="O654" s="36"/>
      <c r="P654" s="36"/>
      <c r="Q654" s="36"/>
      <c r="R654" s="36"/>
      <c r="S654" s="18"/>
      <c r="T654" s="36"/>
      <c r="U654" s="18"/>
      <c r="V654" s="18"/>
      <c r="W654" s="23" t="str">
        <f t="shared" si="29"/>
        <v/>
      </c>
      <c r="X654" s="18"/>
      <c r="Y654" s="17"/>
      <c r="Z654" s="29" t="str">
        <f t="shared" si="27"/>
        <v/>
      </c>
      <c r="AA654" s="23" t="e">
        <f ca="1">IF(X654=#REF!,#REF!,IF(X654=#REF!,#REF!,IF(X654=#REF!,#REF!,IF(Z654="","",IF(X654="","",IF(Z654-TODAY()&gt;0,Z654-TODAY(),"Venceu"))))))</f>
        <v>#REF!</v>
      </c>
      <c r="AB654" s="58"/>
    </row>
    <row r="655" spans="1:28" ht="36" customHeight="1" x14ac:dyDescent="0.25">
      <c r="A655" s="16">
        <v>656</v>
      </c>
      <c r="B655" s="17"/>
      <c r="C655" s="18"/>
      <c r="D655" s="33" t="str">
        <f>IF($C655&gt;0,VLOOKUP($C655,CNIGP!$A:$J,2,FALSE),"")</f>
        <v/>
      </c>
      <c r="E655" s="23" t="str">
        <f>IF($C655&gt;0,VLOOKUP($C655,CNIGP!$A:$J,3,FALSE),"")</f>
        <v/>
      </c>
      <c r="F655" s="23" t="str">
        <f t="shared" si="28"/>
        <v/>
      </c>
      <c r="G655" s="23" t="str">
        <f>IF($C655&gt;0,VLOOKUP($C655,CNIGP!$A:$J,9,FALSE),"")</f>
        <v/>
      </c>
      <c r="H655" s="23" t="str">
        <f>IF($C655&gt;0,VLOOKUP($C655,CNIGP!$A:$J,25,FALSE),"")</f>
        <v/>
      </c>
      <c r="I655" s="63"/>
      <c r="J655" s="18"/>
      <c r="K655" s="18"/>
      <c r="L655" s="18"/>
      <c r="M655" s="18"/>
      <c r="N655" s="36"/>
      <c r="O655" s="36"/>
      <c r="P655" s="36"/>
      <c r="Q655" s="36"/>
      <c r="R655" s="36"/>
      <c r="S655" s="18"/>
      <c r="T655" s="36"/>
      <c r="U655" s="18"/>
      <c r="V655" s="18"/>
      <c r="W655" s="23" t="str">
        <f t="shared" si="29"/>
        <v/>
      </c>
      <c r="X655" s="18"/>
      <c r="Y655" s="17"/>
      <c r="Z655" s="29" t="str">
        <f t="shared" si="27"/>
        <v/>
      </c>
      <c r="AA655" s="23" t="e">
        <f ca="1">IF(X655=#REF!,#REF!,IF(X655=#REF!,#REF!,IF(X655=#REF!,#REF!,IF(Z655="","",IF(X655="","",IF(Z655-TODAY()&gt;0,Z655-TODAY(),"Venceu"))))))</f>
        <v>#REF!</v>
      </c>
      <c r="AB655" s="58"/>
    </row>
    <row r="656" spans="1:28" ht="36" customHeight="1" x14ac:dyDescent="0.25">
      <c r="A656" s="16">
        <v>657</v>
      </c>
      <c r="B656" s="17"/>
      <c r="C656" s="18"/>
      <c r="D656" s="33" t="str">
        <f>IF($C656&gt;0,VLOOKUP($C656,CNIGP!$A:$J,2,FALSE),"")</f>
        <v/>
      </c>
      <c r="E656" s="23" t="str">
        <f>IF($C656&gt;0,VLOOKUP($C656,CNIGP!$A:$J,3,FALSE),"")</f>
        <v/>
      </c>
      <c r="F656" s="23" t="str">
        <f t="shared" si="28"/>
        <v/>
      </c>
      <c r="G656" s="23" t="str">
        <f>IF($C656&gt;0,VLOOKUP($C656,CNIGP!$A:$J,9,FALSE),"")</f>
        <v/>
      </c>
      <c r="H656" s="23" t="str">
        <f>IF($C656&gt;0,VLOOKUP($C656,CNIGP!$A:$J,25,FALSE),"")</f>
        <v/>
      </c>
      <c r="I656" s="63"/>
      <c r="J656" s="18"/>
      <c r="K656" s="18"/>
      <c r="L656" s="18"/>
      <c r="M656" s="18"/>
      <c r="N656" s="36"/>
      <c r="O656" s="36"/>
      <c r="P656" s="36"/>
      <c r="Q656" s="36"/>
      <c r="R656" s="36"/>
      <c r="S656" s="18"/>
      <c r="T656" s="36"/>
      <c r="U656" s="18"/>
      <c r="V656" s="18"/>
      <c r="W656" s="23" t="str">
        <f t="shared" si="29"/>
        <v/>
      </c>
      <c r="X656" s="18"/>
      <c r="Y656" s="17"/>
      <c r="Z656" s="29" t="str">
        <f t="shared" si="27"/>
        <v/>
      </c>
      <c r="AA656" s="23" t="e">
        <f ca="1">IF(X656=#REF!,#REF!,IF(X656=#REF!,#REF!,IF(X656=#REF!,#REF!,IF(Z656="","",IF(X656="","",IF(Z656-TODAY()&gt;0,Z656-TODAY(),"Venceu"))))))</f>
        <v>#REF!</v>
      </c>
      <c r="AB656" s="58"/>
    </row>
    <row r="657" spans="1:28" ht="36" customHeight="1" x14ac:dyDescent="0.25">
      <c r="A657" s="16">
        <v>658</v>
      </c>
      <c r="B657" s="17"/>
      <c r="C657" s="18"/>
      <c r="D657" s="33" t="str">
        <f>IF($C657&gt;0,VLOOKUP($C657,CNIGP!$A:$J,2,FALSE),"")</f>
        <v/>
      </c>
      <c r="E657" s="23" t="str">
        <f>IF($C657&gt;0,VLOOKUP($C657,CNIGP!$A:$J,3,FALSE),"")</f>
        <v/>
      </c>
      <c r="F657" s="23" t="str">
        <f t="shared" si="28"/>
        <v/>
      </c>
      <c r="G657" s="23" t="str">
        <f>IF($C657&gt;0,VLOOKUP($C657,CNIGP!$A:$J,9,FALSE),"")</f>
        <v/>
      </c>
      <c r="H657" s="23" t="str">
        <f>IF($C657&gt;0,VLOOKUP($C657,CNIGP!$A:$J,25,FALSE),"")</f>
        <v/>
      </c>
      <c r="I657" s="63"/>
      <c r="J657" s="18"/>
      <c r="K657" s="18"/>
      <c r="L657" s="18"/>
      <c r="M657" s="18"/>
      <c r="N657" s="36"/>
      <c r="O657" s="36"/>
      <c r="P657" s="36"/>
      <c r="Q657" s="36"/>
      <c r="R657" s="36"/>
      <c r="S657" s="18"/>
      <c r="T657" s="36"/>
      <c r="U657" s="18"/>
      <c r="V657" s="18"/>
      <c r="W657" s="23" t="str">
        <f t="shared" si="29"/>
        <v/>
      </c>
      <c r="X657" s="18"/>
      <c r="Y657" s="17"/>
      <c r="Z657" s="29" t="str">
        <f t="shared" si="27"/>
        <v/>
      </c>
      <c r="AA657" s="23" t="e">
        <f ca="1">IF(X657=#REF!,#REF!,IF(X657=#REF!,#REF!,IF(X657=#REF!,#REF!,IF(Z657="","",IF(X657="","",IF(Z657-TODAY()&gt;0,Z657-TODAY(),"Venceu"))))))</f>
        <v>#REF!</v>
      </c>
      <c r="AB657" s="58"/>
    </row>
    <row r="658" spans="1:28" ht="36" customHeight="1" x14ac:dyDescent="0.25">
      <c r="A658" s="16">
        <v>659</v>
      </c>
      <c r="B658" s="17"/>
      <c r="C658" s="18"/>
      <c r="D658" s="33" t="str">
        <f>IF($C658&gt;0,VLOOKUP($C658,CNIGP!$A:$J,2,FALSE),"")</f>
        <v/>
      </c>
      <c r="E658" s="23" t="str">
        <f>IF($C658&gt;0,VLOOKUP($C658,CNIGP!$A:$J,3,FALSE),"")</f>
        <v/>
      </c>
      <c r="F658" s="23" t="str">
        <f t="shared" si="28"/>
        <v/>
      </c>
      <c r="G658" s="23" t="str">
        <f>IF($C658&gt;0,VLOOKUP($C658,CNIGP!$A:$J,9,FALSE),"")</f>
        <v/>
      </c>
      <c r="H658" s="23" t="str">
        <f>IF($C658&gt;0,VLOOKUP($C658,CNIGP!$A:$J,25,FALSE),"")</f>
        <v/>
      </c>
      <c r="I658" s="63"/>
      <c r="J658" s="18"/>
      <c r="K658" s="18"/>
      <c r="L658" s="18"/>
      <c r="M658" s="18"/>
      <c r="N658" s="36"/>
      <c r="O658" s="36"/>
      <c r="P658" s="36"/>
      <c r="Q658" s="36"/>
      <c r="R658" s="36"/>
      <c r="S658" s="18"/>
      <c r="T658" s="36"/>
      <c r="U658" s="18"/>
      <c r="V658" s="18"/>
      <c r="W658" s="23" t="str">
        <f t="shared" si="29"/>
        <v/>
      </c>
      <c r="X658" s="18"/>
      <c r="Y658" s="17"/>
      <c r="Z658" s="29" t="str">
        <f t="shared" si="27"/>
        <v/>
      </c>
      <c r="AA658" s="23" t="e">
        <f ca="1">IF(X658=#REF!,#REF!,IF(X658=#REF!,#REF!,IF(X658=#REF!,#REF!,IF(Z658="","",IF(X658="","",IF(Z658-TODAY()&gt;0,Z658-TODAY(),"Venceu"))))))</f>
        <v>#REF!</v>
      </c>
      <c r="AB658" s="58"/>
    </row>
    <row r="659" spans="1:28" ht="36" customHeight="1" x14ac:dyDescent="0.25">
      <c r="A659" s="16">
        <v>660</v>
      </c>
      <c r="B659" s="17"/>
      <c r="C659" s="18"/>
      <c r="D659" s="33" t="str">
        <f>IF($C659&gt;0,VLOOKUP($C659,CNIGP!$A:$J,2,FALSE),"")</f>
        <v/>
      </c>
      <c r="E659" s="23" t="str">
        <f>IF($C659&gt;0,VLOOKUP($C659,CNIGP!$A:$J,3,FALSE),"")</f>
        <v/>
      </c>
      <c r="F659" s="23" t="str">
        <f t="shared" si="28"/>
        <v/>
      </c>
      <c r="G659" s="23" t="str">
        <f>IF($C659&gt;0,VLOOKUP($C659,CNIGP!$A:$J,9,FALSE),"")</f>
        <v/>
      </c>
      <c r="H659" s="23" t="str">
        <f>IF($C659&gt;0,VLOOKUP($C659,CNIGP!$A:$J,25,FALSE),"")</f>
        <v/>
      </c>
      <c r="I659" s="63"/>
      <c r="J659" s="18"/>
      <c r="K659" s="18"/>
      <c r="L659" s="18"/>
      <c r="M659" s="18"/>
      <c r="N659" s="36"/>
      <c r="O659" s="36"/>
      <c r="P659" s="36"/>
      <c r="Q659" s="36"/>
      <c r="R659" s="36"/>
      <c r="S659" s="18"/>
      <c r="T659" s="36"/>
      <c r="U659" s="18"/>
      <c r="V659" s="18"/>
      <c r="W659" s="23" t="str">
        <f t="shared" si="29"/>
        <v/>
      </c>
      <c r="X659" s="18"/>
      <c r="Y659" s="17"/>
      <c r="Z659" s="29" t="str">
        <f t="shared" si="27"/>
        <v/>
      </c>
      <c r="AA659" s="23" t="e">
        <f ca="1">IF(X659=#REF!,#REF!,IF(X659=#REF!,#REF!,IF(X659=#REF!,#REF!,IF(Z659="","",IF(X659="","",IF(Z659-TODAY()&gt;0,Z659-TODAY(),"Venceu"))))))</f>
        <v>#REF!</v>
      </c>
      <c r="AB659" s="58"/>
    </row>
    <row r="660" spans="1:28" ht="36" customHeight="1" x14ac:dyDescent="0.25">
      <c r="A660" s="16">
        <v>661</v>
      </c>
      <c r="B660" s="17"/>
      <c r="C660" s="18"/>
      <c r="D660" s="33" t="str">
        <f>IF($C660&gt;0,VLOOKUP($C660,CNIGP!$A:$J,2,FALSE),"")</f>
        <v/>
      </c>
      <c r="E660" s="23" t="str">
        <f>IF($C660&gt;0,VLOOKUP($C660,CNIGP!$A:$J,3,FALSE),"")</f>
        <v/>
      </c>
      <c r="F660" s="23" t="str">
        <f t="shared" si="28"/>
        <v/>
      </c>
      <c r="G660" s="23" t="str">
        <f>IF($C660&gt;0,VLOOKUP($C660,CNIGP!$A:$J,9,FALSE),"")</f>
        <v/>
      </c>
      <c r="H660" s="23" t="str">
        <f>IF($C660&gt;0,VLOOKUP($C660,CNIGP!$A:$J,25,FALSE),"")</f>
        <v/>
      </c>
      <c r="I660" s="63"/>
      <c r="J660" s="18"/>
      <c r="K660" s="18"/>
      <c r="L660" s="18"/>
      <c r="M660" s="18"/>
      <c r="N660" s="36"/>
      <c r="O660" s="36"/>
      <c r="P660" s="36"/>
      <c r="Q660" s="36"/>
      <c r="R660" s="36"/>
      <c r="S660" s="18"/>
      <c r="T660" s="36"/>
      <c r="U660" s="18"/>
      <c r="V660" s="18"/>
      <c r="W660" s="23" t="str">
        <f t="shared" si="29"/>
        <v/>
      </c>
      <c r="X660" s="18"/>
      <c r="Y660" s="17"/>
      <c r="Z660" s="29" t="str">
        <f t="shared" si="27"/>
        <v/>
      </c>
      <c r="AA660" s="23" t="e">
        <f ca="1">IF(X660=#REF!,#REF!,IF(X660=#REF!,#REF!,IF(X660=#REF!,#REF!,IF(Z660="","",IF(X660="","",IF(Z660-TODAY()&gt;0,Z660-TODAY(),"Venceu"))))))</f>
        <v>#REF!</v>
      </c>
      <c r="AB660" s="58"/>
    </row>
    <row r="661" spans="1:28" ht="36" customHeight="1" x14ac:dyDescent="0.25">
      <c r="A661" s="16">
        <v>662</v>
      </c>
      <c r="B661" s="17"/>
      <c r="C661" s="18"/>
      <c r="D661" s="33" t="str">
        <f>IF($C661&gt;0,VLOOKUP($C661,CNIGP!$A:$J,2,FALSE),"")</f>
        <v/>
      </c>
      <c r="E661" s="23" t="str">
        <f>IF($C661&gt;0,VLOOKUP($C661,CNIGP!$A:$J,3,FALSE),"")</f>
        <v/>
      </c>
      <c r="F661" s="23" t="str">
        <f t="shared" si="28"/>
        <v/>
      </c>
      <c r="G661" s="23" t="str">
        <f>IF($C661&gt;0,VLOOKUP($C661,CNIGP!$A:$J,9,FALSE),"")</f>
        <v/>
      </c>
      <c r="H661" s="23" t="str">
        <f>IF($C661&gt;0,VLOOKUP($C661,CNIGP!$A:$J,25,FALSE),"")</f>
        <v/>
      </c>
      <c r="I661" s="63"/>
      <c r="J661" s="18"/>
      <c r="K661" s="18"/>
      <c r="L661" s="18"/>
      <c r="M661" s="18"/>
      <c r="N661" s="36"/>
      <c r="O661" s="36"/>
      <c r="P661" s="36"/>
      <c r="Q661" s="36"/>
      <c r="R661" s="36"/>
      <c r="S661" s="18"/>
      <c r="T661" s="36"/>
      <c r="U661" s="18"/>
      <c r="V661" s="18"/>
      <c r="W661" s="23" t="str">
        <f t="shared" si="29"/>
        <v/>
      </c>
      <c r="X661" s="18"/>
      <c r="Y661" s="17"/>
      <c r="Z661" s="29" t="str">
        <f t="shared" ref="Z661:Z724" si="30">IF(Y661&gt;0,T661+Y661,"")</f>
        <v/>
      </c>
      <c r="AA661" s="23" t="e">
        <f ca="1">IF(X661=#REF!,#REF!,IF(X661=#REF!,#REF!,IF(X661=#REF!,#REF!,IF(Z661="","",IF(X661="","",IF(Z661-TODAY()&gt;0,Z661-TODAY(),"Venceu"))))))</f>
        <v>#REF!</v>
      </c>
      <c r="AB661" s="58"/>
    </row>
    <row r="662" spans="1:28" ht="36" customHeight="1" x14ac:dyDescent="0.25">
      <c r="A662" s="16">
        <v>663</v>
      </c>
      <c r="B662" s="17"/>
      <c r="C662" s="18"/>
      <c r="D662" s="33" t="str">
        <f>IF($C662&gt;0,VLOOKUP($C662,CNIGP!$A:$J,2,FALSE),"")</f>
        <v/>
      </c>
      <c r="E662" s="23" t="str">
        <f>IF($C662&gt;0,VLOOKUP($C662,CNIGP!$A:$J,3,FALSE),"")</f>
        <v/>
      </c>
      <c r="F662" s="23" t="str">
        <f t="shared" si="28"/>
        <v/>
      </c>
      <c r="G662" s="23" t="str">
        <f>IF($C662&gt;0,VLOOKUP($C662,CNIGP!$A:$J,9,FALSE),"")</f>
        <v/>
      </c>
      <c r="H662" s="23" t="str">
        <f>IF($C662&gt;0,VLOOKUP($C662,CNIGP!$A:$J,25,FALSE),"")</f>
        <v/>
      </c>
      <c r="I662" s="63"/>
      <c r="J662" s="18"/>
      <c r="K662" s="18"/>
      <c r="L662" s="18"/>
      <c r="M662" s="18"/>
      <c r="N662" s="36"/>
      <c r="O662" s="36"/>
      <c r="P662" s="36"/>
      <c r="Q662" s="36"/>
      <c r="R662" s="36"/>
      <c r="S662" s="18"/>
      <c r="T662" s="36"/>
      <c r="U662" s="18"/>
      <c r="V662" s="18"/>
      <c r="W662" s="23" t="str">
        <f t="shared" si="29"/>
        <v/>
      </c>
      <c r="X662" s="18"/>
      <c r="Y662" s="17"/>
      <c r="Z662" s="29" t="str">
        <f t="shared" si="30"/>
        <v/>
      </c>
      <c r="AA662" s="23" t="e">
        <f ca="1">IF(X662=#REF!,#REF!,IF(X662=#REF!,#REF!,IF(X662=#REF!,#REF!,IF(Z662="","",IF(X662="","",IF(Z662-TODAY()&gt;0,Z662-TODAY(),"Venceu"))))))</f>
        <v>#REF!</v>
      </c>
      <c r="AB662" s="58"/>
    </row>
    <row r="663" spans="1:28" ht="36" customHeight="1" x14ac:dyDescent="0.25">
      <c r="A663" s="16">
        <v>664</v>
      </c>
      <c r="B663" s="17"/>
      <c r="C663" s="18"/>
      <c r="D663" s="33" t="str">
        <f>IF($C663&gt;0,VLOOKUP($C663,CNIGP!$A:$J,2,FALSE),"")</f>
        <v/>
      </c>
      <c r="E663" s="23" t="str">
        <f>IF($C663&gt;0,VLOOKUP($C663,CNIGP!$A:$J,3,FALSE),"")</f>
        <v/>
      </c>
      <c r="F663" s="23" t="str">
        <f t="shared" si="28"/>
        <v/>
      </c>
      <c r="G663" s="23" t="str">
        <f>IF($C663&gt;0,VLOOKUP($C663,CNIGP!$A:$J,9,FALSE),"")</f>
        <v/>
      </c>
      <c r="H663" s="23" t="str">
        <f>IF($C663&gt;0,VLOOKUP($C663,CNIGP!$A:$J,25,FALSE),"")</f>
        <v/>
      </c>
      <c r="I663" s="63"/>
      <c r="J663" s="18"/>
      <c r="K663" s="18"/>
      <c r="L663" s="18"/>
      <c r="M663" s="18"/>
      <c r="N663" s="36"/>
      <c r="O663" s="36"/>
      <c r="P663" s="36"/>
      <c r="Q663" s="36"/>
      <c r="R663" s="36"/>
      <c r="S663" s="18"/>
      <c r="T663" s="36"/>
      <c r="U663" s="18"/>
      <c r="V663" s="18"/>
      <c r="W663" s="23" t="str">
        <f t="shared" si="29"/>
        <v/>
      </c>
      <c r="X663" s="18"/>
      <c r="Y663" s="17"/>
      <c r="Z663" s="29" t="str">
        <f t="shared" si="30"/>
        <v/>
      </c>
      <c r="AA663" s="23" t="e">
        <f ca="1">IF(X663=#REF!,#REF!,IF(X663=#REF!,#REF!,IF(X663=#REF!,#REF!,IF(Z663="","",IF(X663="","",IF(Z663-TODAY()&gt;0,Z663-TODAY(),"Venceu"))))))</f>
        <v>#REF!</v>
      </c>
      <c r="AB663" s="58"/>
    </row>
    <row r="664" spans="1:28" ht="36" customHeight="1" x14ac:dyDescent="0.25">
      <c r="A664" s="16">
        <v>665</v>
      </c>
      <c r="B664" s="17"/>
      <c r="C664" s="18"/>
      <c r="D664" s="33" t="str">
        <f>IF($C664&gt;0,VLOOKUP($C664,CNIGP!$A:$J,2,FALSE),"")</f>
        <v/>
      </c>
      <c r="E664" s="23" t="str">
        <f>IF($C664&gt;0,VLOOKUP($C664,CNIGP!$A:$J,3,FALSE),"")</f>
        <v/>
      </c>
      <c r="F664" s="23" t="str">
        <f t="shared" si="28"/>
        <v/>
      </c>
      <c r="G664" s="23" t="str">
        <f>IF($C664&gt;0,VLOOKUP($C664,CNIGP!$A:$J,9,FALSE),"")</f>
        <v/>
      </c>
      <c r="H664" s="23" t="str">
        <f>IF($C664&gt;0,VLOOKUP($C664,CNIGP!$A:$J,25,FALSE),"")</f>
        <v/>
      </c>
      <c r="I664" s="63"/>
      <c r="J664" s="18"/>
      <c r="K664" s="18"/>
      <c r="L664" s="18"/>
      <c r="M664" s="18"/>
      <c r="N664" s="36"/>
      <c r="O664" s="36"/>
      <c r="P664" s="36"/>
      <c r="Q664" s="36"/>
      <c r="R664" s="36"/>
      <c r="S664" s="18"/>
      <c r="T664" s="36"/>
      <c r="U664" s="18"/>
      <c r="V664" s="18"/>
      <c r="W664" s="23" t="str">
        <f t="shared" si="29"/>
        <v/>
      </c>
      <c r="X664" s="18"/>
      <c r="Y664" s="17"/>
      <c r="Z664" s="29" t="str">
        <f t="shared" si="30"/>
        <v/>
      </c>
      <c r="AA664" s="23" t="e">
        <f ca="1">IF(X664=#REF!,#REF!,IF(X664=#REF!,#REF!,IF(X664=#REF!,#REF!,IF(Z664="","",IF(X664="","",IF(Z664-TODAY()&gt;0,Z664-TODAY(),"Venceu"))))))</f>
        <v>#REF!</v>
      </c>
      <c r="AB664" s="58"/>
    </row>
    <row r="665" spans="1:28" ht="36" customHeight="1" x14ac:dyDescent="0.25">
      <c r="A665" s="16">
        <v>666</v>
      </c>
      <c r="B665" s="17"/>
      <c r="C665" s="18"/>
      <c r="D665" s="33" t="str">
        <f>IF($C665&gt;0,VLOOKUP($C665,CNIGP!$A:$J,2,FALSE),"")</f>
        <v/>
      </c>
      <c r="E665" s="23" t="str">
        <f>IF($C665&gt;0,VLOOKUP($C665,CNIGP!$A:$J,3,FALSE),"")</f>
        <v/>
      </c>
      <c r="F665" s="23" t="str">
        <f t="shared" ref="F665:F728" si="31">IF(B665&gt;0,IF(C665&gt;0,"Sim","Não"),"")</f>
        <v/>
      </c>
      <c r="G665" s="23" t="str">
        <f>IF($C665&gt;0,VLOOKUP($C665,CNIGP!$A:$J,9,FALSE),"")</f>
        <v/>
      </c>
      <c r="H665" s="23" t="str">
        <f>IF($C665&gt;0,VLOOKUP($C665,CNIGP!$A:$J,25,FALSE),"")</f>
        <v/>
      </c>
      <c r="I665" s="63"/>
      <c r="J665" s="18"/>
      <c r="K665" s="18"/>
      <c r="L665" s="18"/>
      <c r="M665" s="18"/>
      <c r="N665" s="36"/>
      <c r="O665" s="36"/>
      <c r="P665" s="36"/>
      <c r="Q665" s="36"/>
      <c r="R665" s="36"/>
      <c r="S665" s="18"/>
      <c r="T665" s="36"/>
      <c r="U665" s="18"/>
      <c r="V665" s="18"/>
      <c r="W665" s="23" t="str">
        <f t="shared" si="29"/>
        <v/>
      </c>
      <c r="X665" s="18"/>
      <c r="Y665" s="17"/>
      <c r="Z665" s="29" t="str">
        <f t="shared" si="30"/>
        <v/>
      </c>
      <c r="AA665" s="23" t="e">
        <f ca="1">IF(X665=#REF!,#REF!,IF(X665=#REF!,#REF!,IF(X665=#REF!,#REF!,IF(Z665="","",IF(X665="","",IF(Z665-TODAY()&gt;0,Z665-TODAY(),"Venceu"))))))</f>
        <v>#REF!</v>
      </c>
      <c r="AB665" s="58"/>
    </row>
    <row r="666" spans="1:28" ht="36" customHeight="1" x14ac:dyDescent="0.25">
      <c r="A666" s="16">
        <v>667</v>
      </c>
      <c r="B666" s="17"/>
      <c r="C666" s="18"/>
      <c r="D666" s="33" t="str">
        <f>IF($C666&gt;0,VLOOKUP($C666,CNIGP!$A:$J,2,FALSE),"")</f>
        <v/>
      </c>
      <c r="E666" s="23" t="str">
        <f>IF($C666&gt;0,VLOOKUP($C666,CNIGP!$A:$J,3,FALSE),"")</f>
        <v/>
      </c>
      <c r="F666" s="23" t="str">
        <f t="shared" si="31"/>
        <v/>
      </c>
      <c r="G666" s="23" t="str">
        <f>IF($C666&gt;0,VLOOKUP($C666,CNIGP!$A:$J,9,FALSE),"")</f>
        <v/>
      </c>
      <c r="H666" s="23" t="str">
        <f>IF($C666&gt;0,VLOOKUP($C666,CNIGP!$A:$J,25,FALSE),"")</f>
        <v/>
      </c>
      <c r="I666" s="63"/>
      <c r="J666" s="18"/>
      <c r="K666" s="18"/>
      <c r="L666" s="18"/>
      <c r="M666" s="18"/>
      <c r="N666" s="36"/>
      <c r="O666" s="36"/>
      <c r="P666" s="36"/>
      <c r="Q666" s="36"/>
      <c r="R666" s="36"/>
      <c r="S666" s="18"/>
      <c r="T666" s="36"/>
      <c r="U666" s="18"/>
      <c r="V666" s="18"/>
      <c r="W666" s="23" t="str">
        <f t="shared" si="29"/>
        <v/>
      </c>
      <c r="X666" s="18"/>
      <c r="Y666" s="17"/>
      <c r="Z666" s="29" t="str">
        <f t="shared" si="30"/>
        <v/>
      </c>
      <c r="AA666" s="23" t="e">
        <f ca="1">IF(X666=#REF!,#REF!,IF(X666=#REF!,#REF!,IF(X666=#REF!,#REF!,IF(Z666="","",IF(X666="","",IF(Z666-TODAY()&gt;0,Z666-TODAY(),"Venceu"))))))</f>
        <v>#REF!</v>
      </c>
      <c r="AB666" s="58"/>
    </row>
    <row r="667" spans="1:28" ht="36" customHeight="1" x14ac:dyDescent="0.25">
      <c r="A667" s="16">
        <v>668</v>
      </c>
      <c r="B667" s="17"/>
      <c r="C667" s="18"/>
      <c r="D667" s="33" t="str">
        <f>IF($C667&gt;0,VLOOKUP($C667,CNIGP!$A:$J,2,FALSE),"")</f>
        <v/>
      </c>
      <c r="E667" s="23" t="str">
        <f>IF($C667&gt;0,VLOOKUP($C667,CNIGP!$A:$J,3,FALSE),"")</f>
        <v/>
      </c>
      <c r="F667" s="23" t="str">
        <f t="shared" si="31"/>
        <v/>
      </c>
      <c r="G667" s="23" t="str">
        <f>IF($C667&gt;0,VLOOKUP($C667,CNIGP!$A:$J,9,FALSE),"")</f>
        <v/>
      </c>
      <c r="H667" s="23" t="str">
        <f>IF($C667&gt;0,VLOOKUP($C667,CNIGP!$A:$J,25,FALSE),"")</f>
        <v/>
      </c>
      <c r="I667" s="63"/>
      <c r="J667" s="18"/>
      <c r="K667" s="18"/>
      <c r="L667" s="18"/>
      <c r="M667" s="18"/>
      <c r="N667" s="36"/>
      <c r="O667" s="36"/>
      <c r="P667" s="36"/>
      <c r="Q667" s="36"/>
      <c r="R667" s="36"/>
      <c r="S667" s="18"/>
      <c r="T667" s="36"/>
      <c r="U667" s="18"/>
      <c r="V667" s="18"/>
      <c r="W667" s="23" t="str">
        <f t="shared" si="29"/>
        <v/>
      </c>
      <c r="X667" s="18"/>
      <c r="Y667" s="17"/>
      <c r="Z667" s="29" t="str">
        <f t="shared" si="30"/>
        <v/>
      </c>
      <c r="AA667" s="23" t="e">
        <f ca="1">IF(X667=#REF!,#REF!,IF(X667=#REF!,#REF!,IF(X667=#REF!,#REF!,IF(Z667="","",IF(X667="","",IF(Z667-TODAY()&gt;0,Z667-TODAY(),"Venceu"))))))</f>
        <v>#REF!</v>
      </c>
      <c r="AB667" s="58"/>
    </row>
    <row r="668" spans="1:28" ht="36" customHeight="1" x14ac:dyDescent="0.25">
      <c r="A668" s="16">
        <v>669</v>
      </c>
      <c r="B668" s="17"/>
      <c r="C668" s="18"/>
      <c r="D668" s="33" t="str">
        <f>IF($C668&gt;0,VLOOKUP($C668,CNIGP!$A:$J,2,FALSE),"")</f>
        <v/>
      </c>
      <c r="E668" s="23" t="str">
        <f>IF($C668&gt;0,VLOOKUP($C668,CNIGP!$A:$J,3,FALSE),"")</f>
        <v/>
      </c>
      <c r="F668" s="23" t="str">
        <f t="shared" si="31"/>
        <v/>
      </c>
      <c r="G668" s="23" t="str">
        <f>IF($C668&gt;0,VLOOKUP($C668,CNIGP!$A:$J,9,FALSE),"")</f>
        <v/>
      </c>
      <c r="H668" s="23" t="str">
        <f>IF($C668&gt;0,VLOOKUP($C668,CNIGP!$A:$J,25,FALSE),"")</f>
        <v/>
      </c>
      <c r="I668" s="63"/>
      <c r="J668" s="18"/>
      <c r="K668" s="18"/>
      <c r="L668" s="18"/>
      <c r="M668" s="18"/>
      <c r="N668" s="36"/>
      <c r="O668" s="36"/>
      <c r="P668" s="36"/>
      <c r="Q668" s="36"/>
      <c r="R668" s="36"/>
      <c r="S668" s="18"/>
      <c r="T668" s="36"/>
      <c r="U668" s="18"/>
      <c r="V668" s="18"/>
      <c r="W668" s="23" t="str">
        <f t="shared" si="29"/>
        <v/>
      </c>
      <c r="X668" s="18"/>
      <c r="Y668" s="17"/>
      <c r="Z668" s="29" t="str">
        <f t="shared" si="30"/>
        <v/>
      </c>
      <c r="AA668" s="23" t="e">
        <f ca="1">IF(X668=#REF!,#REF!,IF(X668=#REF!,#REF!,IF(X668=#REF!,#REF!,IF(Z668="","",IF(X668="","",IF(Z668-TODAY()&gt;0,Z668-TODAY(),"Venceu"))))))</f>
        <v>#REF!</v>
      </c>
      <c r="AB668" s="58"/>
    </row>
    <row r="669" spans="1:28" ht="36" customHeight="1" x14ac:dyDescent="0.25">
      <c r="A669" s="16">
        <v>670</v>
      </c>
      <c r="B669" s="17"/>
      <c r="C669" s="18"/>
      <c r="D669" s="33" t="str">
        <f>IF($C669&gt;0,VLOOKUP($C669,CNIGP!$A:$J,2,FALSE),"")</f>
        <v/>
      </c>
      <c r="E669" s="23" t="str">
        <f>IF($C669&gt;0,VLOOKUP($C669,CNIGP!$A:$J,3,FALSE),"")</f>
        <v/>
      </c>
      <c r="F669" s="23" t="str">
        <f t="shared" si="31"/>
        <v/>
      </c>
      <c r="G669" s="23" t="str">
        <f>IF($C669&gt;0,VLOOKUP($C669,CNIGP!$A:$J,9,FALSE),"")</f>
        <v/>
      </c>
      <c r="H669" s="23" t="str">
        <f>IF($C669&gt;0,VLOOKUP($C669,CNIGP!$A:$J,25,FALSE),"")</f>
        <v/>
      </c>
      <c r="I669" s="63"/>
      <c r="J669" s="18"/>
      <c r="K669" s="18"/>
      <c r="L669" s="18"/>
      <c r="M669" s="18"/>
      <c r="N669" s="36"/>
      <c r="O669" s="36"/>
      <c r="P669" s="36"/>
      <c r="Q669" s="36"/>
      <c r="R669" s="36"/>
      <c r="S669" s="18"/>
      <c r="T669" s="36"/>
      <c r="U669" s="18"/>
      <c r="V669" s="18"/>
      <c r="W669" s="23" t="str">
        <f t="shared" si="29"/>
        <v/>
      </c>
      <c r="X669" s="18"/>
      <c r="Y669" s="17"/>
      <c r="Z669" s="29" t="str">
        <f t="shared" si="30"/>
        <v/>
      </c>
      <c r="AA669" s="23" t="e">
        <f ca="1">IF(X669=#REF!,#REF!,IF(X669=#REF!,#REF!,IF(X669=#REF!,#REF!,IF(Z669="","",IF(X669="","",IF(Z669-TODAY()&gt;0,Z669-TODAY(),"Venceu"))))))</f>
        <v>#REF!</v>
      </c>
      <c r="AB669" s="58"/>
    </row>
    <row r="670" spans="1:28" ht="36" customHeight="1" x14ac:dyDescent="0.25">
      <c r="A670" s="16">
        <v>671</v>
      </c>
      <c r="B670" s="17"/>
      <c r="C670" s="18"/>
      <c r="D670" s="33" t="str">
        <f>IF($C670&gt;0,VLOOKUP($C670,CNIGP!$A:$J,2,FALSE),"")</f>
        <v/>
      </c>
      <c r="E670" s="23" t="str">
        <f>IF($C670&gt;0,VLOOKUP($C670,CNIGP!$A:$J,3,FALSE),"")</f>
        <v/>
      </c>
      <c r="F670" s="23" t="str">
        <f t="shared" si="31"/>
        <v/>
      </c>
      <c r="G670" s="23" t="str">
        <f>IF($C670&gt;0,VLOOKUP($C670,CNIGP!$A:$J,9,FALSE),"")</f>
        <v/>
      </c>
      <c r="H670" s="23" t="str">
        <f>IF($C670&gt;0,VLOOKUP($C670,CNIGP!$A:$J,25,FALSE),"")</f>
        <v/>
      </c>
      <c r="I670" s="63"/>
      <c r="J670" s="18"/>
      <c r="K670" s="18"/>
      <c r="L670" s="18"/>
      <c r="M670" s="18"/>
      <c r="N670" s="36"/>
      <c r="O670" s="36"/>
      <c r="P670" s="36"/>
      <c r="Q670" s="36"/>
      <c r="R670" s="36"/>
      <c r="S670" s="18"/>
      <c r="T670" s="36"/>
      <c r="U670" s="18"/>
      <c r="V670" s="18"/>
      <c r="W670" s="23" t="str">
        <f t="shared" si="29"/>
        <v/>
      </c>
      <c r="X670" s="18"/>
      <c r="Y670" s="17"/>
      <c r="Z670" s="29" t="str">
        <f t="shared" si="30"/>
        <v/>
      </c>
      <c r="AA670" s="23" t="e">
        <f ca="1">IF(X670=#REF!,#REF!,IF(X670=#REF!,#REF!,IF(X670=#REF!,#REF!,IF(Z670="","",IF(X670="","",IF(Z670-TODAY()&gt;0,Z670-TODAY(),"Venceu"))))))</f>
        <v>#REF!</v>
      </c>
      <c r="AB670" s="58"/>
    </row>
    <row r="671" spans="1:28" ht="36" customHeight="1" x14ac:dyDescent="0.25">
      <c r="A671" s="16">
        <v>672</v>
      </c>
      <c r="B671" s="17"/>
      <c r="C671" s="18"/>
      <c r="D671" s="33" t="str">
        <f>IF($C671&gt;0,VLOOKUP($C671,CNIGP!$A:$J,2,FALSE),"")</f>
        <v/>
      </c>
      <c r="E671" s="23" t="str">
        <f>IF($C671&gt;0,VLOOKUP($C671,CNIGP!$A:$J,3,FALSE),"")</f>
        <v/>
      </c>
      <c r="F671" s="23" t="str">
        <f t="shared" si="31"/>
        <v/>
      </c>
      <c r="G671" s="23" t="str">
        <f>IF($C671&gt;0,VLOOKUP($C671,CNIGP!$A:$J,9,FALSE),"")</f>
        <v/>
      </c>
      <c r="H671" s="23" t="str">
        <f>IF($C671&gt;0,VLOOKUP($C671,CNIGP!$A:$J,25,FALSE),"")</f>
        <v/>
      </c>
      <c r="I671" s="63"/>
      <c r="J671" s="18"/>
      <c r="K671" s="18"/>
      <c r="L671" s="18"/>
      <c r="M671" s="18"/>
      <c r="N671" s="36"/>
      <c r="O671" s="36"/>
      <c r="P671" s="36"/>
      <c r="Q671" s="36"/>
      <c r="R671" s="36"/>
      <c r="S671" s="18"/>
      <c r="T671" s="36"/>
      <c r="U671" s="18"/>
      <c r="V671" s="18"/>
      <c r="W671" s="23" t="str">
        <f t="shared" si="29"/>
        <v/>
      </c>
      <c r="X671" s="18"/>
      <c r="Y671" s="17"/>
      <c r="Z671" s="29" t="str">
        <f t="shared" si="30"/>
        <v/>
      </c>
      <c r="AA671" s="23" t="e">
        <f ca="1">IF(X671=#REF!,#REF!,IF(X671=#REF!,#REF!,IF(X671=#REF!,#REF!,IF(Z671="","",IF(X671="","",IF(Z671-TODAY()&gt;0,Z671-TODAY(),"Venceu"))))))</f>
        <v>#REF!</v>
      </c>
      <c r="AB671" s="58"/>
    </row>
    <row r="672" spans="1:28" ht="36" customHeight="1" x14ac:dyDescent="0.25">
      <c r="A672" s="16">
        <v>673</v>
      </c>
      <c r="B672" s="17"/>
      <c r="C672" s="18"/>
      <c r="D672" s="33" t="str">
        <f>IF($C672&gt;0,VLOOKUP($C672,CNIGP!$A:$J,2,FALSE),"")</f>
        <v/>
      </c>
      <c r="E672" s="23" t="str">
        <f>IF($C672&gt;0,VLOOKUP($C672,CNIGP!$A:$J,3,FALSE),"")</f>
        <v/>
      </c>
      <c r="F672" s="23" t="str">
        <f t="shared" si="31"/>
        <v/>
      </c>
      <c r="G672" s="23" t="str">
        <f>IF($C672&gt;0,VLOOKUP($C672,CNIGP!$A:$J,9,FALSE),"")</f>
        <v/>
      </c>
      <c r="H672" s="23" t="str">
        <f>IF($C672&gt;0,VLOOKUP($C672,CNIGP!$A:$J,25,FALSE),"")</f>
        <v/>
      </c>
      <c r="I672" s="63"/>
      <c r="J672" s="18"/>
      <c r="K672" s="18"/>
      <c r="L672" s="18"/>
      <c r="M672" s="18"/>
      <c r="N672" s="36"/>
      <c r="O672" s="36"/>
      <c r="P672" s="36"/>
      <c r="Q672" s="36"/>
      <c r="R672" s="36"/>
      <c r="S672" s="18"/>
      <c r="T672" s="36"/>
      <c r="U672" s="18"/>
      <c r="V672" s="18"/>
      <c r="W672" s="23" t="str">
        <f t="shared" si="29"/>
        <v/>
      </c>
      <c r="X672" s="18"/>
      <c r="Y672" s="17"/>
      <c r="Z672" s="29" t="str">
        <f t="shared" si="30"/>
        <v/>
      </c>
      <c r="AA672" s="23" t="e">
        <f ca="1">IF(X672=#REF!,#REF!,IF(X672=#REF!,#REF!,IF(X672=#REF!,#REF!,IF(Z672="","",IF(X672="","",IF(Z672-TODAY()&gt;0,Z672-TODAY(),"Venceu"))))))</f>
        <v>#REF!</v>
      </c>
      <c r="AB672" s="58"/>
    </row>
    <row r="673" spans="1:28" ht="36" customHeight="1" x14ac:dyDescent="0.25">
      <c r="A673" s="16">
        <v>674</v>
      </c>
      <c r="B673" s="17"/>
      <c r="C673" s="18"/>
      <c r="D673" s="33" t="str">
        <f>IF($C673&gt;0,VLOOKUP($C673,CNIGP!$A:$J,2,FALSE),"")</f>
        <v/>
      </c>
      <c r="E673" s="23" t="str">
        <f>IF($C673&gt;0,VLOOKUP($C673,CNIGP!$A:$J,3,FALSE),"")</f>
        <v/>
      </c>
      <c r="F673" s="23" t="str">
        <f t="shared" si="31"/>
        <v/>
      </c>
      <c r="G673" s="23" t="str">
        <f>IF($C673&gt;0,VLOOKUP($C673,CNIGP!$A:$J,9,FALSE),"")</f>
        <v/>
      </c>
      <c r="H673" s="23" t="str">
        <f>IF($C673&gt;0,VLOOKUP($C673,CNIGP!$A:$J,25,FALSE),"")</f>
        <v/>
      </c>
      <c r="I673" s="63"/>
      <c r="J673" s="18"/>
      <c r="K673" s="18"/>
      <c r="L673" s="18"/>
      <c r="M673" s="18"/>
      <c r="N673" s="36"/>
      <c r="O673" s="36"/>
      <c r="P673" s="36"/>
      <c r="Q673" s="36"/>
      <c r="R673" s="36"/>
      <c r="S673" s="18"/>
      <c r="T673" s="36"/>
      <c r="U673" s="18"/>
      <c r="V673" s="18"/>
      <c r="W673" s="23" t="str">
        <f t="shared" si="29"/>
        <v/>
      </c>
      <c r="X673" s="18"/>
      <c r="Y673" s="17"/>
      <c r="Z673" s="29" t="str">
        <f t="shared" si="30"/>
        <v/>
      </c>
      <c r="AA673" s="23" t="e">
        <f ca="1">IF(X673=#REF!,#REF!,IF(X673=#REF!,#REF!,IF(X673=#REF!,#REF!,IF(Z673="","",IF(X673="","",IF(Z673-TODAY()&gt;0,Z673-TODAY(),"Venceu"))))))</f>
        <v>#REF!</v>
      </c>
      <c r="AB673" s="58"/>
    </row>
    <row r="674" spans="1:28" ht="36" customHeight="1" x14ac:dyDescent="0.25">
      <c r="A674" s="16">
        <v>675</v>
      </c>
      <c r="B674" s="17"/>
      <c r="C674" s="18"/>
      <c r="D674" s="33" t="str">
        <f>IF($C674&gt;0,VLOOKUP($C674,CNIGP!$A:$J,2,FALSE),"")</f>
        <v/>
      </c>
      <c r="E674" s="23" t="str">
        <f>IF($C674&gt;0,VLOOKUP($C674,CNIGP!$A:$J,3,FALSE),"")</f>
        <v/>
      </c>
      <c r="F674" s="23" t="str">
        <f t="shared" si="31"/>
        <v/>
      </c>
      <c r="G674" s="23" t="str">
        <f>IF($C674&gt;0,VLOOKUP($C674,CNIGP!$A:$J,9,FALSE),"")</f>
        <v/>
      </c>
      <c r="H674" s="23" t="str">
        <f>IF($C674&gt;0,VLOOKUP($C674,CNIGP!$A:$J,25,FALSE),"")</f>
        <v/>
      </c>
      <c r="I674" s="63"/>
      <c r="J674" s="18"/>
      <c r="K674" s="18"/>
      <c r="L674" s="18"/>
      <c r="M674" s="18"/>
      <c r="N674" s="36"/>
      <c r="O674" s="36"/>
      <c r="P674" s="36"/>
      <c r="Q674" s="36"/>
      <c r="R674" s="36"/>
      <c r="S674" s="18"/>
      <c r="T674" s="36"/>
      <c r="U674" s="18"/>
      <c r="V674" s="18"/>
      <c r="W674" s="23" t="str">
        <f t="shared" si="29"/>
        <v/>
      </c>
      <c r="X674" s="18"/>
      <c r="Y674" s="17"/>
      <c r="Z674" s="29" t="str">
        <f t="shared" si="30"/>
        <v/>
      </c>
      <c r="AA674" s="23" t="e">
        <f ca="1">IF(X674=#REF!,#REF!,IF(X674=#REF!,#REF!,IF(X674=#REF!,#REF!,IF(Z674="","",IF(X674="","",IF(Z674-TODAY()&gt;0,Z674-TODAY(),"Venceu"))))))</f>
        <v>#REF!</v>
      </c>
      <c r="AB674" s="58"/>
    </row>
    <row r="675" spans="1:28" ht="36" customHeight="1" x14ac:dyDescent="0.25">
      <c r="A675" s="16">
        <v>676</v>
      </c>
      <c r="B675" s="17"/>
      <c r="C675" s="18"/>
      <c r="D675" s="33" t="str">
        <f>IF($C675&gt;0,VLOOKUP($C675,CNIGP!$A:$J,2,FALSE),"")</f>
        <v/>
      </c>
      <c r="E675" s="23" t="str">
        <f>IF($C675&gt;0,VLOOKUP($C675,CNIGP!$A:$J,3,FALSE),"")</f>
        <v/>
      </c>
      <c r="F675" s="23" t="str">
        <f t="shared" si="31"/>
        <v/>
      </c>
      <c r="G675" s="23" t="str">
        <f>IF($C675&gt;0,VLOOKUP($C675,CNIGP!$A:$J,9,FALSE),"")</f>
        <v/>
      </c>
      <c r="H675" s="23" t="str">
        <f>IF($C675&gt;0,VLOOKUP($C675,CNIGP!$A:$J,25,FALSE),"")</f>
        <v/>
      </c>
      <c r="I675" s="63"/>
      <c r="J675" s="18"/>
      <c r="K675" s="18"/>
      <c r="L675" s="18"/>
      <c r="M675" s="18"/>
      <c r="N675" s="36"/>
      <c r="O675" s="36"/>
      <c r="P675" s="36"/>
      <c r="Q675" s="36"/>
      <c r="R675" s="36"/>
      <c r="S675" s="18"/>
      <c r="T675" s="36"/>
      <c r="U675" s="18"/>
      <c r="V675" s="18"/>
      <c r="W675" s="23" t="str">
        <f t="shared" si="29"/>
        <v/>
      </c>
      <c r="X675" s="18"/>
      <c r="Y675" s="17"/>
      <c r="Z675" s="29" t="str">
        <f t="shared" si="30"/>
        <v/>
      </c>
      <c r="AA675" s="23" t="e">
        <f ca="1">IF(X675=#REF!,#REF!,IF(X675=#REF!,#REF!,IF(X675=#REF!,#REF!,IF(Z675="","",IF(X675="","",IF(Z675-TODAY()&gt;0,Z675-TODAY(),"Venceu"))))))</f>
        <v>#REF!</v>
      </c>
      <c r="AB675" s="58"/>
    </row>
    <row r="676" spans="1:28" ht="36" customHeight="1" x14ac:dyDescent="0.25">
      <c r="A676" s="16">
        <v>677</v>
      </c>
      <c r="B676" s="17"/>
      <c r="C676" s="18"/>
      <c r="D676" s="33" t="str">
        <f>IF($C676&gt;0,VLOOKUP($C676,CNIGP!$A:$J,2,FALSE),"")</f>
        <v/>
      </c>
      <c r="E676" s="23" t="str">
        <f>IF($C676&gt;0,VLOOKUP($C676,CNIGP!$A:$J,3,FALSE),"")</f>
        <v/>
      </c>
      <c r="F676" s="23" t="str">
        <f t="shared" si="31"/>
        <v/>
      </c>
      <c r="G676" s="23" t="str">
        <f>IF($C676&gt;0,VLOOKUP($C676,CNIGP!$A:$J,9,FALSE),"")</f>
        <v/>
      </c>
      <c r="H676" s="23" t="str">
        <f>IF($C676&gt;0,VLOOKUP($C676,CNIGP!$A:$J,25,FALSE),"")</f>
        <v/>
      </c>
      <c r="I676" s="63"/>
      <c r="J676" s="18"/>
      <c r="K676" s="18"/>
      <c r="L676" s="18"/>
      <c r="M676" s="18"/>
      <c r="N676" s="36"/>
      <c r="O676" s="36"/>
      <c r="P676" s="36"/>
      <c r="Q676" s="36"/>
      <c r="R676" s="36"/>
      <c r="S676" s="18"/>
      <c r="T676" s="36"/>
      <c r="U676" s="18"/>
      <c r="V676" s="18"/>
      <c r="W676" s="23" t="str">
        <f t="shared" si="29"/>
        <v/>
      </c>
      <c r="X676" s="18"/>
      <c r="Y676" s="17"/>
      <c r="Z676" s="29" t="str">
        <f t="shared" si="30"/>
        <v/>
      </c>
      <c r="AA676" s="23" t="e">
        <f ca="1">IF(X676=#REF!,#REF!,IF(X676=#REF!,#REF!,IF(X676=#REF!,#REF!,IF(Z676="","",IF(X676="","",IF(Z676-TODAY()&gt;0,Z676-TODAY(),"Venceu"))))))</f>
        <v>#REF!</v>
      </c>
      <c r="AB676" s="58"/>
    </row>
    <row r="677" spans="1:28" ht="36" customHeight="1" x14ac:dyDescent="0.25">
      <c r="A677" s="16">
        <v>678</v>
      </c>
      <c r="B677" s="17"/>
      <c r="C677" s="18"/>
      <c r="D677" s="33" t="str">
        <f>IF($C677&gt;0,VLOOKUP($C677,CNIGP!$A:$J,2,FALSE),"")</f>
        <v/>
      </c>
      <c r="E677" s="23" t="str">
        <f>IF($C677&gt;0,VLOOKUP($C677,CNIGP!$A:$J,3,FALSE),"")</f>
        <v/>
      </c>
      <c r="F677" s="23" t="str">
        <f t="shared" si="31"/>
        <v/>
      </c>
      <c r="G677" s="23" t="str">
        <f>IF($C677&gt;0,VLOOKUP($C677,CNIGP!$A:$J,9,FALSE),"")</f>
        <v/>
      </c>
      <c r="H677" s="23" t="str">
        <f>IF($C677&gt;0,VLOOKUP($C677,CNIGP!$A:$J,25,FALSE),"")</f>
        <v/>
      </c>
      <c r="I677" s="63"/>
      <c r="J677" s="18"/>
      <c r="K677" s="18"/>
      <c r="L677" s="18"/>
      <c r="M677" s="18"/>
      <c r="N677" s="36"/>
      <c r="O677" s="36"/>
      <c r="P677" s="36"/>
      <c r="Q677" s="36"/>
      <c r="R677" s="36"/>
      <c r="S677" s="18"/>
      <c r="T677" s="36"/>
      <c r="U677" s="18"/>
      <c r="V677" s="18"/>
      <c r="W677" s="23" t="str">
        <f t="shared" si="29"/>
        <v/>
      </c>
      <c r="X677" s="18"/>
      <c r="Y677" s="17"/>
      <c r="Z677" s="29" t="str">
        <f t="shared" si="30"/>
        <v/>
      </c>
      <c r="AA677" s="23" t="e">
        <f ca="1">IF(X677=#REF!,#REF!,IF(X677=#REF!,#REF!,IF(X677=#REF!,#REF!,IF(Z677="","",IF(X677="","",IF(Z677-TODAY()&gt;0,Z677-TODAY(),"Venceu"))))))</f>
        <v>#REF!</v>
      </c>
      <c r="AB677" s="58"/>
    </row>
    <row r="678" spans="1:28" ht="36" customHeight="1" x14ac:dyDescent="0.25">
      <c r="A678" s="16">
        <v>679</v>
      </c>
      <c r="B678" s="17"/>
      <c r="C678" s="18"/>
      <c r="D678" s="33" t="str">
        <f>IF($C678&gt;0,VLOOKUP($C678,CNIGP!$A:$J,2,FALSE),"")</f>
        <v/>
      </c>
      <c r="E678" s="23" t="str">
        <f>IF($C678&gt;0,VLOOKUP($C678,CNIGP!$A:$J,3,FALSE),"")</f>
        <v/>
      </c>
      <c r="F678" s="23" t="str">
        <f t="shared" si="31"/>
        <v/>
      </c>
      <c r="G678" s="23" t="str">
        <f>IF($C678&gt;0,VLOOKUP($C678,CNIGP!$A:$J,9,FALSE),"")</f>
        <v/>
      </c>
      <c r="H678" s="23" t="str">
        <f>IF($C678&gt;0,VLOOKUP($C678,CNIGP!$A:$J,25,FALSE),"")</f>
        <v/>
      </c>
      <c r="I678" s="63"/>
      <c r="J678" s="18"/>
      <c r="K678" s="18"/>
      <c r="L678" s="18"/>
      <c r="M678" s="18"/>
      <c r="N678" s="36"/>
      <c r="O678" s="36"/>
      <c r="P678" s="36"/>
      <c r="Q678" s="36"/>
      <c r="R678" s="36"/>
      <c r="S678" s="18"/>
      <c r="T678" s="36"/>
      <c r="U678" s="18"/>
      <c r="V678" s="18"/>
      <c r="W678" s="23" t="str">
        <f t="shared" si="29"/>
        <v/>
      </c>
      <c r="X678" s="18"/>
      <c r="Y678" s="17"/>
      <c r="Z678" s="29" t="str">
        <f t="shared" si="30"/>
        <v/>
      </c>
      <c r="AA678" s="23" t="e">
        <f ca="1">IF(X678=#REF!,#REF!,IF(X678=#REF!,#REF!,IF(X678=#REF!,#REF!,IF(Z678="","",IF(X678="","",IF(Z678-TODAY()&gt;0,Z678-TODAY(),"Venceu"))))))</f>
        <v>#REF!</v>
      </c>
      <c r="AB678" s="58"/>
    </row>
    <row r="679" spans="1:28" ht="36" customHeight="1" x14ac:dyDescent="0.25">
      <c r="A679" s="16">
        <v>680</v>
      </c>
      <c r="B679" s="17"/>
      <c r="C679" s="18"/>
      <c r="D679" s="33" t="str">
        <f>IF($C679&gt;0,VLOOKUP($C679,CNIGP!$A:$J,2,FALSE),"")</f>
        <v/>
      </c>
      <c r="E679" s="23" t="str">
        <f>IF($C679&gt;0,VLOOKUP($C679,CNIGP!$A:$J,3,FALSE),"")</f>
        <v/>
      </c>
      <c r="F679" s="23" t="str">
        <f t="shared" si="31"/>
        <v/>
      </c>
      <c r="G679" s="23" t="str">
        <f>IF($C679&gt;0,VLOOKUP($C679,CNIGP!$A:$J,9,FALSE),"")</f>
        <v/>
      </c>
      <c r="H679" s="23" t="str">
        <f>IF($C679&gt;0,VLOOKUP($C679,CNIGP!$A:$J,25,FALSE),"")</f>
        <v/>
      </c>
      <c r="I679" s="63"/>
      <c r="J679" s="18"/>
      <c r="K679" s="18"/>
      <c r="L679" s="18"/>
      <c r="M679" s="18"/>
      <c r="N679" s="36"/>
      <c r="O679" s="36"/>
      <c r="P679" s="36"/>
      <c r="Q679" s="36"/>
      <c r="R679" s="36"/>
      <c r="S679" s="18"/>
      <c r="T679" s="36"/>
      <c r="U679" s="18"/>
      <c r="V679" s="18"/>
      <c r="W679" s="23" t="str">
        <f t="shared" si="29"/>
        <v/>
      </c>
      <c r="X679" s="18"/>
      <c r="Y679" s="17"/>
      <c r="Z679" s="29" t="str">
        <f t="shared" si="30"/>
        <v/>
      </c>
      <c r="AA679" s="23" t="e">
        <f ca="1">IF(X679=#REF!,#REF!,IF(X679=#REF!,#REF!,IF(X679=#REF!,#REF!,IF(Z679="","",IF(X679="","",IF(Z679-TODAY()&gt;0,Z679-TODAY(),"Venceu"))))))</f>
        <v>#REF!</v>
      </c>
      <c r="AB679" s="58"/>
    </row>
    <row r="680" spans="1:28" ht="36" customHeight="1" x14ac:dyDescent="0.25">
      <c r="A680" s="16">
        <v>681</v>
      </c>
      <c r="B680" s="17"/>
      <c r="C680" s="18"/>
      <c r="D680" s="33" t="str">
        <f>IF($C680&gt;0,VLOOKUP($C680,CNIGP!$A:$J,2,FALSE),"")</f>
        <v/>
      </c>
      <c r="E680" s="23" t="str">
        <f>IF($C680&gt;0,VLOOKUP($C680,CNIGP!$A:$J,3,FALSE),"")</f>
        <v/>
      </c>
      <c r="F680" s="23" t="str">
        <f t="shared" si="31"/>
        <v/>
      </c>
      <c r="G680" s="23" t="str">
        <f>IF($C680&gt;0,VLOOKUP($C680,CNIGP!$A:$J,9,FALSE),"")</f>
        <v/>
      </c>
      <c r="H680" s="23" t="str">
        <f>IF($C680&gt;0,VLOOKUP($C680,CNIGP!$A:$J,25,FALSE),"")</f>
        <v/>
      </c>
      <c r="I680" s="63"/>
      <c r="J680" s="18"/>
      <c r="K680" s="18"/>
      <c r="L680" s="18"/>
      <c r="M680" s="18"/>
      <c r="N680" s="36"/>
      <c r="O680" s="36"/>
      <c r="P680" s="36"/>
      <c r="Q680" s="36"/>
      <c r="R680" s="36"/>
      <c r="S680" s="18"/>
      <c r="T680" s="36"/>
      <c r="U680" s="18"/>
      <c r="V680" s="18"/>
      <c r="W680" s="23" t="str">
        <f t="shared" si="29"/>
        <v/>
      </c>
      <c r="X680" s="18"/>
      <c r="Y680" s="17"/>
      <c r="Z680" s="29" t="str">
        <f t="shared" si="30"/>
        <v/>
      </c>
      <c r="AA680" s="23" t="e">
        <f ca="1">IF(X680=#REF!,#REF!,IF(X680=#REF!,#REF!,IF(X680=#REF!,#REF!,IF(Z680="","",IF(X680="","",IF(Z680-TODAY()&gt;0,Z680-TODAY(),"Venceu"))))))</f>
        <v>#REF!</v>
      </c>
      <c r="AB680" s="58"/>
    </row>
    <row r="681" spans="1:28" ht="36" customHeight="1" x14ac:dyDescent="0.25">
      <c r="A681" s="16">
        <v>682</v>
      </c>
      <c r="B681" s="17"/>
      <c r="C681" s="18"/>
      <c r="D681" s="33" t="str">
        <f>IF($C681&gt;0,VLOOKUP($C681,CNIGP!$A:$J,2,FALSE),"")</f>
        <v/>
      </c>
      <c r="E681" s="23" t="str">
        <f>IF($C681&gt;0,VLOOKUP($C681,CNIGP!$A:$J,3,FALSE),"")</f>
        <v/>
      </c>
      <c r="F681" s="23" t="str">
        <f t="shared" si="31"/>
        <v/>
      </c>
      <c r="G681" s="23" t="str">
        <f>IF($C681&gt;0,VLOOKUP($C681,CNIGP!$A:$J,9,FALSE),"")</f>
        <v/>
      </c>
      <c r="H681" s="23" t="str">
        <f>IF($C681&gt;0,VLOOKUP($C681,CNIGP!$A:$J,25,FALSE),"")</f>
        <v/>
      </c>
      <c r="I681" s="63"/>
      <c r="J681" s="18"/>
      <c r="K681" s="18"/>
      <c r="L681" s="18"/>
      <c r="M681" s="18"/>
      <c r="N681" s="36"/>
      <c r="O681" s="36"/>
      <c r="P681" s="36"/>
      <c r="Q681" s="36"/>
      <c r="R681" s="36"/>
      <c r="S681" s="18"/>
      <c r="T681" s="36"/>
      <c r="U681" s="18"/>
      <c r="V681" s="18"/>
      <c r="W681" s="23" t="str">
        <f t="shared" si="29"/>
        <v/>
      </c>
      <c r="X681" s="18"/>
      <c r="Y681" s="17"/>
      <c r="Z681" s="29" t="str">
        <f t="shared" si="30"/>
        <v/>
      </c>
      <c r="AA681" s="23" t="e">
        <f ca="1">IF(X681=#REF!,#REF!,IF(X681=#REF!,#REF!,IF(X681=#REF!,#REF!,IF(Z681="","",IF(X681="","",IF(Z681-TODAY()&gt;0,Z681-TODAY(),"Venceu"))))))</f>
        <v>#REF!</v>
      </c>
      <c r="AB681" s="58"/>
    </row>
    <row r="682" spans="1:28" ht="36" customHeight="1" x14ac:dyDescent="0.25">
      <c r="A682" s="16">
        <v>683</v>
      </c>
      <c r="B682" s="17"/>
      <c r="C682" s="18"/>
      <c r="D682" s="33" t="str">
        <f>IF($C682&gt;0,VLOOKUP($C682,CNIGP!$A:$J,2,FALSE),"")</f>
        <v/>
      </c>
      <c r="E682" s="23" t="str">
        <f>IF($C682&gt;0,VLOOKUP($C682,CNIGP!$A:$J,3,FALSE),"")</f>
        <v/>
      </c>
      <c r="F682" s="23" t="str">
        <f t="shared" si="31"/>
        <v/>
      </c>
      <c r="G682" s="23" t="str">
        <f>IF($C682&gt;0,VLOOKUP($C682,CNIGP!$A:$J,9,FALSE),"")</f>
        <v/>
      </c>
      <c r="H682" s="23" t="str">
        <f>IF($C682&gt;0,VLOOKUP($C682,CNIGP!$A:$J,25,FALSE),"")</f>
        <v/>
      </c>
      <c r="I682" s="63"/>
      <c r="J682" s="18"/>
      <c r="K682" s="18"/>
      <c r="L682" s="18"/>
      <c r="M682" s="18"/>
      <c r="N682" s="36"/>
      <c r="O682" s="36"/>
      <c r="P682" s="36"/>
      <c r="Q682" s="36"/>
      <c r="R682" s="36"/>
      <c r="S682" s="18"/>
      <c r="T682" s="36"/>
      <c r="U682" s="18"/>
      <c r="V682" s="18"/>
      <c r="W682" s="23" t="str">
        <f t="shared" si="29"/>
        <v/>
      </c>
      <c r="X682" s="18"/>
      <c r="Y682" s="17"/>
      <c r="Z682" s="29" t="str">
        <f t="shared" si="30"/>
        <v/>
      </c>
      <c r="AA682" s="23" t="e">
        <f ca="1">IF(X682=#REF!,#REF!,IF(X682=#REF!,#REF!,IF(X682=#REF!,#REF!,IF(Z682="","",IF(X682="","",IF(Z682-TODAY()&gt;0,Z682-TODAY(),"Venceu"))))))</f>
        <v>#REF!</v>
      </c>
      <c r="AB682" s="58"/>
    </row>
    <row r="683" spans="1:28" ht="36" customHeight="1" x14ac:dyDescent="0.25">
      <c r="A683" s="16">
        <v>684</v>
      </c>
      <c r="B683" s="17"/>
      <c r="C683" s="18"/>
      <c r="D683" s="33" t="str">
        <f>IF($C683&gt;0,VLOOKUP($C683,CNIGP!$A:$J,2,FALSE),"")</f>
        <v/>
      </c>
      <c r="E683" s="23" t="str">
        <f>IF($C683&gt;0,VLOOKUP($C683,CNIGP!$A:$J,3,FALSE),"")</f>
        <v/>
      </c>
      <c r="F683" s="23" t="str">
        <f t="shared" si="31"/>
        <v/>
      </c>
      <c r="G683" s="23" t="str">
        <f>IF($C683&gt;0,VLOOKUP($C683,CNIGP!$A:$J,9,FALSE),"")</f>
        <v/>
      </c>
      <c r="H683" s="23" t="str">
        <f>IF($C683&gt;0,VLOOKUP($C683,CNIGP!$A:$J,25,FALSE),"")</f>
        <v/>
      </c>
      <c r="I683" s="63"/>
      <c r="J683" s="18"/>
      <c r="K683" s="18"/>
      <c r="L683" s="18"/>
      <c r="M683" s="18"/>
      <c r="N683" s="36"/>
      <c r="O683" s="36"/>
      <c r="P683" s="36"/>
      <c r="Q683" s="36"/>
      <c r="R683" s="36"/>
      <c r="S683" s="18"/>
      <c r="T683" s="36"/>
      <c r="U683" s="18"/>
      <c r="V683" s="18"/>
      <c r="W683" s="23" t="str">
        <f t="shared" si="29"/>
        <v/>
      </c>
      <c r="X683" s="18"/>
      <c r="Y683" s="17"/>
      <c r="Z683" s="29" t="str">
        <f t="shared" si="30"/>
        <v/>
      </c>
      <c r="AA683" s="23" t="e">
        <f ca="1">IF(X683=#REF!,#REF!,IF(X683=#REF!,#REF!,IF(X683=#REF!,#REF!,IF(Z683="","",IF(X683="","",IF(Z683-TODAY()&gt;0,Z683-TODAY(),"Venceu"))))))</f>
        <v>#REF!</v>
      </c>
      <c r="AB683" s="58"/>
    </row>
    <row r="684" spans="1:28" ht="36" customHeight="1" x14ac:dyDescent="0.25">
      <c r="A684" s="16">
        <v>685</v>
      </c>
      <c r="B684" s="17"/>
      <c r="C684" s="18"/>
      <c r="D684" s="33" t="str">
        <f>IF($C684&gt;0,VLOOKUP($C684,CNIGP!$A:$J,2,FALSE),"")</f>
        <v/>
      </c>
      <c r="E684" s="23" t="str">
        <f>IF($C684&gt;0,VLOOKUP($C684,CNIGP!$A:$J,3,FALSE),"")</f>
        <v/>
      </c>
      <c r="F684" s="23" t="str">
        <f t="shared" si="31"/>
        <v/>
      </c>
      <c r="G684" s="23" t="str">
        <f>IF($C684&gt;0,VLOOKUP($C684,CNIGP!$A:$J,9,FALSE),"")</f>
        <v/>
      </c>
      <c r="H684" s="23" t="str">
        <f>IF($C684&gt;0,VLOOKUP($C684,CNIGP!$A:$J,25,FALSE),"")</f>
        <v/>
      </c>
      <c r="I684" s="63"/>
      <c r="J684" s="18"/>
      <c r="K684" s="18"/>
      <c r="L684" s="18"/>
      <c r="M684" s="18"/>
      <c r="N684" s="36"/>
      <c r="O684" s="36"/>
      <c r="P684" s="36"/>
      <c r="Q684" s="36"/>
      <c r="R684" s="36"/>
      <c r="S684" s="18"/>
      <c r="T684" s="36"/>
      <c r="U684" s="18"/>
      <c r="V684" s="18"/>
      <c r="W684" s="23" t="str">
        <f t="shared" si="29"/>
        <v/>
      </c>
      <c r="X684" s="18"/>
      <c r="Y684" s="17"/>
      <c r="Z684" s="29" t="str">
        <f t="shared" si="30"/>
        <v/>
      </c>
      <c r="AA684" s="23" t="e">
        <f ca="1">IF(X684=#REF!,#REF!,IF(X684=#REF!,#REF!,IF(X684=#REF!,#REF!,IF(Z684="","",IF(X684="","",IF(Z684-TODAY()&gt;0,Z684-TODAY(),"Venceu"))))))</f>
        <v>#REF!</v>
      </c>
      <c r="AB684" s="58"/>
    </row>
    <row r="685" spans="1:28" ht="36" customHeight="1" x14ac:dyDescent="0.25">
      <c r="A685" s="16">
        <v>686</v>
      </c>
      <c r="B685" s="17"/>
      <c r="C685" s="18"/>
      <c r="D685" s="33" t="str">
        <f>IF($C685&gt;0,VLOOKUP($C685,CNIGP!$A:$J,2,FALSE),"")</f>
        <v/>
      </c>
      <c r="E685" s="23" t="str">
        <f>IF($C685&gt;0,VLOOKUP($C685,CNIGP!$A:$J,3,FALSE),"")</f>
        <v/>
      </c>
      <c r="F685" s="23" t="str">
        <f t="shared" si="31"/>
        <v/>
      </c>
      <c r="G685" s="23" t="str">
        <f>IF($C685&gt;0,VLOOKUP($C685,CNIGP!$A:$J,9,FALSE),"")</f>
        <v/>
      </c>
      <c r="H685" s="23" t="str">
        <f>IF($C685&gt;0,VLOOKUP($C685,CNIGP!$A:$J,25,FALSE),"")</f>
        <v/>
      </c>
      <c r="I685" s="63"/>
      <c r="J685" s="18"/>
      <c r="K685" s="18"/>
      <c r="L685" s="18"/>
      <c r="M685" s="18"/>
      <c r="N685" s="36"/>
      <c r="O685" s="36"/>
      <c r="P685" s="36"/>
      <c r="Q685" s="36"/>
      <c r="R685" s="36"/>
      <c r="S685" s="18"/>
      <c r="T685" s="36"/>
      <c r="U685" s="18"/>
      <c r="V685" s="18"/>
      <c r="W685" s="23" t="str">
        <f t="shared" si="29"/>
        <v/>
      </c>
      <c r="X685" s="18"/>
      <c r="Y685" s="17"/>
      <c r="Z685" s="29" t="str">
        <f t="shared" si="30"/>
        <v/>
      </c>
      <c r="AA685" s="23" t="e">
        <f ca="1">IF(X685=#REF!,#REF!,IF(X685=#REF!,#REF!,IF(X685=#REF!,#REF!,IF(Z685="","",IF(X685="","",IF(Z685-TODAY()&gt;0,Z685-TODAY(),"Venceu"))))))</f>
        <v>#REF!</v>
      </c>
      <c r="AB685" s="58"/>
    </row>
    <row r="686" spans="1:28" ht="36" customHeight="1" x14ac:dyDescent="0.25">
      <c r="A686" s="16">
        <v>687</v>
      </c>
      <c r="B686" s="17"/>
      <c r="C686" s="18"/>
      <c r="D686" s="33" t="str">
        <f>IF($C686&gt;0,VLOOKUP($C686,CNIGP!$A:$J,2,FALSE),"")</f>
        <v/>
      </c>
      <c r="E686" s="23" t="str">
        <f>IF($C686&gt;0,VLOOKUP($C686,CNIGP!$A:$J,3,FALSE),"")</f>
        <v/>
      </c>
      <c r="F686" s="23" t="str">
        <f t="shared" si="31"/>
        <v/>
      </c>
      <c r="G686" s="23" t="str">
        <f>IF($C686&gt;0,VLOOKUP($C686,CNIGP!$A:$J,9,FALSE),"")</f>
        <v/>
      </c>
      <c r="H686" s="23" t="str">
        <f>IF($C686&gt;0,VLOOKUP($C686,CNIGP!$A:$J,25,FALSE),"")</f>
        <v/>
      </c>
      <c r="I686" s="63"/>
      <c r="J686" s="18"/>
      <c r="K686" s="18"/>
      <c r="L686" s="18"/>
      <c r="M686" s="18"/>
      <c r="N686" s="36"/>
      <c r="O686" s="36"/>
      <c r="P686" s="36"/>
      <c r="Q686" s="36"/>
      <c r="R686" s="36"/>
      <c r="S686" s="18"/>
      <c r="T686" s="36"/>
      <c r="U686" s="18"/>
      <c r="V686" s="18"/>
      <c r="W686" s="23" t="str">
        <f t="shared" si="29"/>
        <v/>
      </c>
      <c r="X686" s="18"/>
      <c r="Y686" s="17"/>
      <c r="Z686" s="29" t="str">
        <f t="shared" si="30"/>
        <v/>
      </c>
      <c r="AA686" s="23" t="e">
        <f ca="1">IF(X686=#REF!,#REF!,IF(X686=#REF!,#REF!,IF(X686=#REF!,#REF!,IF(Z686="","",IF(X686="","",IF(Z686-TODAY()&gt;0,Z686-TODAY(),"Venceu"))))))</f>
        <v>#REF!</v>
      </c>
      <c r="AB686" s="58"/>
    </row>
    <row r="687" spans="1:28" ht="36" customHeight="1" x14ac:dyDescent="0.25">
      <c r="A687" s="16">
        <v>688</v>
      </c>
      <c r="B687" s="17"/>
      <c r="C687" s="18"/>
      <c r="D687" s="33" t="str">
        <f>IF($C687&gt;0,VLOOKUP($C687,CNIGP!$A:$J,2,FALSE),"")</f>
        <v/>
      </c>
      <c r="E687" s="23" t="str">
        <f>IF($C687&gt;0,VLOOKUP($C687,CNIGP!$A:$J,3,FALSE),"")</f>
        <v/>
      </c>
      <c r="F687" s="23" t="str">
        <f t="shared" si="31"/>
        <v/>
      </c>
      <c r="G687" s="23" t="str">
        <f>IF($C687&gt;0,VLOOKUP($C687,CNIGP!$A:$J,9,FALSE),"")</f>
        <v/>
      </c>
      <c r="H687" s="23" t="str">
        <f>IF($C687&gt;0,VLOOKUP($C687,CNIGP!$A:$J,25,FALSE),"")</f>
        <v/>
      </c>
      <c r="I687" s="63"/>
      <c r="J687" s="18"/>
      <c r="K687" s="18"/>
      <c r="L687" s="18"/>
      <c r="M687" s="18"/>
      <c r="N687" s="36"/>
      <c r="O687" s="36"/>
      <c r="P687" s="36"/>
      <c r="Q687" s="36"/>
      <c r="R687" s="36"/>
      <c r="S687" s="18"/>
      <c r="T687" s="36"/>
      <c r="U687" s="18"/>
      <c r="V687" s="18"/>
      <c r="W687" s="23" t="str">
        <f t="shared" si="29"/>
        <v/>
      </c>
      <c r="X687" s="18"/>
      <c r="Y687" s="17"/>
      <c r="Z687" s="29" t="str">
        <f t="shared" si="30"/>
        <v/>
      </c>
      <c r="AA687" s="23" t="e">
        <f ca="1">IF(X687=#REF!,#REF!,IF(X687=#REF!,#REF!,IF(X687=#REF!,#REF!,IF(Z687="","",IF(X687="","",IF(Z687-TODAY()&gt;0,Z687-TODAY(),"Venceu"))))))</f>
        <v>#REF!</v>
      </c>
      <c r="AB687" s="58"/>
    </row>
    <row r="688" spans="1:28" ht="36" customHeight="1" x14ac:dyDescent="0.25">
      <c r="A688" s="16">
        <v>689</v>
      </c>
      <c r="B688" s="17"/>
      <c r="C688" s="18"/>
      <c r="D688" s="33" t="str">
        <f>IF($C688&gt;0,VLOOKUP($C688,CNIGP!$A:$J,2,FALSE),"")</f>
        <v/>
      </c>
      <c r="E688" s="23" t="str">
        <f>IF($C688&gt;0,VLOOKUP($C688,CNIGP!$A:$J,3,FALSE),"")</f>
        <v/>
      </c>
      <c r="F688" s="23" t="str">
        <f t="shared" si="31"/>
        <v/>
      </c>
      <c r="G688" s="23" t="str">
        <f>IF($C688&gt;0,VLOOKUP($C688,CNIGP!$A:$J,9,FALSE),"")</f>
        <v/>
      </c>
      <c r="H688" s="23" t="str">
        <f>IF($C688&gt;0,VLOOKUP($C688,CNIGP!$A:$J,25,FALSE),"")</f>
        <v/>
      </c>
      <c r="I688" s="63"/>
      <c r="J688" s="18"/>
      <c r="K688" s="18"/>
      <c r="L688" s="18"/>
      <c r="M688" s="18"/>
      <c r="N688" s="36"/>
      <c r="O688" s="36"/>
      <c r="P688" s="36"/>
      <c r="Q688" s="36"/>
      <c r="R688" s="36"/>
      <c r="S688" s="18"/>
      <c r="T688" s="36"/>
      <c r="U688" s="18"/>
      <c r="V688" s="18"/>
      <c r="W688" s="23" t="str">
        <f t="shared" si="29"/>
        <v/>
      </c>
      <c r="X688" s="18"/>
      <c r="Y688" s="17"/>
      <c r="Z688" s="29" t="str">
        <f t="shared" si="30"/>
        <v/>
      </c>
      <c r="AA688" s="23" t="e">
        <f ca="1">IF(X688=#REF!,#REF!,IF(X688=#REF!,#REF!,IF(X688=#REF!,#REF!,IF(Z688="","",IF(X688="","",IF(Z688-TODAY()&gt;0,Z688-TODAY(),"Venceu"))))))</f>
        <v>#REF!</v>
      </c>
      <c r="AB688" s="58"/>
    </row>
    <row r="689" spans="1:28" ht="36" customHeight="1" x14ac:dyDescent="0.25">
      <c r="A689" s="16">
        <v>690</v>
      </c>
      <c r="B689" s="17"/>
      <c r="C689" s="18"/>
      <c r="D689" s="33" t="str">
        <f>IF($C689&gt;0,VLOOKUP($C689,CNIGP!$A:$J,2,FALSE),"")</f>
        <v/>
      </c>
      <c r="E689" s="23" t="str">
        <f>IF($C689&gt;0,VLOOKUP($C689,CNIGP!$A:$J,3,FALSE),"")</f>
        <v/>
      </c>
      <c r="F689" s="23" t="str">
        <f t="shared" si="31"/>
        <v/>
      </c>
      <c r="G689" s="23" t="str">
        <f>IF($C689&gt;0,VLOOKUP($C689,CNIGP!$A:$J,9,FALSE),"")</f>
        <v/>
      </c>
      <c r="H689" s="23" t="str">
        <f>IF($C689&gt;0,VLOOKUP($C689,CNIGP!$A:$J,25,FALSE),"")</f>
        <v/>
      </c>
      <c r="I689" s="63"/>
      <c r="J689" s="18"/>
      <c r="K689" s="18"/>
      <c r="L689" s="18"/>
      <c r="M689" s="18"/>
      <c r="N689" s="36"/>
      <c r="O689" s="36"/>
      <c r="P689" s="36"/>
      <c r="Q689" s="36"/>
      <c r="R689" s="36"/>
      <c r="S689" s="18"/>
      <c r="T689" s="36"/>
      <c r="U689" s="18"/>
      <c r="V689" s="18"/>
      <c r="W689" s="23" t="str">
        <f t="shared" si="29"/>
        <v/>
      </c>
      <c r="X689" s="18"/>
      <c r="Y689" s="17"/>
      <c r="Z689" s="29" t="str">
        <f t="shared" si="30"/>
        <v/>
      </c>
      <c r="AA689" s="23" t="e">
        <f ca="1">IF(X689=#REF!,#REF!,IF(X689=#REF!,#REF!,IF(X689=#REF!,#REF!,IF(Z689="","",IF(X689="","",IF(Z689-TODAY()&gt;0,Z689-TODAY(),"Venceu"))))))</f>
        <v>#REF!</v>
      </c>
      <c r="AB689" s="58"/>
    </row>
    <row r="690" spans="1:28" ht="36" customHeight="1" x14ac:dyDescent="0.25">
      <c r="A690" s="16">
        <v>691</v>
      </c>
      <c r="B690" s="17"/>
      <c r="C690" s="18"/>
      <c r="D690" s="33" t="str">
        <f>IF($C690&gt;0,VLOOKUP($C690,CNIGP!$A:$J,2,FALSE),"")</f>
        <v/>
      </c>
      <c r="E690" s="23" t="str">
        <f>IF($C690&gt;0,VLOOKUP($C690,CNIGP!$A:$J,3,FALSE),"")</f>
        <v/>
      </c>
      <c r="F690" s="23" t="str">
        <f t="shared" si="31"/>
        <v/>
      </c>
      <c r="G690" s="23" t="str">
        <f>IF($C690&gt;0,VLOOKUP($C690,CNIGP!$A:$J,9,FALSE),"")</f>
        <v/>
      </c>
      <c r="H690" s="23" t="str">
        <f>IF($C690&gt;0,VLOOKUP($C690,CNIGP!$A:$J,25,FALSE),"")</f>
        <v/>
      </c>
      <c r="I690" s="63"/>
      <c r="J690" s="18"/>
      <c r="K690" s="18"/>
      <c r="L690" s="18"/>
      <c r="M690" s="18"/>
      <c r="N690" s="36"/>
      <c r="O690" s="36"/>
      <c r="P690" s="36"/>
      <c r="Q690" s="36"/>
      <c r="R690" s="36"/>
      <c r="S690" s="18"/>
      <c r="T690" s="36"/>
      <c r="U690" s="18"/>
      <c r="V690" s="18"/>
      <c r="W690" s="23" t="str">
        <f t="shared" si="29"/>
        <v/>
      </c>
      <c r="X690" s="18"/>
      <c r="Y690" s="17"/>
      <c r="Z690" s="29" t="str">
        <f t="shared" si="30"/>
        <v/>
      </c>
      <c r="AA690" s="23" t="e">
        <f ca="1">IF(X690=#REF!,#REF!,IF(X690=#REF!,#REF!,IF(X690=#REF!,#REF!,IF(Z690="","",IF(X690="","",IF(Z690-TODAY()&gt;0,Z690-TODAY(),"Venceu"))))))</f>
        <v>#REF!</v>
      </c>
      <c r="AB690" s="58"/>
    </row>
    <row r="691" spans="1:28" ht="36" customHeight="1" x14ac:dyDescent="0.25">
      <c r="A691" s="16">
        <v>692</v>
      </c>
      <c r="B691" s="17"/>
      <c r="C691" s="18"/>
      <c r="D691" s="33" t="str">
        <f>IF($C691&gt;0,VLOOKUP($C691,CNIGP!$A:$J,2,FALSE),"")</f>
        <v/>
      </c>
      <c r="E691" s="23" t="str">
        <f>IF($C691&gt;0,VLOOKUP($C691,CNIGP!$A:$J,3,FALSE),"")</f>
        <v/>
      </c>
      <c r="F691" s="23" t="str">
        <f t="shared" si="31"/>
        <v/>
      </c>
      <c r="G691" s="23" t="str">
        <f>IF($C691&gt;0,VLOOKUP($C691,CNIGP!$A:$J,9,FALSE),"")</f>
        <v/>
      </c>
      <c r="H691" s="23" t="str">
        <f>IF($C691&gt;0,VLOOKUP($C691,CNIGP!$A:$J,25,FALSE),"")</f>
        <v/>
      </c>
      <c r="I691" s="63"/>
      <c r="J691" s="18"/>
      <c r="K691" s="18"/>
      <c r="L691" s="18"/>
      <c r="M691" s="18"/>
      <c r="N691" s="36"/>
      <c r="O691" s="36"/>
      <c r="P691" s="36"/>
      <c r="Q691" s="36"/>
      <c r="R691" s="36"/>
      <c r="S691" s="18"/>
      <c r="T691" s="36"/>
      <c r="U691" s="18"/>
      <c r="V691" s="18"/>
      <c r="W691" s="23" t="str">
        <f t="shared" si="29"/>
        <v/>
      </c>
      <c r="X691" s="18"/>
      <c r="Y691" s="17"/>
      <c r="Z691" s="29" t="str">
        <f t="shared" si="30"/>
        <v/>
      </c>
      <c r="AA691" s="23" t="e">
        <f ca="1">IF(X691=#REF!,#REF!,IF(X691=#REF!,#REF!,IF(X691=#REF!,#REF!,IF(Z691="","",IF(X691="","",IF(Z691-TODAY()&gt;0,Z691-TODAY(),"Venceu"))))))</f>
        <v>#REF!</v>
      </c>
      <c r="AB691" s="58"/>
    </row>
    <row r="692" spans="1:28" ht="36" customHeight="1" x14ac:dyDescent="0.25">
      <c r="A692" s="16">
        <v>693</v>
      </c>
      <c r="B692" s="17"/>
      <c r="C692" s="18"/>
      <c r="D692" s="33" t="str">
        <f>IF($C692&gt;0,VLOOKUP($C692,CNIGP!$A:$J,2,FALSE),"")</f>
        <v/>
      </c>
      <c r="E692" s="23" t="str">
        <f>IF($C692&gt;0,VLOOKUP($C692,CNIGP!$A:$J,3,FALSE),"")</f>
        <v/>
      </c>
      <c r="F692" s="23" t="str">
        <f t="shared" si="31"/>
        <v/>
      </c>
      <c r="G692" s="23" t="str">
        <f>IF($C692&gt;0,VLOOKUP($C692,CNIGP!$A:$J,9,FALSE),"")</f>
        <v/>
      </c>
      <c r="H692" s="23" t="str">
        <f>IF($C692&gt;0,VLOOKUP($C692,CNIGP!$A:$J,25,FALSE),"")</f>
        <v/>
      </c>
      <c r="I692" s="63"/>
      <c r="J692" s="18"/>
      <c r="K692" s="18"/>
      <c r="L692" s="18"/>
      <c r="M692" s="18"/>
      <c r="N692" s="36"/>
      <c r="O692" s="36"/>
      <c r="P692" s="36"/>
      <c r="Q692" s="36"/>
      <c r="R692" s="36"/>
      <c r="S692" s="18"/>
      <c r="T692" s="36"/>
      <c r="U692" s="18"/>
      <c r="V692" s="18"/>
      <c r="W692" s="23" t="str">
        <f t="shared" si="29"/>
        <v/>
      </c>
      <c r="X692" s="18"/>
      <c r="Y692" s="17"/>
      <c r="Z692" s="29" t="str">
        <f t="shared" si="30"/>
        <v/>
      </c>
      <c r="AA692" s="23" t="e">
        <f ca="1">IF(X692=#REF!,#REF!,IF(X692=#REF!,#REF!,IF(X692=#REF!,#REF!,IF(Z692="","",IF(X692="","",IF(Z692-TODAY()&gt;0,Z692-TODAY(),"Venceu"))))))</f>
        <v>#REF!</v>
      </c>
      <c r="AB692" s="58"/>
    </row>
    <row r="693" spans="1:28" ht="36" customHeight="1" x14ac:dyDescent="0.25">
      <c r="A693" s="16">
        <v>694</v>
      </c>
      <c r="B693" s="17"/>
      <c r="C693" s="18"/>
      <c r="D693" s="33" t="str">
        <f>IF($C693&gt;0,VLOOKUP($C693,CNIGP!$A:$J,2,FALSE),"")</f>
        <v/>
      </c>
      <c r="E693" s="23" t="str">
        <f>IF($C693&gt;0,VLOOKUP($C693,CNIGP!$A:$J,3,FALSE),"")</f>
        <v/>
      </c>
      <c r="F693" s="23" t="str">
        <f t="shared" si="31"/>
        <v/>
      </c>
      <c r="G693" s="23" t="str">
        <f>IF($C693&gt;0,VLOOKUP($C693,CNIGP!$A:$J,9,FALSE),"")</f>
        <v/>
      </c>
      <c r="H693" s="23" t="str">
        <f>IF($C693&gt;0,VLOOKUP($C693,CNIGP!$A:$J,25,FALSE),"")</f>
        <v/>
      </c>
      <c r="I693" s="63"/>
      <c r="J693" s="18"/>
      <c r="K693" s="18"/>
      <c r="L693" s="18"/>
      <c r="M693" s="18"/>
      <c r="N693" s="36"/>
      <c r="O693" s="36"/>
      <c r="P693" s="36"/>
      <c r="Q693" s="36"/>
      <c r="R693" s="36"/>
      <c r="S693" s="18"/>
      <c r="T693" s="36"/>
      <c r="U693" s="18"/>
      <c r="V693" s="18"/>
      <c r="W693" s="23" t="str">
        <f t="shared" si="29"/>
        <v/>
      </c>
      <c r="X693" s="18"/>
      <c r="Y693" s="17"/>
      <c r="Z693" s="29" t="str">
        <f t="shared" si="30"/>
        <v/>
      </c>
      <c r="AA693" s="23" t="e">
        <f ca="1">IF(X693=#REF!,#REF!,IF(X693=#REF!,#REF!,IF(X693=#REF!,#REF!,IF(Z693="","",IF(X693="","",IF(Z693-TODAY()&gt;0,Z693-TODAY(),"Venceu"))))))</f>
        <v>#REF!</v>
      </c>
      <c r="AB693" s="58"/>
    </row>
    <row r="694" spans="1:28" ht="36" customHeight="1" x14ac:dyDescent="0.25">
      <c r="A694" s="16">
        <v>695</v>
      </c>
      <c r="B694" s="17"/>
      <c r="C694" s="18"/>
      <c r="D694" s="33" t="str">
        <f>IF($C694&gt;0,VLOOKUP($C694,CNIGP!$A:$J,2,FALSE),"")</f>
        <v/>
      </c>
      <c r="E694" s="23" t="str">
        <f>IF($C694&gt;0,VLOOKUP($C694,CNIGP!$A:$J,3,FALSE),"")</f>
        <v/>
      </c>
      <c r="F694" s="23" t="str">
        <f t="shared" si="31"/>
        <v/>
      </c>
      <c r="G694" s="23" t="str">
        <f>IF($C694&gt;0,VLOOKUP($C694,CNIGP!$A:$J,9,FALSE),"")</f>
        <v/>
      </c>
      <c r="H694" s="23" t="str">
        <f>IF($C694&gt;0,VLOOKUP($C694,CNIGP!$A:$J,25,FALSE),"")</f>
        <v/>
      </c>
      <c r="I694" s="63"/>
      <c r="J694" s="18"/>
      <c r="K694" s="18"/>
      <c r="L694" s="18"/>
      <c r="M694" s="18"/>
      <c r="N694" s="36"/>
      <c r="O694" s="36"/>
      <c r="P694" s="36"/>
      <c r="Q694" s="36"/>
      <c r="R694" s="36"/>
      <c r="S694" s="18"/>
      <c r="T694" s="36"/>
      <c r="U694" s="18"/>
      <c r="V694" s="18"/>
      <c r="W694" s="23" t="str">
        <f t="shared" si="29"/>
        <v/>
      </c>
      <c r="X694" s="18"/>
      <c r="Y694" s="17"/>
      <c r="Z694" s="29" t="str">
        <f t="shared" si="30"/>
        <v/>
      </c>
      <c r="AA694" s="23" t="e">
        <f ca="1">IF(X694=#REF!,#REF!,IF(X694=#REF!,#REF!,IF(X694=#REF!,#REF!,IF(Z694="","",IF(X694="","",IF(Z694-TODAY()&gt;0,Z694-TODAY(),"Venceu"))))))</f>
        <v>#REF!</v>
      </c>
      <c r="AB694" s="58"/>
    </row>
    <row r="695" spans="1:28" ht="36" customHeight="1" x14ac:dyDescent="0.25">
      <c r="A695" s="16">
        <v>696</v>
      </c>
      <c r="B695" s="17"/>
      <c r="C695" s="18"/>
      <c r="D695" s="33" t="str">
        <f>IF($C695&gt;0,VLOOKUP($C695,CNIGP!$A:$J,2,FALSE),"")</f>
        <v/>
      </c>
      <c r="E695" s="23" t="str">
        <f>IF($C695&gt;0,VLOOKUP($C695,CNIGP!$A:$J,3,FALSE),"")</f>
        <v/>
      </c>
      <c r="F695" s="23" t="str">
        <f t="shared" si="31"/>
        <v/>
      </c>
      <c r="G695" s="23" t="str">
        <f>IF($C695&gt;0,VLOOKUP($C695,CNIGP!$A:$J,9,FALSE),"")</f>
        <v/>
      </c>
      <c r="H695" s="23" t="str">
        <f>IF($C695&gt;0,VLOOKUP($C695,CNIGP!$A:$J,25,FALSE),"")</f>
        <v/>
      </c>
      <c r="I695" s="63"/>
      <c r="J695" s="18"/>
      <c r="K695" s="18"/>
      <c r="L695" s="18"/>
      <c r="M695" s="18"/>
      <c r="N695" s="36"/>
      <c r="O695" s="36"/>
      <c r="P695" s="36"/>
      <c r="Q695" s="36"/>
      <c r="R695" s="36"/>
      <c r="S695" s="18"/>
      <c r="T695" s="36"/>
      <c r="U695" s="18"/>
      <c r="V695" s="18"/>
      <c r="W695" s="23" t="str">
        <f t="shared" si="29"/>
        <v/>
      </c>
      <c r="X695" s="18"/>
      <c r="Y695" s="17"/>
      <c r="Z695" s="29" t="str">
        <f t="shared" si="30"/>
        <v/>
      </c>
      <c r="AA695" s="23" t="e">
        <f ca="1">IF(X695=#REF!,#REF!,IF(X695=#REF!,#REF!,IF(X695=#REF!,#REF!,IF(Z695="","",IF(X695="","",IF(Z695-TODAY()&gt;0,Z695-TODAY(),"Venceu"))))))</f>
        <v>#REF!</v>
      </c>
      <c r="AB695" s="58"/>
    </row>
    <row r="696" spans="1:28" ht="36" customHeight="1" x14ac:dyDescent="0.25">
      <c r="A696" s="16">
        <v>697</v>
      </c>
      <c r="B696" s="17"/>
      <c r="C696" s="18"/>
      <c r="D696" s="33" t="str">
        <f>IF($C696&gt;0,VLOOKUP($C696,CNIGP!$A:$J,2,FALSE),"")</f>
        <v/>
      </c>
      <c r="E696" s="23" t="str">
        <f>IF($C696&gt;0,VLOOKUP($C696,CNIGP!$A:$J,3,FALSE),"")</f>
        <v/>
      </c>
      <c r="F696" s="23" t="str">
        <f t="shared" si="31"/>
        <v/>
      </c>
      <c r="G696" s="23" t="str">
        <f>IF($C696&gt;0,VLOOKUP($C696,CNIGP!$A:$J,9,FALSE),"")</f>
        <v/>
      </c>
      <c r="H696" s="23" t="str">
        <f>IF($C696&gt;0,VLOOKUP($C696,CNIGP!$A:$J,25,FALSE),"")</f>
        <v/>
      </c>
      <c r="I696" s="63"/>
      <c r="J696" s="18"/>
      <c r="K696" s="18"/>
      <c r="L696" s="18"/>
      <c r="M696" s="18"/>
      <c r="N696" s="36"/>
      <c r="O696" s="36"/>
      <c r="P696" s="36"/>
      <c r="Q696" s="36"/>
      <c r="R696" s="36"/>
      <c r="S696" s="18"/>
      <c r="T696" s="36"/>
      <c r="U696" s="18"/>
      <c r="V696" s="18"/>
      <c r="W696" s="23" t="str">
        <f t="shared" si="29"/>
        <v/>
      </c>
      <c r="X696" s="18"/>
      <c r="Y696" s="17"/>
      <c r="Z696" s="29" t="str">
        <f t="shared" si="30"/>
        <v/>
      </c>
      <c r="AA696" s="23" t="e">
        <f ca="1">IF(X696=#REF!,#REF!,IF(X696=#REF!,#REF!,IF(X696=#REF!,#REF!,IF(Z696="","",IF(X696="","",IF(Z696-TODAY()&gt;0,Z696-TODAY(),"Venceu"))))))</f>
        <v>#REF!</v>
      </c>
      <c r="AB696" s="58"/>
    </row>
    <row r="697" spans="1:28" ht="36" customHeight="1" x14ac:dyDescent="0.25">
      <c r="A697" s="16">
        <v>698</v>
      </c>
      <c r="B697" s="17"/>
      <c r="C697" s="18"/>
      <c r="D697" s="33" t="str">
        <f>IF($C697&gt;0,VLOOKUP($C697,CNIGP!$A:$J,2,FALSE),"")</f>
        <v/>
      </c>
      <c r="E697" s="23" t="str">
        <f>IF($C697&gt;0,VLOOKUP($C697,CNIGP!$A:$J,3,FALSE),"")</f>
        <v/>
      </c>
      <c r="F697" s="23" t="str">
        <f t="shared" si="31"/>
        <v/>
      </c>
      <c r="G697" s="23" t="str">
        <f>IF($C697&gt;0,VLOOKUP($C697,CNIGP!$A:$J,9,FALSE),"")</f>
        <v/>
      </c>
      <c r="H697" s="23" t="str">
        <f>IF($C697&gt;0,VLOOKUP($C697,CNIGP!$A:$J,25,FALSE),"")</f>
        <v/>
      </c>
      <c r="I697" s="63"/>
      <c r="J697" s="18"/>
      <c r="K697" s="18"/>
      <c r="L697" s="18"/>
      <c r="M697" s="18"/>
      <c r="N697" s="36"/>
      <c r="O697" s="36"/>
      <c r="P697" s="36"/>
      <c r="Q697" s="36"/>
      <c r="R697" s="36"/>
      <c r="S697" s="18"/>
      <c r="T697" s="36"/>
      <c r="U697" s="18"/>
      <c r="V697" s="18"/>
      <c r="W697" s="23" t="str">
        <f t="shared" si="29"/>
        <v/>
      </c>
      <c r="X697" s="18"/>
      <c r="Y697" s="17"/>
      <c r="Z697" s="29" t="str">
        <f t="shared" si="30"/>
        <v/>
      </c>
      <c r="AA697" s="23" t="e">
        <f ca="1">IF(X697=#REF!,#REF!,IF(X697=#REF!,#REF!,IF(X697=#REF!,#REF!,IF(Z697="","",IF(X697="","",IF(Z697-TODAY()&gt;0,Z697-TODAY(),"Venceu"))))))</f>
        <v>#REF!</v>
      </c>
      <c r="AB697" s="58"/>
    </row>
    <row r="698" spans="1:28" ht="36" customHeight="1" x14ac:dyDescent="0.25">
      <c r="A698" s="16">
        <v>699</v>
      </c>
      <c r="B698" s="17"/>
      <c r="C698" s="18"/>
      <c r="D698" s="33" t="str">
        <f>IF($C698&gt;0,VLOOKUP($C698,CNIGP!$A:$J,2,FALSE),"")</f>
        <v/>
      </c>
      <c r="E698" s="23" t="str">
        <f>IF($C698&gt;0,VLOOKUP($C698,CNIGP!$A:$J,3,FALSE),"")</f>
        <v/>
      </c>
      <c r="F698" s="23" t="str">
        <f t="shared" si="31"/>
        <v/>
      </c>
      <c r="G698" s="23" t="str">
        <f>IF($C698&gt;0,VLOOKUP($C698,CNIGP!$A:$J,9,FALSE),"")</f>
        <v/>
      </c>
      <c r="H698" s="23" t="str">
        <f>IF($C698&gt;0,VLOOKUP($C698,CNIGP!$A:$J,25,FALSE),"")</f>
        <v/>
      </c>
      <c r="I698" s="63"/>
      <c r="J698" s="18"/>
      <c r="K698" s="18"/>
      <c r="L698" s="18"/>
      <c r="M698" s="18"/>
      <c r="N698" s="36"/>
      <c r="O698" s="36"/>
      <c r="P698" s="36"/>
      <c r="Q698" s="36"/>
      <c r="R698" s="36"/>
      <c r="S698" s="18"/>
      <c r="T698" s="36"/>
      <c r="U698" s="18"/>
      <c r="V698" s="18"/>
      <c r="W698" s="23" t="str">
        <f t="shared" si="29"/>
        <v/>
      </c>
      <c r="X698" s="18"/>
      <c r="Y698" s="17"/>
      <c r="Z698" s="29" t="str">
        <f t="shared" si="30"/>
        <v/>
      </c>
      <c r="AA698" s="23" t="e">
        <f ca="1">IF(X698=#REF!,#REF!,IF(X698=#REF!,#REF!,IF(X698=#REF!,#REF!,IF(Z698="","",IF(X698="","",IF(Z698-TODAY()&gt;0,Z698-TODAY(),"Venceu"))))))</f>
        <v>#REF!</v>
      </c>
      <c r="AB698" s="58"/>
    </row>
    <row r="699" spans="1:28" ht="36" customHeight="1" x14ac:dyDescent="0.25">
      <c r="A699" s="16">
        <v>700</v>
      </c>
      <c r="B699" s="17"/>
      <c r="C699" s="18"/>
      <c r="D699" s="33" t="str">
        <f>IF($C699&gt;0,VLOOKUP($C699,CNIGP!$A:$J,2,FALSE),"")</f>
        <v/>
      </c>
      <c r="E699" s="23" t="str">
        <f>IF($C699&gt;0,VLOOKUP($C699,CNIGP!$A:$J,3,FALSE),"")</f>
        <v/>
      </c>
      <c r="F699" s="23" t="str">
        <f t="shared" si="31"/>
        <v/>
      </c>
      <c r="G699" s="23" t="str">
        <f>IF($C699&gt;0,VLOOKUP($C699,CNIGP!$A:$J,9,FALSE),"")</f>
        <v/>
      </c>
      <c r="H699" s="23" t="str">
        <f>IF($C699&gt;0,VLOOKUP($C699,CNIGP!$A:$J,25,FALSE),"")</f>
        <v/>
      </c>
      <c r="I699" s="63"/>
      <c r="J699" s="18"/>
      <c r="K699" s="18"/>
      <c r="L699" s="18"/>
      <c r="M699" s="18"/>
      <c r="N699" s="36"/>
      <c r="O699" s="36"/>
      <c r="P699" s="36"/>
      <c r="Q699" s="36"/>
      <c r="R699" s="36"/>
      <c r="S699" s="18"/>
      <c r="T699" s="36"/>
      <c r="U699" s="18"/>
      <c r="V699" s="18"/>
      <c r="W699" s="23" t="str">
        <f t="shared" si="29"/>
        <v/>
      </c>
      <c r="X699" s="18"/>
      <c r="Y699" s="17"/>
      <c r="Z699" s="29" t="str">
        <f t="shared" si="30"/>
        <v/>
      </c>
      <c r="AA699" s="23" t="e">
        <f ca="1">IF(X699=#REF!,#REF!,IF(X699=#REF!,#REF!,IF(X699=#REF!,#REF!,IF(Z699="","",IF(X699="","",IF(Z699-TODAY()&gt;0,Z699-TODAY(),"Venceu"))))))</f>
        <v>#REF!</v>
      </c>
      <c r="AB699" s="58"/>
    </row>
    <row r="700" spans="1:28" ht="36" customHeight="1" x14ac:dyDescent="0.25">
      <c r="A700" s="16">
        <v>701</v>
      </c>
      <c r="B700" s="17"/>
      <c r="C700" s="18"/>
      <c r="D700" s="33" t="str">
        <f>IF($C700&gt;0,VLOOKUP($C700,CNIGP!$A:$J,2,FALSE),"")</f>
        <v/>
      </c>
      <c r="E700" s="23" t="str">
        <f>IF($C700&gt;0,VLOOKUP($C700,CNIGP!$A:$J,3,FALSE),"")</f>
        <v/>
      </c>
      <c r="F700" s="23" t="str">
        <f t="shared" si="31"/>
        <v/>
      </c>
      <c r="G700" s="23" t="str">
        <f>IF($C700&gt;0,VLOOKUP($C700,CNIGP!$A:$J,9,FALSE),"")</f>
        <v/>
      </c>
      <c r="H700" s="23" t="str">
        <f>IF($C700&gt;0,VLOOKUP($C700,CNIGP!$A:$J,25,FALSE),"")</f>
        <v/>
      </c>
      <c r="I700" s="63"/>
      <c r="J700" s="18"/>
      <c r="K700" s="18"/>
      <c r="L700" s="18"/>
      <c r="M700" s="18"/>
      <c r="N700" s="36"/>
      <c r="O700" s="36"/>
      <c r="P700" s="36"/>
      <c r="Q700" s="36"/>
      <c r="R700" s="36"/>
      <c r="S700" s="18"/>
      <c r="T700" s="36"/>
      <c r="U700" s="18"/>
      <c r="V700" s="18"/>
      <c r="W700" s="23" t="str">
        <f t="shared" si="29"/>
        <v/>
      </c>
      <c r="X700" s="18"/>
      <c r="Y700" s="17"/>
      <c r="Z700" s="29" t="str">
        <f t="shared" si="30"/>
        <v/>
      </c>
      <c r="AA700" s="23" t="e">
        <f ca="1">IF(X700=#REF!,#REF!,IF(X700=#REF!,#REF!,IF(X700=#REF!,#REF!,IF(Z700="","",IF(X700="","",IF(Z700-TODAY()&gt;0,Z700-TODAY(),"Venceu"))))))</f>
        <v>#REF!</v>
      </c>
      <c r="AB700" s="58"/>
    </row>
    <row r="701" spans="1:28" ht="36" customHeight="1" x14ac:dyDescent="0.25">
      <c r="A701" s="16">
        <v>702</v>
      </c>
      <c r="B701" s="17"/>
      <c r="C701" s="18"/>
      <c r="D701" s="33" t="str">
        <f>IF($C701&gt;0,VLOOKUP($C701,CNIGP!$A:$J,2,FALSE),"")</f>
        <v/>
      </c>
      <c r="E701" s="23" t="str">
        <f>IF($C701&gt;0,VLOOKUP($C701,CNIGP!$A:$J,3,FALSE),"")</f>
        <v/>
      </c>
      <c r="F701" s="23" t="str">
        <f t="shared" si="31"/>
        <v/>
      </c>
      <c r="G701" s="23" t="str">
        <f>IF($C701&gt;0,VLOOKUP($C701,CNIGP!$A:$J,9,FALSE),"")</f>
        <v/>
      </c>
      <c r="H701" s="23" t="str">
        <f>IF($C701&gt;0,VLOOKUP($C701,CNIGP!$A:$J,25,FALSE),"")</f>
        <v/>
      </c>
      <c r="I701" s="63"/>
      <c r="J701" s="18"/>
      <c r="K701" s="18"/>
      <c r="L701" s="18"/>
      <c r="M701" s="18"/>
      <c r="N701" s="36"/>
      <c r="O701" s="36"/>
      <c r="P701" s="36"/>
      <c r="Q701" s="36"/>
      <c r="R701" s="36"/>
      <c r="S701" s="18"/>
      <c r="T701" s="36"/>
      <c r="U701" s="18"/>
      <c r="V701" s="18"/>
      <c r="W701" s="23" t="str">
        <f t="shared" si="29"/>
        <v/>
      </c>
      <c r="X701" s="18"/>
      <c r="Y701" s="17"/>
      <c r="Z701" s="29" t="str">
        <f t="shared" si="30"/>
        <v/>
      </c>
      <c r="AA701" s="23" t="e">
        <f ca="1">IF(X701=#REF!,#REF!,IF(X701=#REF!,#REF!,IF(X701=#REF!,#REF!,IF(Z701="","",IF(X701="","",IF(Z701-TODAY()&gt;0,Z701-TODAY(),"Venceu"))))))</f>
        <v>#REF!</v>
      </c>
      <c r="AB701" s="58"/>
    </row>
    <row r="702" spans="1:28" ht="36" customHeight="1" x14ac:dyDescent="0.25">
      <c r="A702" s="16">
        <v>703</v>
      </c>
      <c r="B702" s="17"/>
      <c r="C702" s="18"/>
      <c r="D702" s="33" t="str">
        <f>IF($C702&gt;0,VLOOKUP($C702,CNIGP!$A:$J,2,FALSE),"")</f>
        <v/>
      </c>
      <c r="E702" s="23" t="str">
        <f>IF($C702&gt;0,VLOOKUP($C702,CNIGP!$A:$J,3,FALSE),"")</f>
        <v/>
      </c>
      <c r="F702" s="23" t="str">
        <f t="shared" si="31"/>
        <v/>
      </c>
      <c r="G702" s="23" t="str">
        <f>IF($C702&gt;0,VLOOKUP($C702,CNIGP!$A:$J,9,FALSE),"")</f>
        <v/>
      </c>
      <c r="H702" s="23" t="str">
        <f>IF($C702&gt;0,VLOOKUP($C702,CNIGP!$A:$J,25,FALSE),"")</f>
        <v/>
      </c>
      <c r="I702" s="63"/>
      <c r="J702" s="18"/>
      <c r="K702" s="18"/>
      <c r="L702" s="18"/>
      <c r="M702" s="18"/>
      <c r="N702" s="36"/>
      <c r="O702" s="36"/>
      <c r="P702" s="36"/>
      <c r="Q702" s="36"/>
      <c r="R702" s="36"/>
      <c r="S702" s="18"/>
      <c r="T702" s="36"/>
      <c r="U702" s="18"/>
      <c r="V702" s="18"/>
      <c r="W702" s="23" t="str">
        <f t="shared" si="29"/>
        <v/>
      </c>
      <c r="X702" s="18"/>
      <c r="Y702" s="17"/>
      <c r="Z702" s="29" t="str">
        <f t="shared" si="30"/>
        <v/>
      </c>
      <c r="AA702" s="23" t="e">
        <f ca="1">IF(X702=#REF!,#REF!,IF(X702=#REF!,#REF!,IF(X702=#REF!,#REF!,IF(Z702="","",IF(X702="","",IF(Z702-TODAY()&gt;0,Z702-TODAY(),"Venceu"))))))</f>
        <v>#REF!</v>
      </c>
      <c r="AB702" s="58"/>
    </row>
    <row r="703" spans="1:28" ht="36" customHeight="1" x14ac:dyDescent="0.25">
      <c r="A703" s="16">
        <v>704</v>
      </c>
      <c r="B703" s="17"/>
      <c r="C703" s="18"/>
      <c r="D703" s="33" t="str">
        <f>IF($C703&gt;0,VLOOKUP($C703,CNIGP!$A:$J,2,FALSE),"")</f>
        <v/>
      </c>
      <c r="E703" s="23" t="str">
        <f>IF($C703&gt;0,VLOOKUP($C703,CNIGP!$A:$J,3,FALSE),"")</f>
        <v/>
      </c>
      <c r="F703" s="23" t="str">
        <f t="shared" si="31"/>
        <v/>
      </c>
      <c r="G703" s="23" t="str">
        <f>IF($C703&gt;0,VLOOKUP($C703,CNIGP!$A:$J,9,FALSE),"")</f>
        <v/>
      </c>
      <c r="H703" s="23" t="str">
        <f>IF($C703&gt;0,VLOOKUP($C703,CNIGP!$A:$J,25,FALSE),"")</f>
        <v/>
      </c>
      <c r="I703" s="63"/>
      <c r="J703" s="18"/>
      <c r="K703" s="18"/>
      <c r="L703" s="18"/>
      <c r="M703" s="18"/>
      <c r="N703" s="36"/>
      <c r="O703" s="36"/>
      <c r="P703" s="36"/>
      <c r="Q703" s="36"/>
      <c r="R703" s="36"/>
      <c r="S703" s="18"/>
      <c r="T703" s="36"/>
      <c r="U703" s="18"/>
      <c r="V703" s="18"/>
      <c r="W703" s="23" t="str">
        <f t="shared" ref="W703:W766" si="32">IF(B703&gt;0,IF(T703&gt;0,$T$1,IF(S703&gt;0,$S$1,IF(R703&gt;0,$R$1,IF(Q703&gt;0,$Q$1,IF(P703&gt;0,$P$1,IF(O703&gt;0,$O$1,IF(N703&gt;0,$N$1,"Registrar demanda"))))))),"")</f>
        <v/>
      </c>
      <c r="X703" s="18"/>
      <c r="Y703" s="17"/>
      <c r="Z703" s="29" t="str">
        <f t="shared" si="30"/>
        <v/>
      </c>
      <c r="AA703" s="23" t="e">
        <f ca="1">IF(X703=#REF!,#REF!,IF(X703=#REF!,#REF!,IF(X703=#REF!,#REF!,IF(Z703="","",IF(X703="","",IF(Z703-TODAY()&gt;0,Z703-TODAY(),"Venceu"))))))</f>
        <v>#REF!</v>
      </c>
      <c r="AB703" s="58"/>
    </row>
    <row r="704" spans="1:28" ht="36" customHeight="1" x14ac:dyDescent="0.25">
      <c r="A704" s="16">
        <v>705</v>
      </c>
      <c r="B704" s="17"/>
      <c r="C704" s="18"/>
      <c r="D704" s="33" t="str">
        <f>IF($C704&gt;0,VLOOKUP($C704,CNIGP!$A:$J,2,FALSE),"")</f>
        <v/>
      </c>
      <c r="E704" s="23" t="str">
        <f>IF($C704&gt;0,VLOOKUP($C704,CNIGP!$A:$J,3,FALSE),"")</f>
        <v/>
      </c>
      <c r="F704" s="23" t="str">
        <f t="shared" si="31"/>
        <v/>
      </c>
      <c r="G704" s="23" t="str">
        <f>IF($C704&gt;0,VLOOKUP($C704,CNIGP!$A:$J,9,FALSE),"")</f>
        <v/>
      </c>
      <c r="H704" s="23" t="str">
        <f>IF($C704&gt;0,VLOOKUP($C704,CNIGP!$A:$J,25,FALSE),"")</f>
        <v/>
      </c>
      <c r="I704" s="63"/>
      <c r="J704" s="18"/>
      <c r="K704" s="18"/>
      <c r="L704" s="18"/>
      <c r="M704" s="18"/>
      <c r="N704" s="36"/>
      <c r="O704" s="36"/>
      <c r="P704" s="36"/>
      <c r="Q704" s="36"/>
      <c r="R704" s="36"/>
      <c r="S704" s="18"/>
      <c r="T704" s="36"/>
      <c r="U704" s="18"/>
      <c r="V704" s="18"/>
      <c r="W704" s="23" t="str">
        <f t="shared" si="32"/>
        <v/>
      </c>
      <c r="X704" s="18"/>
      <c r="Y704" s="17"/>
      <c r="Z704" s="29" t="str">
        <f t="shared" si="30"/>
        <v/>
      </c>
      <c r="AA704" s="23" t="e">
        <f ca="1">IF(X704=#REF!,#REF!,IF(X704=#REF!,#REF!,IF(X704=#REF!,#REF!,IF(Z704="","",IF(X704="","",IF(Z704-TODAY()&gt;0,Z704-TODAY(),"Venceu"))))))</f>
        <v>#REF!</v>
      </c>
      <c r="AB704" s="58"/>
    </row>
    <row r="705" spans="1:28" ht="36" customHeight="1" x14ac:dyDescent="0.25">
      <c r="A705" s="16">
        <v>706</v>
      </c>
      <c r="B705" s="17"/>
      <c r="C705" s="18"/>
      <c r="D705" s="33" t="str">
        <f>IF($C705&gt;0,VLOOKUP($C705,CNIGP!$A:$J,2,FALSE),"")</f>
        <v/>
      </c>
      <c r="E705" s="23" t="str">
        <f>IF($C705&gt;0,VLOOKUP($C705,CNIGP!$A:$J,3,FALSE),"")</f>
        <v/>
      </c>
      <c r="F705" s="23" t="str">
        <f t="shared" si="31"/>
        <v/>
      </c>
      <c r="G705" s="23" t="str">
        <f>IF($C705&gt;0,VLOOKUP($C705,CNIGP!$A:$J,9,FALSE),"")</f>
        <v/>
      </c>
      <c r="H705" s="23" t="str">
        <f>IF($C705&gt;0,VLOOKUP($C705,CNIGP!$A:$J,25,FALSE),"")</f>
        <v/>
      </c>
      <c r="I705" s="63"/>
      <c r="J705" s="18"/>
      <c r="K705" s="18"/>
      <c r="L705" s="18"/>
      <c r="M705" s="18"/>
      <c r="N705" s="36"/>
      <c r="O705" s="36"/>
      <c r="P705" s="36"/>
      <c r="Q705" s="36"/>
      <c r="R705" s="36"/>
      <c r="S705" s="18"/>
      <c r="T705" s="36"/>
      <c r="U705" s="18"/>
      <c r="V705" s="18"/>
      <c r="W705" s="23" t="str">
        <f t="shared" si="32"/>
        <v/>
      </c>
      <c r="X705" s="18"/>
      <c r="Y705" s="17"/>
      <c r="Z705" s="29" t="str">
        <f t="shared" si="30"/>
        <v/>
      </c>
      <c r="AA705" s="23" t="e">
        <f ca="1">IF(X705=#REF!,#REF!,IF(X705=#REF!,#REF!,IF(X705=#REF!,#REF!,IF(Z705="","",IF(X705="","",IF(Z705-TODAY()&gt;0,Z705-TODAY(),"Venceu"))))))</f>
        <v>#REF!</v>
      </c>
      <c r="AB705" s="58"/>
    </row>
    <row r="706" spans="1:28" ht="36" customHeight="1" x14ac:dyDescent="0.25">
      <c r="A706" s="16">
        <v>707</v>
      </c>
      <c r="B706" s="17"/>
      <c r="C706" s="18"/>
      <c r="D706" s="33" t="str">
        <f>IF($C706&gt;0,VLOOKUP($C706,CNIGP!$A:$J,2,FALSE),"")</f>
        <v/>
      </c>
      <c r="E706" s="23" t="str">
        <f>IF($C706&gt;0,VLOOKUP($C706,CNIGP!$A:$J,3,FALSE),"")</f>
        <v/>
      </c>
      <c r="F706" s="23" t="str">
        <f t="shared" si="31"/>
        <v/>
      </c>
      <c r="G706" s="23" t="str">
        <f>IF($C706&gt;0,VLOOKUP($C706,CNIGP!$A:$J,9,FALSE),"")</f>
        <v/>
      </c>
      <c r="H706" s="23" t="str">
        <f>IF($C706&gt;0,VLOOKUP($C706,CNIGP!$A:$J,25,FALSE),"")</f>
        <v/>
      </c>
      <c r="I706" s="63"/>
      <c r="J706" s="18"/>
      <c r="K706" s="18"/>
      <c r="L706" s="18"/>
      <c r="M706" s="18"/>
      <c r="N706" s="36"/>
      <c r="O706" s="36"/>
      <c r="P706" s="36"/>
      <c r="Q706" s="36"/>
      <c r="R706" s="36"/>
      <c r="S706" s="18"/>
      <c r="T706" s="36"/>
      <c r="U706" s="18"/>
      <c r="V706" s="18"/>
      <c r="W706" s="23" t="str">
        <f t="shared" si="32"/>
        <v/>
      </c>
      <c r="X706" s="18"/>
      <c r="Y706" s="17"/>
      <c r="Z706" s="29" t="str">
        <f t="shared" si="30"/>
        <v/>
      </c>
      <c r="AA706" s="23" t="e">
        <f ca="1">IF(X706=#REF!,#REF!,IF(X706=#REF!,#REF!,IF(X706=#REF!,#REF!,IF(Z706="","",IF(X706="","",IF(Z706-TODAY()&gt;0,Z706-TODAY(),"Venceu"))))))</f>
        <v>#REF!</v>
      </c>
      <c r="AB706" s="58"/>
    </row>
    <row r="707" spans="1:28" ht="36" customHeight="1" x14ac:dyDescent="0.25">
      <c r="A707" s="16">
        <v>708</v>
      </c>
      <c r="B707" s="17"/>
      <c r="C707" s="18"/>
      <c r="D707" s="33" t="str">
        <f>IF($C707&gt;0,VLOOKUP($C707,CNIGP!$A:$J,2,FALSE),"")</f>
        <v/>
      </c>
      <c r="E707" s="23" t="str">
        <f>IF($C707&gt;0,VLOOKUP($C707,CNIGP!$A:$J,3,FALSE),"")</f>
        <v/>
      </c>
      <c r="F707" s="23" t="str">
        <f t="shared" si="31"/>
        <v/>
      </c>
      <c r="G707" s="23" t="str">
        <f>IF($C707&gt;0,VLOOKUP($C707,CNIGP!$A:$J,9,FALSE),"")</f>
        <v/>
      </c>
      <c r="H707" s="23" t="str">
        <f>IF($C707&gt;0,VLOOKUP($C707,CNIGP!$A:$J,25,FALSE),"")</f>
        <v/>
      </c>
      <c r="I707" s="63"/>
      <c r="J707" s="18"/>
      <c r="K707" s="18"/>
      <c r="L707" s="18"/>
      <c r="M707" s="18"/>
      <c r="N707" s="36"/>
      <c r="O707" s="36"/>
      <c r="P707" s="36"/>
      <c r="Q707" s="36"/>
      <c r="R707" s="36"/>
      <c r="S707" s="18"/>
      <c r="T707" s="36"/>
      <c r="U707" s="18"/>
      <c r="V707" s="18"/>
      <c r="W707" s="23" t="str">
        <f t="shared" si="32"/>
        <v/>
      </c>
      <c r="X707" s="18"/>
      <c r="Y707" s="17"/>
      <c r="Z707" s="29" t="str">
        <f t="shared" si="30"/>
        <v/>
      </c>
      <c r="AA707" s="23" t="e">
        <f ca="1">IF(X707=#REF!,#REF!,IF(X707=#REF!,#REF!,IF(X707=#REF!,#REF!,IF(Z707="","",IF(X707="","",IF(Z707-TODAY()&gt;0,Z707-TODAY(),"Venceu"))))))</f>
        <v>#REF!</v>
      </c>
      <c r="AB707" s="58"/>
    </row>
    <row r="708" spans="1:28" ht="36" customHeight="1" x14ac:dyDescent="0.25">
      <c r="A708" s="16">
        <v>709</v>
      </c>
      <c r="B708" s="17"/>
      <c r="C708" s="18"/>
      <c r="D708" s="33" t="str">
        <f>IF($C708&gt;0,VLOOKUP($C708,CNIGP!$A:$J,2,FALSE),"")</f>
        <v/>
      </c>
      <c r="E708" s="23" t="str">
        <f>IF($C708&gt;0,VLOOKUP($C708,CNIGP!$A:$J,3,FALSE),"")</f>
        <v/>
      </c>
      <c r="F708" s="23" t="str">
        <f t="shared" si="31"/>
        <v/>
      </c>
      <c r="G708" s="23" t="str">
        <f>IF($C708&gt;0,VLOOKUP($C708,CNIGP!$A:$J,9,FALSE),"")</f>
        <v/>
      </c>
      <c r="H708" s="23" t="str">
        <f>IF($C708&gt;0,VLOOKUP($C708,CNIGP!$A:$J,25,FALSE),"")</f>
        <v/>
      </c>
      <c r="I708" s="63"/>
      <c r="J708" s="18"/>
      <c r="K708" s="18"/>
      <c r="L708" s="18"/>
      <c r="M708" s="18"/>
      <c r="N708" s="36"/>
      <c r="O708" s="36"/>
      <c r="P708" s="36"/>
      <c r="Q708" s="36"/>
      <c r="R708" s="36"/>
      <c r="S708" s="18"/>
      <c r="T708" s="36"/>
      <c r="U708" s="18"/>
      <c r="V708" s="18"/>
      <c r="W708" s="23" t="str">
        <f t="shared" si="32"/>
        <v/>
      </c>
      <c r="X708" s="18"/>
      <c r="Y708" s="17"/>
      <c r="Z708" s="29" t="str">
        <f t="shared" si="30"/>
        <v/>
      </c>
      <c r="AA708" s="23" t="e">
        <f ca="1">IF(X708=#REF!,#REF!,IF(X708=#REF!,#REF!,IF(X708=#REF!,#REF!,IF(Z708="","",IF(X708="","",IF(Z708-TODAY()&gt;0,Z708-TODAY(),"Venceu"))))))</f>
        <v>#REF!</v>
      </c>
      <c r="AB708" s="58"/>
    </row>
    <row r="709" spans="1:28" ht="36" customHeight="1" x14ac:dyDescent="0.25">
      <c r="A709" s="16">
        <v>710</v>
      </c>
      <c r="B709" s="17"/>
      <c r="C709" s="18"/>
      <c r="D709" s="33" t="str">
        <f>IF($C709&gt;0,VLOOKUP($C709,CNIGP!$A:$J,2,FALSE),"")</f>
        <v/>
      </c>
      <c r="E709" s="23" t="str">
        <f>IF($C709&gt;0,VLOOKUP($C709,CNIGP!$A:$J,3,FALSE),"")</f>
        <v/>
      </c>
      <c r="F709" s="23" t="str">
        <f t="shared" si="31"/>
        <v/>
      </c>
      <c r="G709" s="23" t="str">
        <f>IF($C709&gt;0,VLOOKUP($C709,CNIGP!$A:$J,9,FALSE),"")</f>
        <v/>
      </c>
      <c r="H709" s="23" t="str">
        <f>IF($C709&gt;0,VLOOKUP($C709,CNIGP!$A:$J,25,FALSE),"")</f>
        <v/>
      </c>
      <c r="I709" s="63"/>
      <c r="J709" s="18"/>
      <c r="K709" s="18"/>
      <c r="L709" s="18"/>
      <c r="M709" s="18"/>
      <c r="N709" s="36"/>
      <c r="O709" s="36"/>
      <c r="P709" s="36"/>
      <c r="Q709" s="36"/>
      <c r="R709" s="36"/>
      <c r="S709" s="18"/>
      <c r="T709" s="36"/>
      <c r="U709" s="18"/>
      <c r="V709" s="18"/>
      <c r="W709" s="23" t="str">
        <f t="shared" si="32"/>
        <v/>
      </c>
      <c r="X709" s="18"/>
      <c r="Y709" s="17"/>
      <c r="Z709" s="29" t="str">
        <f t="shared" si="30"/>
        <v/>
      </c>
      <c r="AA709" s="23" t="e">
        <f ca="1">IF(X709=#REF!,#REF!,IF(X709=#REF!,#REF!,IF(X709=#REF!,#REF!,IF(Z709="","",IF(X709="","",IF(Z709-TODAY()&gt;0,Z709-TODAY(),"Venceu"))))))</f>
        <v>#REF!</v>
      </c>
      <c r="AB709" s="58"/>
    </row>
    <row r="710" spans="1:28" ht="36" customHeight="1" x14ac:dyDescent="0.25">
      <c r="A710" s="16">
        <v>711</v>
      </c>
      <c r="B710" s="17"/>
      <c r="C710" s="18"/>
      <c r="D710" s="33" t="str">
        <f>IF($C710&gt;0,VLOOKUP($C710,CNIGP!$A:$J,2,FALSE),"")</f>
        <v/>
      </c>
      <c r="E710" s="23" t="str">
        <f>IF($C710&gt;0,VLOOKUP($C710,CNIGP!$A:$J,3,FALSE),"")</f>
        <v/>
      </c>
      <c r="F710" s="23" t="str">
        <f t="shared" si="31"/>
        <v/>
      </c>
      <c r="G710" s="23" t="str">
        <f>IF($C710&gt;0,VLOOKUP($C710,CNIGP!$A:$J,9,FALSE),"")</f>
        <v/>
      </c>
      <c r="H710" s="23" t="str">
        <f>IF($C710&gt;0,VLOOKUP($C710,CNIGP!$A:$J,25,FALSE),"")</f>
        <v/>
      </c>
      <c r="I710" s="63"/>
      <c r="J710" s="18"/>
      <c r="K710" s="18"/>
      <c r="L710" s="18"/>
      <c r="M710" s="18"/>
      <c r="N710" s="36"/>
      <c r="O710" s="36"/>
      <c r="P710" s="36"/>
      <c r="Q710" s="36"/>
      <c r="R710" s="36"/>
      <c r="S710" s="18"/>
      <c r="T710" s="36"/>
      <c r="U710" s="18"/>
      <c r="V710" s="18"/>
      <c r="W710" s="23" t="str">
        <f t="shared" si="32"/>
        <v/>
      </c>
      <c r="X710" s="18"/>
      <c r="Y710" s="17"/>
      <c r="Z710" s="29" t="str">
        <f t="shared" si="30"/>
        <v/>
      </c>
      <c r="AA710" s="23" t="e">
        <f ca="1">IF(X710=#REF!,#REF!,IF(X710=#REF!,#REF!,IF(X710=#REF!,#REF!,IF(Z710="","",IF(X710="","",IF(Z710-TODAY()&gt;0,Z710-TODAY(),"Venceu"))))))</f>
        <v>#REF!</v>
      </c>
      <c r="AB710" s="58"/>
    </row>
    <row r="711" spans="1:28" ht="36" customHeight="1" x14ac:dyDescent="0.25">
      <c r="A711" s="16">
        <v>712</v>
      </c>
      <c r="B711" s="17"/>
      <c r="C711" s="18"/>
      <c r="D711" s="33" t="str">
        <f>IF($C711&gt;0,VLOOKUP($C711,CNIGP!$A:$J,2,FALSE),"")</f>
        <v/>
      </c>
      <c r="E711" s="23" t="str">
        <f>IF($C711&gt;0,VLOOKUP($C711,CNIGP!$A:$J,3,FALSE),"")</f>
        <v/>
      </c>
      <c r="F711" s="23" t="str">
        <f t="shared" si="31"/>
        <v/>
      </c>
      <c r="G711" s="23" t="str">
        <f>IF($C711&gt;0,VLOOKUP($C711,CNIGP!$A:$J,9,FALSE),"")</f>
        <v/>
      </c>
      <c r="H711" s="23" t="str">
        <f>IF($C711&gt;0,VLOOKUP($C711,CNIGP!$A:$J,25,FALSE),"")</f>
        <v/>
      </c>
      <c r="I711" s="63"/>
      <c r="J711" s="18"/>
      <c r="K711" s="18"/>
      <c r="L711" s="18"/>
      <c r="M711" s="18"/>
      <c r="N711" s="36"/>
      <c r="O711" s="36"/>
      <c r="P711" s="36"/>
      <c r="Q711" s="36"/>
      <c r="R711" s="36"/>
      <c r="S711" s="18"/>
      <c r="T711" s="36"/>
      <c r="U711" s="18"/>
      <c r="V711" s="18"/>
      <c r="W711" s="23" t="str">
        <f t="shared" si="32"/>
        <v/>
      </c>
      <c r="X711" s="18"/>
      <c r="Y711" s="17"/>
      <c r="Z711" s="29" t="str">
        <f t="shared" si="30"/>
        <v/>
      </c>
      <c r="AA711" s="23" t="e">
        <f ca="1">IF(X711=#REF!,#REF!,IF(X711=#REF!,#REF!,IF(X711=#REF!,#REF!,IF(Z711="","",IF(X711="","",IF(Z711-TODAY()&gt;0,Z711-TODAY(),"Venceu"))))))</f>
        <v>#REF!</v>
      </c>
      <c r="AB711" s="58"/>
    </row>
    <row r="712" spans="1:28" ht="36" customHeight="1" x14ac:dyDescent="0.25">
      <c r="A712" s="16">
        <v>713</v>
      </c>
      <c r="B712" s="17"/>
      <c r="C712" s="18"/>
      <c r="D712" s="33" t="str">
        <f>IF($C712&gt;0,VLOOKUP($C712,CNIGP!$A:$J,2,FALSE),"")</f>
        <v/>
      </c>
      <c r="E712" s="23" t="str">
        <f>IF($C712&gt;0,VLOOKUP($C712,CNIGP!$A:$J,3,FALSE),"")</f>
        <v/>
      </c>
      <c r="F712" s="23" t="str">
        <f t="shared" si="31"/>
        <v/>
      </c>
      <c r="G712" s="23" t="str">
        <f>IF($C712&gt;0,VLOOKUP($C712,CNIGP!$A:$J,9,FALSE),"")</f>
        <v/>
      </c>
      <c r="H712" s="23" t="str">
        <f>IF($C712&gt;0,VLOOKUP($C712,CNIGP!$A:$J,25,FALSE),"")</f>
        <v/>
      </c>
      <c r="I712" s="63"/>
      <c r="J712" s="18"/>
      <c r="K712" s="18"/>
      <c r="L712" s="18"/>
      <c r="M712" s="18"/>
      <c r="N712" s="36"/>
      <c r="O712" s="36"/>
      <c r="P712" s="36"/>
      <c r="Q712" s="36"/>
      <c r="R712" s="36"/>
      <c r="S712" s="18"/>
      <c r="T712" s="36"/>
      <c r="U712" s="18"/>
      <c r="V712" s="18"/>
      <c r="W712" s="23" t="str">
        <f t="shared" si="32"/>
        <v/>
      </c>
      <c r="X712" s="18"/>
      <c r="Y712" s="17"/>
      <c r="Z712" s="29" t="str">
        <f t="shared" si="30"/>
        <v/>
      </c>
      <c r="AA712" s="23" t="e">
        <f ca="1">IF(X712=#REF!,#REF!,IF(X712=#REF!,#REF!,IF(X712=#REF!,#REF!,IF(Z712="","",IF(X712="","",IF(Z712-TODAY()&gt;0,Z712-TODAY(),"Venceu"))))))</f>
        <v>#REF!</v>
      </c>
      <c r="AB712" s="58"/>
    </row>
    <row r="713" spans="1:28" ht="36" customHeight="1" x14ac:dyDescent="0.25">
      <c r="A713" s="16">
        <v>714</v>
      </c>
      <c r="B713" s="17"/>
      <c r="C713" s="18"/>
      <c r="D713" s="33" t="str">
        <f>IF($C713&gt;0,VLOOKUP($C713,CNIGP!$A:$J,2,FALSE),"")</f>
        <v/>
      </c>
      <c r="E713" s="23" t="str">
        <f>IF($C713&gt;0,VLOOKUP($C713,CNIGP!$A:$J,3,FALSE),"")</f>
        <v/>
      </c>
      <c r="F713" s="23" t="str">
        <f t="shared" si="31"/>
        <v/>
      </c>
      <c r="G713" s="23" t="str">
        <f>IF($C713&gt;0,VLOOKUP($C713,CNIGP!$A:$J,9,FALSE),"")</f>
        <v/>
      </c>
      <c r="H713" s="23" t="str">
        <f>IF($C713&gt;0,VLOOKUP($C713,CNIGP!$A:$J,25,FALSE),"")</f>
        <v/>
      </c>
      <c r="I713" s="63"/>
      <c r="J713" s="18"/>
      <c r="K713" s="18"/>
      <c r="L713" s="18"/>
      <c r="M713" s="18"/>
      <c r="N713" s="36"/>
      <c r="O713" s="36"/>
      <c r="P713" s="36"/>
      <c r="Q713" s="36"/>
      <c r="R713" s="36"/>
      <c r="S713" s="18"/>
      <c r="T713" s="36"/>
      <c r="U713" s="18"/>
      <c r="V713" s="18"/>
      <c r="W713" s="23" t="str">
        <f t="shared" si="32"/>
        <v/>
      </c>
      <c r="X713" s="18"/>
      <c r="Y713" s="17"/>
      <c r="Z713" s="29" t="str">
        <f t="shared" si="30"/>
        <v/>
      </c>
      <c r="AA713" s="23" t="e">
        <f ca="1">IF(X713=#REF!,#REF!,IF(X713=#REF!,#REF!,IF(X713=#REF!,#REF!,IF(Z713="","",IF(X713="","",IF(Z713-TODAY()&gt;0,Z713-TODAY(),"Venceu"))))))</f>
        <v>#REF!</v>
      </c>
      <c r="AB713" s="58"/>
    </row>
    <row r="714" spans="1:28" ht="36" customHeight="1" x14ac:dyDescent="0.25">
      <c r="A714" s="16">
        <v>715</v>
      </c>
      <c r="B714" s="17"/>
      <c r="C714" s="18"/>
      <c r="D714" s="33" t="str">
        <f>IF($C714&gt;0,VLOOKUP($C714,CNIGP!$A:$J,2,FALSE),"")</f>
        <v/>
      </c>
      <c r="E714" s="23" t="str">
        <f>IF($C714&gt;0,VLOOKUP($C714,CNIGP!$A:$J,3,FALSE),"")</f>
        <v/>
      </c>
      <c r="F714" s="23" t="str">
        <f t="shared" si="31"/>
        <v/>
      </c>
      <c r="G714" s="23" t="str">
        <f>IF($C714&gt;0,VLOOKUP($C714,CNIGP!$A:$J,9,FALSE),"")</f>
        <v/>
      </c>
      <c r="H714" s="23" t="str">
        <f>IF($C714&gt;0,VLOOKUP($C714,CNIGP!$A:$J,25,FALSE),"")</f>
        <v/>
      </c>
      <c r="I714" s="63"/>
      <c r="J714" s="18"/>
      <c r="K714" s="18"/>
      <c r="L714" s="18"/>
      <c r="M714" s="18"/>
      <c r="N714" s="36"/>
      <c r="O714" s="36"/>
      <c r="P714" s="36"/>
      <c r="Q714" s="36"/>
      <c r="R714" s="36"/>
      <c r="S714" s="18"/>
      <c r="T714" s="36"/>
      <c r="U714" s="18"/>
      <c r="V714" s="18"/>
      <c r="W714" s="23" t="str">
        <f t="shared" si="32"/>
        <v/>
      </c>
      <c r="X714" s="18"/>
      <c r="Y714" s="17"/>
      <c r="Z714" s="29" t="str">
        <f t="shared" si="30"/>
        <v/>
      </c>
      <c r="AA714" s="23" t="e">
        <f ca="1">IF(X714=#REF!,#REF!,IF(X714=#REF!,#REF!,IF(X714=#REF!,#REF!,IF(Z714="","",IF(X714="","",IF(Z714-TODAY()&gt;0,Z714-TODAY(),"Venceu"))))))</f>
        <v>#REF!</v>
      </c>
      <c r="AB714" s="58"/>
    </row>
    <row r="715" spans="1:28" ht="36" customHeight="1" x14ac:dyDescent="0.25">
      <c r="A715" s="16">
        <v>716</v>
      </c>
      <c r="B715" s="17"/>
      <c r="C715" s="18"/>
      <c r="D715" s="33" t="str">
        <f>IF($C715&gt;0,VLOOKUP($C715,CNIGP!$A:$J,2,FALSE),"")</f>
        <v/>
      </c>
      <c r="E715" s="23" t="str">
        <f>IF($C715&gt;0,VLOOKUP($C715,CNIGP!$A:$J,3,FALSE),"")</f>
        <v/>
      </c>
      <c r="F715" s="23" t="str">
        <f t="shared" si="31"/>
        <v/>
      </c>
      <c r="G715" s="23" t="str">
        <f>IF($C715&gt;0,VLOOKUP($C715,CNIGP!$A:$J,9,FALSE),"")</f>
        <v/>
      </c>
      <c r="H715" s="23" t="str">
        <f>IF($C715&gt;0,VLOOKUP($C715,CNIGP!$A:$J,25,FALSE),"")</f>
        <v/>
      </c>
      <c r="I715" s="63"/>
      <c r="J715" s="18"/>
      <c r="K715" s="18"/>
      <c r="L715" s="18"/>
      <c r="M715" s="18"/>
      <c r="N715" s="36"/>
      <c r="O715" s="36"/>
      <c r="P715" s="36"/>
      <c r="Q715" s="36"/>
      <c r="R715" s="36"/>
      <c r="S715" s="18"/>
      <c r="T715" s="36"/>
      <c r="U715" s="18"/>
      <c r="V715" s="18"/>
      <c r="W715" s="23" t="str">
        <f t="shared" si="32"/>
        <v/>
      </c>
      <c r="X715" s="18"/>
      <c r="Y715" s="17"/>
      <c r="Z715" s="29" t="str">
        <f t="shared" si="30"/>
        <v/>
      </c>
      <c r="AA715" s="23" t="e">
        <f ca="1">IF(X715=#REF!,#REF!,IF(X715=#REF!,#REF!,IF(X715=#REF!,#REF!,IF(Z715="","",IF(X715="","",IF(Z715-TODAY()&gt;0,Z715-TODAY(),"Venceu"))))))</f>
        <v>#REF!</v>
      </c>
      <c r="AB715" s="58"/>
    </row>
    <row r="716" spans="1:28" ht="36" customHeight="1" x14ac:dyDescent="0.25">
      <c r="A716" s="16">
        <v>717</v>
      </c>
      <c r="B716" s="17"/>
      <c r="C716" s="18"/>
      <c r="D716" s="33" t="str">
        <f>IF($C716&gt;0,VLOOKUP($C716,CNIGP!$A:$J,2,FALSE),"")</f>
        <v/>
      </c>
      <c r="E716" s="23" t="str">
        <f>IF($C716&gt;0,VLOOKUP($C716,CNIGP!$A:$J,3,FALSE),"")</f>
        <v/>
      </c>
      <c r="F716" s="23" t="str">
        <f t="shared" si="31"/>
        <v/>
      </c>
      <c r="G716" s="23" t="str">
        <f>IF($C716&gt;0,VLOOKUP($C716,CNIGP!$A:$J,9,FALSE),"")</f>
        <v/>
      </c>
      <c r="H716" s="23" t="str">
        <f>IF($C716&gt;0,VLOOKUP($C716,CNIGP!$A:$J,25,FALSE),"")</f>
        <v/>
      </c>
      <c r="I716" s="63"/>
      <c r="J716" s="18"/>
      <c r="K716" s="18"/>
      <c r="L716" s="18"/>
      <c r="M716" s="18"/>
      <c r="N716" s="36"/>
      <c r="O716" s="36"/>
      <c r="P716" s="36"/>
      <c r="Q716" s="36"/>
      <c r="R716" s="36"/>
      <c r="S716" s="18"/>
      <c r="T716" s="36"/>
      <c r="U716" s="18"/>
      <c r="V716" s="18"/>
      <c r="W716" s="23" t="str">
        <f t="shared" si="32"/>
        <v/>
      </c>
      <c r="X716" s="18"/>
      <c r="Y716" s="17"/>
      <c r="Z716" s="29" t="str">
        <f t="shared" si="30"/>
        <v/>
      </c>
      <c r="AA716" s="23" t="e">
        <f ca="1">IF(X716=#REF!,#REF!,IF(X716=#REF!,#REF!,IF(X716=#REF!,#REF!,IF(Z716="","",IF(X716="","",IF(Z716-TODAY()&gt;0,Z716-TODAY(),"Venceu"))))))</f>
        <v>#REF!</v>
      </c>
      <c r="AB716" s="58"/>
    </row>
    <row r="717" spans="1:28" ht="36" customHeight="1" x14ac:dyDescent="0.25">
      <c r="A717" s="16">
        <v>718</v>
      </c>
      <c r="B717" s="17"/>
      <c r="C717" s="18"/>
      <c r="D717" s="33" t="str">
        <f>IF($C717&gt;0,VLOOKUP($C717,CNIGP!$A:$J,2,FALSE),"")</f>
        <v/>
      </c>
      <c r="E717" s="23" t="str">
        <f>IF($C717&gt;0,VLOOKUP($C717,CNIGP!$A:$J,3,FALSE),"")</f>
        <v/>
      </c>
      <c r="F717" s="23" t="str">
        <f t="shared" si="31"/>
        <v/>
      </c>
      <c r="G717" s="23" t="str">
        <f>IF($C717&gt;0,VLOOKUP($C717,CNIGP!$A:$J,9,FALSE),"")</f>
        <v/>
      </c>
      <c r="H717" s="23" t="str">
        <f>IF($C717&gt;0,VLOOKUP($C717,CNIGP!$A:$J,25,FALSE),"")</f>
        <v/>
      </c>
      <c r="I717" s="63"/>
      <c r="J717" s="18"/>
      <c r="K717" s="18"/>
      <c r="L717" s="18"/>
      <c r="M717" s="18"/>
      <c r="N717" s="36"/>
      <c r="O717" s="36"/>
      <c r="P717" s="36"/>
      <c r="Q717" s="36"/>
      <c r="R717" s="36"/>
      <c r="S717" s="18"/>
      <c r="T717" s="36"/>
      <c r="U717" s="18"/>
      <c r="V717" s="18"/>
      <c r="W717" s="23" t="str">
        <f t="shared" si="32"/>
        <v/>
      </c>
      <c r="X717" s="18"/>
      <c r="Y717" s="17"/>
      <c r="Z717" s="29" t="str">
        <f t="shared" si="30"/>
        <v/>
      </c>
      <c r="AA717" s="23" t="e">
        <f ca="1">IF(X717=#REF!,#REF!,IF(X717=#REF!,#REF!,IF(X717=#REF!,#REF!,IF(Z717="","",IF(X717="","",IF(Z717-TODAY()&gt;0,Z717-TODAY(),"Venceu"))))))</f>
        <v>#REF!</v>
      </c>
      <c r="AB717" s="58"/>
    </row>
    <row r="718" spans="1:28" ht="36" customHeight="1" x14ac:dyDescent="0.25">
      <c r="A718" s="16">
        <v>719</v>
      </c>
      <c r="B718" s="17"/>
      <c r="C718" s="18"/>
      <c r="D718" s="33" t="str">
        <f>IF($C718&gt;0,VLOOKUP($C718,CNIGP!$A:$J,2,FALSE),"")</f>
        <v/>
      </c>
      <c r="E718" s="23" t="str">
        <f>IF($C718&gt;0,VLOOKUP($C718,CNIGP!$A:$J,3,FALSE),"")</f>
        <v/>
      </c>
      <c r="F718" s="23" t="str">
        <f t="shared" si="31"/>
        <v/>
      </c>
      <c r="G718" s="23" t="str">
        <f>IF($C718&gt;0,VLOOKUP($C718,CNIGP!$A:$J,9,FALSE),"")</f>
        <v/>
      </c>
      <c r="H718" s="23" t="str">
        <f>IF($C718&gt;0,VLOOKUP($C718,CNIGP!$A:$J,25,FALSE),"")</f>
        <v/>
      </c>
      <c r="I718" s="63"/>
      <c r="J718" s="18"/>
      <c r="K718" s="18"/>
      <c r="L718" s="18"/>
      <c r="M718" s="18"/>
      <c r="N718" s="36"/>
      <c r="O718" s="36"/>
      <c r="P718" s="36"/>
      <c r="Q718" s="36"/>
      <c r="R718" s="36"/>
      <c r="S718" s="18"/>
      <c r="T718" s="36"/>
      <c r="U718" s="18"/>
      <c r="V718" s="18"/>
      <c r="W718" s="23" t="str">
        <f t="shared" si="32"/>
        <v/>
      </c>
      <c r="X718" s="18"/>
      <c r="Y718" s="17"/>
      <c r="Z718" s="29" t="str">
        <f t="shared" si="30"/>
        <v/>
      </c>
      <c r="AA718" s="23" t="e">
        <f ca="1">IF(X718=#REF!,#REF!,IF(X718=#REF!,#REF!,IF(X718=#REF!,#REF!,IF(Z718="","",IF(X718="","",IF(Z718-TODAY()&gt;0,Z718-TODAY(),"Venceu"))))))</f>
        <v>#REF!</v>
      </c>
      <c r="AB718" s="58"/>
    </row>
    <row r="719" spans="1:28" ht="36" customHeight="1" x14ac:dyDescent="0.25">
      <c r="A719" s="16">
        <v>720</v>
      </c>
      <c r="B719" s="17"/>
      <c r="C719" s="18"/>
      <c r="D719" s="33" t="str">
        <f>IF($C719&gt;0,VLOOKUP($C719,CNIGP!$A:$J,2,FALSE),"")</f>
        <v/>
      </c>
      <c r="E719" s="23" t="str">
        <f>IF($C719&gt;0,VLOOKUP($C719,CNIGP!$A:$J,3,FALSE),"")</f>
        <v/>
      </c>
      <c r="F719" s="23" t="str">
        <f t="shared" si="31"/>
        <v/>
      </c>
      <c r="G719" s="23" t="str">
        <f>IF($C719&gt;0,VLOOKUP($C719,CNIGP!$A:$J,9,FALSE),"")</f>
        <v/>
      </c>
      <c r="H719" s="23" t="str">
        <f>IF($C719&gt;0,VLOOKUP($C719,CNIGP!$A:$J,25,FALSE),"")</f>
        <v/>
      </c>
      <c r="I719" s="63"/>
      <c r="J719" s="18"/>
      <c r="K719" s="18"/>
      <c r="L719" s="18"/>
      <c r="M719" s="18"/>
      <c r="N719" s="36"/>
      <c r="O719" s="36"/>
      <c r="P719" s="36"/>
      <c r="Q719" s="36"/>
      <c r="R719" s="36"/>
      <c r="S719" s="18"/>
      <c r="T719" s="36"/>
      <c r="U719" s="18"/>
      <c r="V719" s="18"/>
      <c r="W719" s="23" t="str">
        <f t="shared" si="32"/>
        <v/>
      </c>
      <c r="X719" s="18"/>
      <c r="Y719" s="17"/>
      <c r="Z719" s="29" t="str">
        <f t="shared" si="30"/>
        <v/>
      </c>
      <c r="AA719" s="23" t="e">
        <f ca="1">IF(X719=#REF!,#REF!,IF(X719=#REF!,#REF!,IF(X719=#REF!,#REF!,IF(Z719="","",IF(X719="","",IF(Z719-TODAY()&gt;0,Z719-TODAY(),"Venceu"))))))</f>
        <v>#REF!</v>
      </c>
      <c r="AB719" s="58"/>
    </row>
    <row r="720" spans="1:28" ht="36" customHeight="1" x14ac:dyDescent="0.25">
      <c r="A720" s="16">
        <v>721</v>
      </c>
      <c r="B720" s="17"/>
      <c r="C720" s="18"/>
      <c r="D720" s="33" t="str">
        <f>IF($C720&gt;0,VLOOKUP($C720,CNIGP!$A:$J,2,FALSE),"")</f>
        <v/>
      </c>
      <c r="E720" s="23" t="str">
        <f>IF($C720&gt;0,VLOOKUP($C720,CNIGP!$A:$J,3,FALSE),"")</f>
        <v/>
      </c>
      <c r="F720" s="23" t="str">
        <f t="shared" si="31"/>
        <v/>
      </c>
      <c r="G720" s="23" t="str">
        <f>IF($C720&gt;0,VLOOKUP($C720,CNIGP!$A:$J,9,FALSE),"")</f>
        <v/>
      </c>
      <c r="H720" s="23" t="str">
        <f>IF($C720&gt;0,VLOOKUP($C720,CNIGP!$A:$J,25,FALSE),"")</f>
        <v/>
      </c>
      <c r="I720" s="63"/>
      <c r="J720" s="18"/>
      <c r="K720" s="18"/>
      <c r="L720" s="18"/>
      <c r="M720" s="18"/>
      <c r="N720" s="36"/>
      <c r="O720" s="36"/>
      <c r="P720" s="36"/>
      <c r="Q720" s="36"/>
      <c r="R720" s="36"/>
      <c r="S720" s="18"/>
      <c r="T720" s="36"/>
      <c r="U720" s="18"/>
      <c r="V720" s="18"/>
      <c r="W720" s="23" t="str">
        <f t="shared" si="32"/>
        <v/>
      </c>
      <c r="X720" s="18"/>
      <c r="Y720" s="17"/>
      <c r="Z720" s="29" t="str">
        <f t="shared" si="30"/>
        <v/>
      </c>
      <c r="AA720" s="23" t="e">
        <f ca="1">IF(X720=#REF!,#REF!,IF(X720=#REF!,#REF!,IF(X720=#REF!,#REF!,IF(Z720="","",IF(X720="","",IF(Z720-TODAY()&gt;0,Z720-TODAY(),"Venceu"))))))</f>
        <v>#REF!</v>
      </c>
      <c r="AB720" s="58"/>
    </row>
    <row r="721" spans="1:28" ht="36" customHeight="1" x14ac:dyDescent="0.25">
      <c r="A721" s="16">
        <v>722</v>
      </c>
      <c r="B721" s="17"/>
      <c r="C721" s="18"/>
      <c r="D721" s="33" t="str">
        <f>IF($C721&gt;0,VLOOKUP($C721,CNIGP!$A:$J,2,FALSE),"")</f>
        <v/>
      </c>
      <c r="E721" s="23" t="str">
        <f>IF($C721&gt;0,VLOOKUP($C721,CNIGP!$A:$J,3,FALSE),"")</f>
        <v/>
      </c>
      <c r="F721" s="23" t="str">
        <f t="shared" si="31"/>
        <v/>
      </c>
      <c r="G721" s="23" t="str">
        <f>IF($C721&gt;0,VLOOKUP($C721,CNIGP!$A:$J,9,FALSE),"")</f>
        <v/>
      </c>
      <c r="H721" s="23" t="str">
        <f>IF($C721&gt;0,VLOOKUP($C721,CNIGP!$A:$J,25,FALSE),"")</f>
        <v/>
      </c>
      <c r="I721" s="63"/>
      <c r="J721" s="18"/>
      <c r="K721" s="18"/>
      <c r="L721" s="18"/>
      <c r="M721" s="18"/>
      <c r="N721" s="36"/>
      <c r="O721" s="36"/>
      <c r="P721" s="36"/>
      <c r="Q721" s="36"/>
      <c r="R721" s="36"/>
      <c r="S721" s="18"/>
      <c r="T721" s="36"/>
      <c r="U721" s="18"/>
      <c r="V721" s="18"/>
      <c r="W721" s="23" t="str">
        <f t="shared" si="32"/>
        <v/>
      </c>
      <c r="X721" s="18"/>
      <c r="Y721" s="17"/>
      <c r="Z721" s="29" t="str">
        <f t="shared" si="30"/>
        <v/>
      </c>
      <c r="AA721" s="23" t="e">
        <f ca="1">IF(X721=#REF!,#REF!,IF(X721=#REF!,#REF!,IF(X721=#REF!,#REF!,IF(Z721="","",IF(X721="","",IF(Z721-TODAY()&gt;0,Z721-TODAY(),"Venceu"))))))</f>
        <v>#REF!</v>
      </c>
      <c r="AB721" s="58"/>
    </row>
    <row r="722" spans="1:28" ht="36" customHeight="1" x14ac:dyDescent="0.25">
      <c r="A722" s="16">
        <v>723</v>
      </c>
      <c r="B722" s="17"/>
      <c r="C722" s="18"/>
      <c r="D722" s="33" t="str">
        <f>IF($C722&gt;0,VLOOKUP($C722,CNIGP!$A:$J,2,FALSE),"")</f>
        <v/>
      </c>
      <c r="E722" s="23" t="str">
        <f>IF($C722&gt;0,VLOOKUP($C722,CNIGP!$A:$J,3,FALSE),"")</f>
        <v/>
      </c>
      <c r="F722" s="23" t="str">
        <f t="shared" si="31"/>
        <v/>
      </c>
      <c r="G722" s="23" t="str">
        <f>IF($C722&gt;0,VLOOKUP($C722,CNIGP!$A:$J,9,FALSE),"")</f>
        <v/>
      </c>
      <c r="H722" s="23" t="str">
        <f>IF($C722&gt;0,VLOOKUP($C722,CNIGP!$A:$J,25,FALSE),"")</f>
        <v/>
      </c>
      <c r="I722" s="63"/>
      <c r="J722" s="18"/>
      <c r="K722" s="18"/>
      <c r="L722" s="18"/>
      <c r="M722" s="18"/>
      <c r="N722" s="36"/>
      <c r="O722" s="36"/>
      <c r="P722" s="36"/>
      <c r="Q722" s="36"/>
      <c r="R722" s="36"/>
      <c r="S722" s="18"/>
      <c r="T722" s="36"/>
      <c r="U722" s="18"/>
      <c r="V722" s="18"/>
      <c r="W722" s="23" t="str">
        <f t="shared" si="32"/>
        <v/>
      </c>
      <c r="X722" s="18"/>
      <c r="Y722" s="17"/>
      <c r="Z722" s="29" t="str">
        <f t="shared" si="30"/>
        <v/>
      </c>
      <c r="AA722" s="23" t="e">
        <f ca="1">IF(X722=#REF!,#REF!,IF(X722=#REF!,#REF!,IF(X722=#REF!,#REF!,IF(Z722="","",IF(X722="","",IF(Z722-TODAY()&gt;0,Z722-TODAY(),"Venceu"))))))</f>
        <v>#REF!</v>
      </c>
      <c r="AB722" s="58"/>
    </row>
    <row r="723" spans="1:28" ht="36" customHeight="1" x14ac:dyDescent="0.25">
      <c r="A723" s="16">
        <v>724</v>
      </c>
      <c r="B723" s="17"/>
      <c r="C723" s="18"/>
      <c r="D723" s="33" t="str">
        <f>IF($C723&gt;0,VLOOKUP($C723,CNIGP!$A:$J,2,FALSE),"")</f>
        <v/>
      </c>
      <c r="E723" s="23" t="str">
        <f>IF($C723&gt;0,VLOOKUP($C723,CNIGP!$A:$J,3,FALSE),"")</f>
        <v/>
      </c>
      <c r="F723" s="23" t="str">
        <f t="shared" si="31"/>
        <v/>
      </c>
      <c r="G723" s="23" t="str">
        <f>IF($C723&gt;0,VLOOKUP($C723,CNIGP!$A:$J,9,FALSE),"")</f>
        <v/>
      </c>
      <c r="H723" s="23" t="str">
        <f>IF($C723&gt;0,VLOOKUP($C723,CNIGP!$A:$J,25,FALSE),"")</f>
        <v/>
      </c>
      <c r="I723" s="63"/>
      <c r="J723" s="18"/>
      <c r="K723" s="18"/>
      <c r="L723" s="18"/>
      <c r="M723" s="18"/>
      <c r="N723" s="36"/>
      <c r="O723" s="36"/>
      <c r="P723" s="36"/>
      <c r="Q723" s="36"/>
      <c r="R723" s="36"/>
      <c r="S723" s="18"/>
      <c r="T723" s="36"/>
      <c r="U723" s="18"/>
      <c r="V723" s="18"/>
      <c r="W723" s="23" t="str">
        <f t="shared" si="32"/>
        <v/>
      </c>
      <c r="X723" s="18"/>
      <c r="Y723" s="17"/>
      <c r="Z723" s="29" t="str">
        <f t="shared" si="30"/>
        <v/>
      </c>
      <c r="AA723" s="23" t="e">
        <f ca="1">IF(X723=#REF!,#REF!,IF(X723=#REF!,#REF!,IF(X723=#REF!,#REF!,IF(Z723="","",IF(X723="","",IF(Z723-TODAY()&gt;0,Z723-TODAY(),"Venceu"))))))</f>
        <v>#REF!</v>
      </c>
      <c r="AB723" s="58"/>
    </row>
    <row r="724" spans="1:28" ht="36" customHeight="1" x14ac:dyDescent="0.25">
      <c r="A724" s="16">
        <v>725</v>
      </c>
      <c r="B724" s="17"/>
      <c r="C724" s="18"/>
      <c r="D724" s="33" t="str">
        <f>IF($C724&gt;0,VLOOKUP($C724,CNIGP!$A:$J,2,FALSE),"")</f>
        <v/>
      </c>
      <c r="E724" s="23" t="str">
        <f>IF($C724&gt;0,VLOOKUP($C724,CNIGP!$A:$J,3,FALSE),"")</f>
        <v/>
      </c>
      <c r="F724" s="23" t="str">
        <f t="shared" si="31"/>
        <v/>
      </c>
      <c r="G724" s="23" t="str">
        <f>IF($C724&gt;0,VLOOKUP($C724,CNIGP!$A:$J,9,FALSE),"")</f>
        <v/>
      </c>
      <c r="H724" s="23" t="str">
        <f>IF($C724&gt;0,VLOOKUP($C724,CNIGP!$A:$J,25,FALSE),"")</f>
        <v/>
      </c>
      <c r="I724" s="63"/>
      <c r="J724" s="18"/>
      <c r="K724" s="18"/>
      <c r="L724" s="18"/>
      <c r="M724" s="18"/>
      <c r="N724" s="36"/>
      <c r="O724" s="36"/>
      <c r="P724" s="36"/>
      <c r="Q724" s="36"/>
      <c r="R724" s="36"/>
      <c r="S724" s="18"/>
      <c r="T724" s="36"/>
      <c r="U724" s="18"/>
      <c r="V724" s="18"/>
      <c r="W724" s="23" t="str">
        <f t="shared" si="32"/>
        <v/>
      </c>
      <c r="X724" s="18"/>
      <c r="Y724" s="17"/>
      <c r="Z724" s="29" t="str">
        <f t="shared" si="30"/>
        <v/>
      </c>
      <c r="AA724" s="23" t="e">
        <f ca="1">IF(X724=#REF!,#REF!,IF(X724=#REF!,#REF!,IF(X724=#REF!,#REF!,IF(Z724="","",IF(X724="","",IF(Z724-TODAY()&gt;0,Z724-TODAY(),"Venceu"))))))</f>
        <v>#REF!</v>
      </c>
      <c r="AB724" s="58"/>
    </row>
    <row r="725" spans="1:28" ht="36" customHeight="1" x14ac:dyDescent="0.25">
      <c r="A725" s="16">
        <v>726</v>
      </c>
      <c r="B725" s="17"/>
      <c r="C725" s="18"/>
      <c r="D725" s="33" t="str">
        <f>IF($C725&gt;0,VLOOKUP($C725,CNIGP!$A:$J,2,FALSE),"")</f>
        <v/>
      </c>
      <c r="E725" s="23" t="str">
        <f>IF($C725&gt;0,VLOOKUP($C725,CNIGP!$A:$J,3,FALSE),"")</f>
        <v/>
      </c>
      <c r="F725" s="23" t="str">
        <f t="shared" si="31"/>
        <v/>
      </c>
      <c r="G725" s="23" t="str">
        <f>IF($C725&gt;0,VLOOKUP($C725,CNIGP!$A:$J,9,FALSE),"")</f>
        <v/>
      </c>
      <c r="H725" s="23" t="str">
        <f>IF($C725&gt;0,VLOOKUP($C725,CNIGP!$A:$J,25,FALSE),"")</f>
        <v/>
      </c>
      <c r="I725" s="63"/>
      <c r="J725" s="18"/>
      <c r="K725" s="18"/>
      <c r="L725" s="18"/>
      <c r="M725" s="18"/>
      <c r="N725" s="36"/>
      <c r="O725" s="36"/>
      <c r="P725" s="36"/>
      <c r="Q725" s="36"/>
      <c r="R725" s="36"/>
      <c r="S725" s="18"/>
      <c r="T725" s="36"/>
      <c r="U725" s="18"/>
      <c r="V725" s="18"/>
      <c r="W725" s="23" t="str">
        <f t="shared" si="32"/>
        <v/>
      </c>
      <c r="X725" s="18"/>
      <c r="Y725" s="17"/>
      <c r="Z725" s="29" t="str">
        <f t="shared" ref="Z725:Z788" si="33">IF(Y725&gt;0,T725+Y725,"")</f>
        <v/>
      </c>
      <c r="AA725" s="23" t="e">
        <f ca="1">IF(X725=#REF!,#REF!,IF(X725=#REF!,#REF!,IF(X725=#REF!,#REF!,IF(Z725="","",IF(X725="","",IF(Z725-TODAY()&gt;0,Z725-TODAY(),"Venceu"))))))</f>
        <v>#REF!</v>
      </c>
      <c r="AB725" s="58"/>
    </row>
    <row r="726" spans="1:28" ht="36" customHeight="1" x14ac:dyDescent="0.25">
      <c r="A726" s="16">
        <v>727</v>
      </c>
      <c r="B726" s="17"/>
      <c r="C726" s="18"/>
      <c r="D726" s="33" t="str">
        <f>IF($C726&gt;0,VLOOKUP($C726,CNIGP!$A:$J,2,FALSE),"")</f>
        <v/>
      </c>
      <c r="E726" s="23" t="str">
        <f>IF($C726&gt;0,VLOOKUP($C726,CNIGP!$A:$J,3,FALSE),"")</f>
        <v/>
      </c>
      <c r="F726" s="23" t="str">
        <f t="shared" si="31"/>
        <v/>
      </c>
      <c r="G726" s="23" t="str">
        <f>IF($C726&gt;0,VLOOKUP($C726,CNIGP!$A:$J,9,FALSE),"")</f>
        <v/>
      </c>
      <c r="H726" s="23" t="str">
        <f>IF($C726&gt;0,VLOOKUP($C726,CNIGP!$A:$J,25,FALSE),"")</f>
        <v/>
      </c>
      <c r="I726" s="63"/>
      <c r="J726" s="18"/>
      <c r="K726" s="18"/>
      <c r="L726" s="18"/>
      <c r="M726" s="18"/>
      <c r="N726" s="36"/>
      <c r="O726" s="36"/>
      <c r="P726" s="36"/>
      <c r="Q726" s="36"/>
      <c r="R726" s="36"/>
      <c r="S726" s="18"/>
      <c r="T726" s="36"/>
      <c r="U726" s="18"/>
      <c r="V726" s="18"/>
      <c r="W726" s="23" t="str">
        <f t="shared" si="32"/>
        <v/>
      </c>
      <c r="X726" s="18"/>
      <c r="Y726" s="17"/>
      <c r="Z726" s="29" t="str">
        <f t="shared" si="33"/>
        <v/>
      </c>
      <c r="AA726" s="23" t="e">
        <f ca="1">IF(X726=#REF!,#REF!,IF(X726=#REF!,#REF!,IF(X726=#REF!,#REF!,IF(Z726="","",IF(X726="","",IF(Z726-TODAY()&gt;0,Z726-TODAY(),"Venceu"))))))</f>
        <v>#REF!</v>
      </c>
      <c r="AB726" s="58"/>
    </row>
    <row r="727" spans="1:28" ht="36" customHeight="1" x14ac:dyDescent="0.25">
      <c r="A727" s="16">
        <v>728</v>
      </c>
      <c r="B727" s="17"/>
      <c r="C727" s="18"/>
      <c r="D727" s="33" t="str">
        <f>IF($C727&gt;0,VLOOKUP($C727,CNIGP!$A:$J,2,FALSE),"")</f>
        <v/>
      </c>
      <c r="E727" s="23" t="str">
        <f>IF($C727&gt;0,VLOOKUP($C727,CNIGP!$A:$J,3,FALSE),"")</f>
        <v/>
      </c>
      <c r="F727" s="23" t="str">
        <f t="shared" si="31"/>
        <v/>
      </c>
      <c r="G727" s="23" t="str">
        <f>IF($C727&gt;0,VLOOKUP($C727,CNIGP!$A:$J,9,FALSE),"")</f>
        <v/>
      </c>
      <c r="H727" s="23" t="str">
        <f>IF($C727&gt;0,VLOOKUP($C727,CNIGP!$A:$J,25,FALSE),"")</f>
        <v/>
      </c>
      <c r="I727" s="63"/>
      <c r="J727" s="18"/>
      <c r="K727" s="18"/>
      <c r="L727" s="18"/>
      <c r="M727" s="18"/>
      <c r="N727" s="36"/>
      <c r="O727" s="36"/>
      <c r="P727" s="36"/>
      <c r="Q727" s="36"/>
      <c r="R727" s="36"/>
      <c r="S727" s="18"/>
      <c r="T727" s="36"/>
      <c r="U727" s="18"/>
      <c r="V727" s="18"/>
      <c r="W727" s="23" t="str">
        <f t="shared" si="32"/>
        <v/>
      </c>
      <c r="X727" s="18"/>
      <c r="Y727" s="17"/>
      <c r="Z727" s="29" t="str">
        <f t="shared" si="33"/>
        <v/>
      </c>
      <c r="AA727" s="23" t="e">
        <f ca="1">IF(X727=#REF!,#REF!,IF(X727=#REF!,#REF!,IF(X727=#REF!,#REF!,IF(Z727="","",IF(X727="","",IF(Z727-TODAY()&gt;0,Z727-TODAY(),"Venceu"))))))</f>
        <v>#REF!</v>
      </c>
      <c r="AB727" s="58"/>
    </row>
    <row r="728" spans="1:28" ht="36" customHeight="1" x14ac:dyDescent="0.25">
      <c r="A728" s="16">
        <v>729</v>
      </c>
      <c r="B728" s="17"/>
      <c r="C728" s="18"/>
      <c r="D728" s="33" t="str">
        <f>IF($C728&gt;0,VLOOKUP($C728,CNIGP!$A:$J,2,FALSE),"")</f>
        <v/>
      </c>
      <c r="E728" s="23" t="str">
        <f>IF($C728&gt;0,VLOOKUP($C728,CNIGP!$A:$J,3,FALSE),"")</f>
        <v/>
      </c>
      <c r="F728" s="23" t="str">
        <f t="shared" si="31"/>
        <v/>
      </c>
      <c r="G728" s="23" t="str">
        <f>IF($C728&gt;0,VLOOKUP($C728,CNIGP!$A:$J,9,FALSE),"")</f>
        <v/>
      </c>
      <c r="H728" s="23" t="str">
        <f>IF($C728&gt;0,VLOOKUP($C728,CNIGP!$A:$J,25,FALSE),"")</f>
        <v/>
      </c>
      <c r="I728" s="63"/>
      <c r="J728" s="18"/>
      <c r="K728" s="18"/>
      <c r="L728" s="18"/>
      <c r="M728" s="18"/>
      <c r="N728" s="36"/>
      <c r="O728" s="36"/>
      <c r="P728" s="36"/>
      <c r="Q728" s="36"/>
      <c r="R728" s="36"/>
      <c r="S728" s="18"/>
      <c r="T728" s="36"/>
      <c r="U728" s="18"/>
      <c r="V728" s="18"/>
      <c r="W728" s="23" t="str">
        <f t="shared" si="32"/>
        <v/>
      </c>
      <c r="X728" s="18"/>
      <c r="Y728" s="17"/>
      <c r="Z728" s="29" t="str">
        <f t="shared" si="33"/>
        <v/>
      </c>
      <c r="AA728" s="23" t="e">
        <f ca="1">IF(X728=#REF!,#REF!,IF(X728=#REF!,#REF!,IF(X728=#REF!,#REF!,IF(Z728="","",IF(X728="","",IF(Z728-TODAY()&gt;0,Z728-TODAY(),"Venceu"))))))</f>
        <v>#REF!</v>
      </c>
      <c r="AB728" s="58"/>
    </row>
    <row r="729" spans="1:28" ht="36" customHeight="1" x14ac:dyDescent="0.25">
      <c r="A729" s="16">
        <v>730</v>
      </c>
      <c r="B729" s="17"/>
      <c r="C729" s="18"/>
      <c r="D729" s="33" t="str">
        <f>IF($C729&gt;0,VLOOKUP($C729,CNIGP!$A:$J,2,FALSE),"")</f>
        <v/>
      </c>
      <c r="E729" s="23" t="str">
        <f>IF($C729&gt;0,VLOOKUP($C729,CNIGP!$A:$J,3,FALSE),"")</f>
        <v/>
      </c>
      <c r="F729" s="23" t="str">
        <f t="shared" ref="F729:F792" si="34">IF(B729&gt;0,IF(C729&gt;0,"Sim","Não"),"")</f>
        <v/>
      </c>
      <c r="G729" s="23" t="str">
        <f>IF($C729&gt;0,VLOOKUP($C729,CNIGP!$A:$J,9,FALSE),"")</f>
        <v/>
      </c>
      <c r="H729" s="23" t="str">
        <f>IF($C729&gt;0,VLOOKUP($C729,CNIGP!$A:$J,25,FALSE),"")</f>
        <v/>
      </c>
      <c r="I729" s="63"/>
      <c r="J729" s="18"/>
      <c r="K729" s="18"/>
      <c r="L729" s="18"/>
      <c r="M729" s="18"/>
      <c r="N729" s="36"/>
      <c r="O729" s="36"/>
      <c r="P729" s="36"/>
      <c r="Q729" s="36"/>
      <c r="R729" s="36"/>
      <c r="S729" s="18"/>
      <c r="T729" s="36"/>
      <c r="U729" s="18"/>
      <c r="V729" s="18"/>
      <c r="W729" s="23" t="str">
        <f t="shared" si="32"/>
        <v/>
      </c>
      <c r="X729" s="18"/>
      <c r="Y729" s="17"/>
      <c r="Z729" s="29" t="str">
        <f t="shared" si="33"/>
        <v/>
      </c>
      <c r="AA729" s="23" t="e">
        <f ca="1">IF(X729=#REF!,#REF!,IF(X729=#REF!,#REF!,IF(X729=#REF!,#REF!,IF(Z729="","",IF(X729="","",IF(Z729-TODAY()&gt;0,Z729-TODAY(),"Venceu"))))))</f>
        <v>#REF!</v>
      </c>
      <c r="AB729" s="58"/>
    </row>
    <row r="730" spans="1:28" ht="36" customHeight="1" x14ac:dyDescent="0.25">
      <c r="A730" s="16">
        <v>731</v>
      </c>
      <c r="B730" s="17"/>
      <c r="C730" s="18"/>
      <c r="D730" s="33" t="str">
        <f>IF($C730&gt;0,VLOOKUP($C730,CNIGP!$A:$J,2,FALSE),"")</f>
        <v/>
      </c>
      <c r="E730" s="23" t="str">
        <f>IF($C730&gt;0,VLOOKUP($C730,CNIGP!$A:$J,3,FALSE),"")</f>
        <v/>
      </c>
      <c r="F730" s="23" t="str">
        <f t="shared" si="34"/>
        <v/>
      </c>
      <c r="G730" s="23" t="str">
        <f>IF($C730&gt;0,VLOOKUP($C730,CNIGP!$A:$J,9,FALSE),"")</f>
        <v/>
      </c>
      <c r="H730" s="23" t="str">
        <f>IF($C730&gt;0,VLOOKUP($C730,CNIGP!$A:$J,25,FALSE),"")</f>
        <v/>
      </c>
      <c r="I730" s="63"/>
      <c r="J730" s="18"/>
      <c r="K730" s="18"/>
      <c r="L730" s="18"/>
      <c r="M730" s="18"/>
      <c r="N730" s="36"/>
      <c r="O730" s="36"/>
      <c r="P730" s="36"/>
      <c r="Q730" s="36"/>
      <c r="R730" s="36"/>
      <c r="S730" s="18"/>
      <c r="T730" s="36"/>
      <c r="U730" s="18"/>
      <c r="V730" s="18"/>
      <c r="W730" s="23" t="str">
        <f t="shared" si="32"/>
        <v/>
      </c>
      <c r="X730" s="18"/>
      <c r="Y730" s="17"/>
      <c r="Z730" s="29" t="str">
        <f t="shared" si="33"/>
        <v/>
      </c>
      <c r="AA730" s="23" t="e">
        <f ca="1">IF(X730=#REF!,#REF!,IF(X730=#REF!,#REF!,IF(X730=#REF!,#REF!,IF(Z730="","",IF(X730="","",IF(Z730-TODAY()&gt;0,Z730-TODAY(),"Venceu"))))))</f>
        <v>#REF!</v>
      </c>
      <c r="AB730" s="58"/>
    </row>
    <row r="731" spans="1:28" ht="36" customHeight="1" x14ac:dyDescent="0.25">
      <c r="A731" s="16">
        <v>732</v>
      </c>
      <c r="B731" s="17"/>
      <c r="C731" s="18"/>
      <c r="D731" s="33" t="str">
        <f>IF($C731&gt;0,VLOOKUP($C731,CNIGP!$A:$J,2,FALSE),"")</f>
        <v/>
      </c>
      <c r="E731" s="23" t="str">
        <f>IF($C731&gt;0,VLOOKUP($C731,CNIGP!$A:$J,3,FALSE),"")</f>
        <v/>
      </c>
      <c r="F731" s="23" t="str">
        <f t="shared" si="34"/>
        <v/>
      </c>
      <c r="G731" s="23" t="str">
        <f>IF($C731&gt;0,VLOOKUP($C731,CNIGP!$A:$J,9,FALSE),"")</f>
        <v/>
      </c>
      <c r="H731" s="23" t="str">
        <f>IF($C731&gt;0,VLOOKUP($C731,CNIGP!$A:$J,25,FALSE),"")</f>
        <v/>
      </c>
      <c r="I731" s="63"/>
      <c r="J731" s="18"/>
      <c r="K731" s="18"/>
      <c r="L731" s="18"/>
      <c r="M731" s="18"/>
      <c r="N731" s="36"/>
      <c r="O731" s="36"/>
      <c r="P731" s="36"/>
      <c r="Q731" s="36"/>
      <c r="R731" s="36"/>
      <c r="S731" s="18"/>
      <c r="T731" s="36"/>
      <c r="U731" s="18"/>
      <c r="V731" s="18"/>
      <c r="W731" s="23" t="str">
        <f t="shared" si="32"/>
        <v/>
      </c>
      <c r="X731" s="18"/>
      <c r="Y731" s="17"/>
      <c r="Z731" s="29" t="str">
        <f t="shared" si="33"/>
        <v/>
      </c>
      <c r="AA731" s="23" t="e">
        <f ca="1">IF(X731=#REF!,#REF!,IF(X731=#REF!,#REF!,IF(X731=#REF!,#REF!,IF(Z731="","",IF(X731="","",IF(Z731-TODAY()&gt;0,Z731-TODAY(),"Venceu"))))))</f>
        <v>#REF!</v>
      </c>
      <c r="AB731" s="58"/>
    </row>
    <row r="732" spans="1:28" ht="36" customHeight="1" x14ac:dyDescent="0.25">
      <c r="A732" s="16">
        <v>733</v>
      </c>
      <c r="B732" s="17"/>
      <c r="C732" s="18"/>
      <c r="D732" s="33" t="str">
        <f>IF($C732&gt;0,VLOOKUP($C732,CNIGP!$A:$J,2,FALSE),"")</f>
        <v/>
      </c>
      <c r="E732" s="23" t="str">
        <f>IF($C732&gt;0,VLOOKUP($C732,CNIGP!$A:$J,3,FALSE),"")</f>
        <v/>
      </c>
      <c r="F732" s="23" t="str">
        <f t="shared" si="34"/>
        <v/>
      </c>
      <c r="G732" s="23" t="str">
        <f>IF($C732&gt;0,VLOOKUP($C732,CNIGP!$A:$J,9,FALSE),"")</f>
        <v/>
      </c>
      <c r="H732" s="23" t="str">
        <f>IF($C732&gt;0,VLOOKUP($C732,CNIGP!$A:$J,25,FALSE),"")</f>
        <v/>
      </c>
      <c r="I732" s="63"/>
      <c r="J732" s="18"/>
      <c r="K732" s="18"/>
      <c r="L732" s="18"/>
      <c r="M732" s="18"/>
      <c r="N732" s="36"/>
      <c r="O732" s="36"/>
      <c r="P732" s="36"/>
      <c r="Q732" s="36"/>
      <c r="R732" s="36"/>
      <c r="S732" s="18"/>
      <c r="T732" s="36"/>
      <c r="U732" s="18"/>
      <c r="V732" s="18"/>
      <c r="W732" s="23" t="str">
        <f t="shared" si="32"/>
        <v/>
      </c>
      <c r="X732" s="18"/>
      <c r="Y732" s="17"/>
      <c r="Z732" s="29" t="str">
        <f t="shared" si="33"/>
        <v/>
      </c>
      <c r="AA732" s="23" t="e">
        <f ca="1">IF(X732=#REF!,#REF!,IF(X732=#REF!,#REF!,IF(X732=#REF!,#REF!,IF(Z732="","",IF(X732="","",IF(Z732-TODAY()&gt;0,Z732-TODAY(),"Venceu"))))))</f>
        <v>#REF!</v>
      </c>
      <c r="AB732" s="58"/>
    </row>
    <row r="733" spans="1:28" ht="36" customHeight="1" x14ac:dyDescent="0.25">
      <c r="A733" s="16">
        <v>734</v>
      </c>
      <c r="B733" s="17"/>
      <c r="C733" s="18"/>
      <c r="D733" s="33" t="str">
        <f>IF($C733&gt;0,VLOOKUP($C733,CNIGP!$A:$J,2,FALSE),"")</f>
        <v/>
      </c>
      <c r="E733" s="23" t="str">
        <f>IF($C733&gt;0,VLOOKUP($C733,CNIGP!$A:$J,3,FALSE),"")</f>
        <v/>
      </c>
      <c r="F733" s="23" t="str">
        <f t="shared" si="34"/>
        <v/>
      </c>
      <c r="G733" s="23" t="str">
        <f>IF($C733&gt;0,VLOOKUP($C733,CNIGP!$A:$J,9,FALSE),"")</f>
        <v/>
      </c>
      <c r="H733" s="23" t="str">
        <f>IF($C733&gt;0,VLOOKUP($C733,CNIGP!$A:$J,25,FALSE),"")</f>
        <v/>
      </c>
      <c r="I733" s="63"/>
      <c r="J733" s="18"/>
      <c r="K733" s="18"/>
      <c r="L733" s="18"/>
      <c r="M733" s="18"/>
      <c r="N733" s="36"/>
      <c r="O733" s="36"/>
      <c r="P733" s="36"/>
      <c r="Q733" s="36"/>
      <c r="R733" s="36"/>
      <c r="S733" s="18"/>
      <c r="T733" s="36"/>
      <c r="U733" s="18"/>
      <c r="V733" s="18"/>
      <c r="W733" s="23" t="str">
        <f t="shared" si="32"/>
        <v/>
      </c>
      <c r="X733" s="18"/>
      <c r="Y733" s="17"/>
      <c r="Z733" s="29" t="str">
        <f t="shared" si="33"/>
        <v/>
      </c>
      <c r="AA733" s="23" t="e">
        <f ca="1">IF(X733=#REF!,#REF!,IF(X733=#REF!,#REF!,IF(X733=#REF!,#REF!,IF(Z733="","",IF(X733="","",IF(Z733-TODAY()&gt;0,Z733-TODAY(),"Venceu"))))))</f>
        <v>#REF!</v>
      </c>
      <c r="AB733" s="58"/>
    </row>
    <row r="734" spans="1:28" ht="36" customHeight="1" x14ac:dyDescent="0.25">
      <c r="A734" s="16">
        <v>735</v>
      </c>
      <c r="B734" s="17"/>
      <c r="C734" s="18"/>
      <c r="D734" s="33" t="str">
        <f>IF($C734&gt;0,VLOOKUP($C734,CNIGP!$A:$J,2,FALSE),"")</f>
        <v/>
      </c>
      <c r="E734" s="23" t="str">
        <f>IF($C734&gt;0,VLOOKUP($C734,CNIGP!$A:$J,3,FALSE),"")</f>
        <v/>
      </c>
      <c r="F734" s="23" t="str">
        <f t="shared" si="34"/>
        <v/>
      </c>
      <c r="G734" s="23" t="str">
        <f>IF($C734&gt;0,VLOOKUP($C734,CNIGP!$A:$J,9,FALSE),"")</f>
        <v/>
      </c>
      <c r="H734" s="23" t="str">
        <f>IF($C734&gt;0,VLOOKUP($C734,CNIGP!$A:$J,25,FALSE),"")</f>
        <v/>
      </c>
      <c r="I734" s="63"/>
      <c r="J734" s="18"/>
      <c r="K734" s="18"/>
      <c r="L734" s="18"/>
      <c r="M734" s="18"/>
      <c r="N734" s="36"/>
      <c r="O734" s="36"/>
      <c r="P734" s="36"/>
      <c r="Q734" s="36"/>
      <c r="R734" s="36"/>
      <c r="S734" s="18"/>
      <c r="T734" s="36"/>
      <c r="U734" s="18"/>
      <c r="V734" s="18"/>
      <c r="W734" s="23" t="str">
        <f t="shared" si="32"/>
        <v/>
      </c>
      <c r="X734" s="18"/>
      <c r="Y734" s="17"/>
      <c r="Z734" s="29" t="str">
        <f t="shared" si="33"/>
        <v/>
      </c>
      <c r="AA734" s="23" t="e">
        <f ca="1">IF(X734=#REF!,#REF!,IF(X734=#REF!,#REF!,IF(X734=#REF!,#REF!,IF(Z734="","",IF(X734="","",IF(Z734-TODAY()&gt;0,Z734-TODAY(),"Venceu"))))))</f>
        <v>#REF!</v>
      </c>
      <c r="AB734" s="58"/>
    </row>
    <row r="735" spans="1:28" ht="36" customHeight="1" x14ac:dyDescent="0.25">
      <c r="A735" s="16">
        <v>736</v>
      </c>
      <c r="B735" s="17"/>
      <c r="C735" s="18"/>
      <c r="D735" s="33" t="str">
        <f>IF($C735&gt;0,VLOOKUP($C735,CNIGP!$A:$J,2,FALSE),"")</f>
        <v/>
      </c>
      <c r="E735" s="23" t="str">
        <f>IF($C735&gt;0,VLOOKUP($C735,CNIGP!$A:$J,3,FALSE),"")</f>
        <v/>
      </c>
      <c r="F735" s="23" t="str">
        <f t="shared" si="34"/>
        <v/>
      </c>
      <c r="G735" s="23" t="str">
        <f>IF($C735&gt;0,VLOOKUP($C735,CNIGP!$A:$J,9,FALSE),"")</f>
        <v/>
      </c>
      <c r="H735" s="23" t="str">
        <f>IF($C735&gt;0,VLOOKUP($C735,CNIGP!$A:$J,25,FALSE),"")</f>
        <v/>
      </c>
      <c r="I735" s="63"/>
      <c r="J735" s="18"/>
      <c r="K735" s="18"/>
      <c r="L735" s="18"/>
      <c r="M735" s="18"/>
      <c r="N735" s="36"/>
      <c r="O735" s="36"/>
      <c r="P735" s="36"/>
      <c r="Q735" s="36"/>
      <c r="R735" s="36"/>
      <c r="S735" s="18"/>
      <c r="T735" s="36"/>
      <c r="U735" s="18"/>
      <c r="V735" s="18"/>
      <c r="W735" s="23" t="str">
        <f t="shared" si="32"/>
        <v/>
      </c>
      <c r="X735" s="18"/>
      <c r="Y735" s="17"/>
      <c r="Z735" s="29" t="str">
        <f t="shared" si="33"/>
        <v/>
      </c>
      <c r="AA735" s="23" t="e">
        <f ca="1">IF(X735=#REF!,#REF!,IF(X735=#REF!,#REF!,IF(X735=#REF!,#REF!,IF(Z735="","",IF(X735="","",IF(Z735-TODAY()&gt;0,Z735-TODAY(),"Venceu"))))))</f>
        <v>#REF!</v>
      </c>
      <c r="AB735" s="58"/>
    </row>
    <row r="736" spans="1:28" ht="36" customHeight="1" x14ac:dyDescent="0.25">
      <c r="A736" s="16">
        <v>737</v>
      </c>
      <c r="B736" s="17"/>
      <c r="C736" s="18"/>
      <c r="D736" s="33" t="str">
        <f>IF($C736&gt;0,VLOOKUP($C736,CNIGP!$A:$J,2,FALSE),"")</f>
        <v/>
      </c>
      <c r="E736" s="23" t="str">
        <f>IF($C736&gt;0,VLOOKUP($C736,CNIGP!$A:$J,3,FALSE),"")</f>
        <v/>
      </c>
      <c r="F736" s="23" t="str">
        <f t="shared" si="34"/>
        <v/>
      </c>
      <c r="G736" s="23" t="str">
        <f>IF($C736&gt;0,VLOOKUP($C736,CNIGP!$A:$J,9,FALSE),"")</f>
        <v/>
      </c>
      <c r="H736" s="23" t="str">
        <f>IF($C736&gt;0,VLOOKUP($C736,CNIGP!$A:$J,25,FALSE),"")</f>
        <v/>
      </c>
      <c r="I736" s="63"/>
      <c r="J736" s="18"/>
      <c r="K736" s="18"/>
      <c r="L736" s="18"/>
      <c r="M736" s="18"/>
      <c r="N736" s="36"/>
      <c r="O736" s="36"/>
      <c r="P736" s="36"/>
      <c r="Q736" s="36"/>
      <c r="R736" s="36"/>
      <c r="S736" s="18"/>
      <c r="T736" s="36"/>
      <c r="U736" s="18"/>
      <c r="V736" s="18"/>
      <c r="W736" s="23" t="str">
        <f t="shared" si="32"/>
        <v/>
      </c>
      <c r="X736" s="18"/>
      <c r="Y736" s="17"/>
      <c r="Z736" s="29" t="str">
        <f t="shared" si="33"/>
        <v/>
      </c>
      <c r="AA736" s="23" t="e">
        <f ca="1">IF(X736=#REF!,#REF!,IF(X736=#REF!,#REF!,IF(X736=#REF!,#REF!,IF(Z736="","",IF(X736="","",IF(Z736-TODAY()&gt;0,Z736-TODAY(),"Venceu"))))))</f>
        <v>#REF!</v>
      </c>
      <c r="AB736" s="58"/>
    </row>
    <row r="737" spans="1:28" ht="36" customHeight="1" x14ac:dyDescent="0.25">
      <c r="A737" s="16">
        <v>738</v>
      </c>
      <c r="B737" s="17"/>
      <c r="C737" s="18"/>
      <c r="D737" s="33" t="str">
        <f>IF($C737&gt;0,VLOOKUP($C737,CNIGP!$A:$J,2,FALSE),"")</f>
        <v/>
      </c>
      <c r="E737" s="23" t="str">
        <f>IF($C737&gt;0,VLOOKUP($C737,CNIGP!$A:$J,3,FALSE),"")</f>
        <v/>
      </c>
      <c r="F737" s="23" t="str">
        <f t="shared" si="34"/>
        <v/>
      </c>
      <c r="G737" s="23" t="str">
        <f>IF($C737&gt;0,VLOOKUP($C737,CNIGP!$A:$J,9,FALSE),"")</f>
        <v/>
      </c>
      <c r="H737" s="23" t="str">
        <f>IF($C737&gt;0,VLOOKUP($C737,CNIGP!$A:$J,25,FALSE),"")</f>
        <v/>
      </c>
      <c r="I737" s="63"/>
      <c r="J737" s="18"/>
      <c r="K737" s="18"/>
      <c r="L737" s="18"/>
      <c r="M737" s="18"/>
      <c r="N737" s="36"/>
      <c r="O737" s="36"/>
      <c r="P737" s="36"/>
      <c r="Q737" s="36"/>
      <c r="R737" s="36"/>
      <c r="S737" s="18"/>
      <c r="T737" s="36"/>
      <c r="U737" s="18"/>
      <c r="V737" s="18"/>
      <c r="W737" s="23" t="str">
        <f t="shared" si="32"/>
        <v/>
      </c>
      <c r="X737" s="18"/>
      <c r="Y737" s="17"/>
      <c r="Z737" s="29" t="str">
        <f t="shared" si="33"/>
        <v/>
      </c>
      <c r="AA737" s="23" t="e">
        <f ca="1">IF(X737=#REF!,#REF!,IF(X737=#REF!,#REF!,IF(X737=#REF!,#REF!,IF(Z737="","",IF(X737="","",IF(Z737-TODAY()&gt;0,Z737-TODAY(),"Venceu"))))))</f>
        <v>#REF!</v>
      </c>
      <c r="AB737" s="58"/>
    </row>
    <row r="738" spans="1:28" ht="36" customHeight="1" x14ac:dyDescent="0.25">
      <c r="A738" s="16">
        <v>739</v>
      </c>
      <c r="B738" s="17"/>
      <c r="C738" s="18"/>
      <c r="D738" s="33" t="str">
        <f>IF($C738&gt;0,VLOOKUP($C738,CNIGP!$A:$J,2,FALSE),"")</f>
        <v/>
      </c>
      <c r="E738" s="23" t="str">
        <f>IF($C738&gt;0,VLOOKUP($C738,CNIGP!$A:$J,3,FALSE),"")</f>
        <v/>
      </c>
      <c r="F738" s="23" t="str">
        <f t="shared" si="34"/>
        <v/>
      </c>
      <c r="G738" s="23" t="str">
        <f>IF($C738&gt;0,VLOOKUP($C738,CNIGP!$A:$J,9,FALSE),"")</f>
        <v/>
      </c>
      <c r="H738" s="23" t="str">
        <f>IF($C738&gt;0,VLOOKUP($C738,CNIGP!$A:$J,25,FALSE),"")</f>
        <v/>
      </c>
      <c r="I738" s="63"/>
      <c r="J738" s="18"/>
      <c r="K738" s="18"/>
      <c r="L738" s="18"/>
      <c r="M738" s="18"/>
      <c r="N738" s="36"/>
      <c r="O738" s="36"/>
      <c r="P738" s="36"/>
      <c r="Q738" s="36"/>
      <c r="R738" s="36"/>
      <c r="S738" s="18"/>
      <c r="T738" s="36"/>
      <c r="U738" s="18"/>
      <c r="V738" s="18"/>
      <c r="W738" s="23" t="str">
        <f t="shared" si="32"/>
        <v/>
      </c>
      <c r="X738" s="18"/>
      <c r="Y738" s="17"/>
      <c r="Z738" s="29" t="str">
        <f t="shared" si="33"/>
        <v/>
      </c>
      <c r="AA738" s="23" t="e">
        <f ca="1">IF(X738=#REF!,#REF!,IF(X738=#REF!,#REF!,IF(X738=#REF!,#REF!,IF(Z738="","",IF(X738="","",IF(Z738-TODAY()&gt;0,Z738-TODAY(),"Venceu"))))))</f>
        <v>#REF!</v>
      </c>
      <c r="AB738" s="58"/>
    </row>
    <row r="739" spans="1:28" ht="36" customHeight="1" x14ac:dyDescent="0.25">
      <c r="A739" s="16">
        <v>740</v>
      </c>
      <c r="B739" s="17"/>
      <c r="C739" s="18"/>
      <c r="D739" s="33" t="str">
        <f>IF($C739&gt;0,VLOOKUP($C739,CNIGP!$A:$J,2,FALSE),"")</f>
        <v/>
      </c>
      <c r="E739" s="23" t="str">
        <f>IF($C739&gt;0,VLOOKUP($C739,CNIGP!$A:$J,3,FALSE),"")</f>
        <v/>
      </c>
      <c r="F739" s="23" t="str">
        <f t="shared" si="34"/>
        <v/>
      </c>
      <c r="G739" s="23" t="str">
        <f>IF($C739&gt;0,VLOOKUP($C739,CNIGP!$A:$J,9,FALSE),"")</f>
        <v/>
      </c>
      <c r="H739" s="23" t="str">
        <f>IF($C739&gt;0,VLOOKUP($C739,CNIGP!$A:$J,25,FALSE),"")</f>
        <v/>
      </c>
      <c r="I739" s="63"/>
      <c r="J739" s="18"/>
      <c r="K739" s="18"/>
      <c r="L739" s="18"/>
      <c r="M739" s="18"/>
      <c r="N739" s="36"/>
      <c r="O739" s="36"/>
      <c r="P739" s="36"/>
      <c r="Q739" s="36"/>
      <c r="R739" s="36"/>
      <c r="S739" s="18"/>
      <c r="T739" s="36"/>
      <c r="U739" s="18"/>
      <c r="V739" s="18"/>
      <c r="W739" s="23" t="str">
        <f t="shared" si="32"/>
        <v/>
      </c>
      <c r="X739" s="18"/>
      <c r="Y739" s="17"/>
      <c r="Z739" s="29" t="str">
        <f t="shared" si="33"/>
        <v/>
      </c>
      <c r="AA739" s="23" t="e">
        <f ca="1">IF(X739=#REF!,#REF!,IF(X739=#REF!,#REF!,IF(X739=#REF!,#REF!,IF(Z739="","",IF(X739="","",IF(Z739-TODAY()&gt;0,Z739-TODAY(),"Venceu"))))))</f>
        <v>#REF!</v>
      </c>
      <c r="AB739" s="58"/>
    </row>
    <row r="740" spans="1:28" ht="36" customHeight="1" x14ac:dyDescent="0.25">
      <c r="A740" s="16">
        <v>741</v>
      </c>
      <c r="B740" s="17"/>
      <c r="C740" s="18"/>
      <c r="D740" s="33" t="str">
        <f>IF($C740&gt;0,VLOOKUP($C740,CNIGP!$A:$J,2,FALSE),"")</f>
        <v/>
      </c>
      <c r="E740" s="23" t="str">
        <f>IF($C740&gt;0,VLOOKUP($C740,CNIGP!$A:$J,3,FALSE),"")</f>
        <v/>
      </c>
      <c r="F740" s="23" t="str">
        <f t="shared" si="34"/>
        <v/>
      </c>
      <c r="G740" s="23" t="str">
        <f>IF($C740&gt;0,VLOOKUP($C740,CNIGP!$A:$J,9,FALSE),"")</f>
        <v/>
      </c>
      <c r="H740" s="23" t="str">
        <f>IF($C740&gt;0,VLOOKUP($C740,CNIGP!$A:$J,25,FALSE),"")</f>
        <v/>
      </c>
      <c r="I740" s="63"/>
      <c r="J740" s="18"/>
      <c r="K740" s="18"/>
      <c r="L740" s="18"/>
      <c r="M740" s="18"/>
      <c r="N740" s="36"/>
      <c r="O740" s="36"/>
      <c r="P740" s="36"/>
      <c r="Q740" s="36"/>
      <c r="R740" s="36"/>
      <c r="S740" s="18"/>
      <c r="T740" s="36"/>
      <c r="U740" s="18"/>
      <c r="V740" s="18"/>
      <c r="W740" s="23" t="str">
        <f t="shared" si="32"/>
        <v/>
      </c>
      <c r="X740" s="18"/>
      <c r="Y740" s="17"/>
      <c r="Z740" s="29" t="str">
        <f t="shared" si="33"/>
        <v/>
      </c>
      <c r="AA740" s="23" t="e">
        <f ca="1">IF(X740=#REF!,#REF!,IF(X740=#REF!,#REF!,IF(X740=#REF!,#REF!,IF(Z740="","",IF(X740="","",IF(Z740-TODAY()&gt;0,Z740-TODAY(),"Venceu"))))))</f>
        <v>#REF!</v>
      </c>
      <c r="AB740" s="58"/>
    </row>
    <row r="741" spans="1:28" ht="36" customHeight="1" x14ac:dyDescent="0.25">
      <c r="A741" s="16">
        <v>742</v>
      </c>
      <c r="B741" s="17"/>
      <c r="C741" s="18"/>
      <c r="D741" s="33" t="str">
        <f>IF($C741&gt;0,VLOOKUP($C741,CNIGP!$A:$J,2,FALSE),"")</f>
        <v/>
      </c>
      <c r="E741" s="23" t="str">
        <f>IF($C741&gt;0,VLOOKUP($C741,CNIGP!$A:$J,3,FALSE),"")</f>
        <v/>
      </c>
      <c r="F741" s="23" t="str">
        <f t="shared" si="34"/>
        <v/>
      </c>
      <c r="G741" s="23" t="str">
        <f>IF($C741&gt;0,VLOOKUP($C741,CNIGP!$A:$J,9,FALSE),"")</f>
        <v/>
      </c>
      <c r="H741" s="23" t="str">
        <f>IF($C741&gt;0,VLOOKUP($C741,CNIGP!$A:$J,25,FALSE),"")</f>
        <v/>
      </c>
      <c r="I741" s="63"/>
      <c r="J741" s="18"/>
      <c r="K741" s="18"/>
      <c r="L741" s="18"/>
      <c r="M741" s="18"/>
      <c r="N741" s="36"/>
      <c r="O741" s="36"/>
      <c r="P741" s="36"/>
      <c r="Q741" s="36"/>
      <c r="R741" s="36"/>
      <c r="S741" s="18"/>
      <c r="T741" s="36"/>
      <c r="U741" s="18"/>
      <c r="V741" s="18"/>
      <c r="W741" s="23" t="str">
        <f t="shared" si="32"/>
        <v/>
      </c>
      <c r="X741" s="18"/>
      <c r="Y741" s="17"/>
      <c r="Z741" s="29" t="str">
        <f t="shared" si="33"/>
        <v/>
      </c>
      <c r="AA741" s="23" t="e">
        <f ca="1">IF(X741=#REF!,#REF!,IF(X741=#REF!,#REF!,IF(X741=#REF!,#REF!,IF(Z741="","",IF(X741="","",IF(Z741-TODAY()&gt;0,Z741-TODAY(),"Venceu"))))))</f>
        <v>#REF!</v>
      </c>
      <c r="AB741" s="58"/>
    </row>
    <row r="742" spans="1:28" ht="36" customHeight="1" x14ac:dyDescent="0.25">
      <c r="A742" s="16">
        <v>743</v>
      </c>
      <c r="B742" s="17"/>
      <c r="C742" s="18"/>
      <c r="D742" s="33" t="str">
        <f>IF($C742&gt;0,VLOOKUP($C742,CNIGP!$A:$J,2,FALSE),"")</f>
        <v/>
      </c>
      <c r="E742" s="23" t="str">
        <f>IF($C742&gt;0,VLOOKUP($C742,CNIGP!$A:$J,3,FALSE),"")</f>
        <v/>
      </c>
      <c r="F742" s="23" t="str">
        <f t="shared" si="34"/>
        <v/>
      </c>
      <c r="G742" s="23" t="str">
        <f>IF($C742&gt;0,VLOOKUP($C742,CNIGP!$A:$J,9,FALSE),"")</f>
        <v/>
      </c>
      <c r="H742" s="23" t="str">
        <f>IF($C742&gt;0,VLOOKUP($C742,CNIGP!$A:$J,25,FALSE),"")</f>
        <v/>
      </c>
      <c r="I742" s="63"/>
      <c r="J742" s="18"/>
      <c r="K742" s="18"/>
      <c r="L742" s="18"/>
      <c r="M742" s="18"/>
      <c r="N742" s="36"/>
      <c r="O742" s="36"/>
      <c r="P742" s="36"/>
      <c r="Q742" s="36"/>
      <c r="R742" s="36"/>
      <c r="S742" s="18"/>
      <c r="T742" s="36"/>
      <c r="U742" s="18"/>
      <c r="V742" s="18"/>
      <c r="W742" s="23" t="str">
        <f t="shared" si="32"/>
        <v/>
      </c>
      <c r="X742" s="18"/>
      <c r="Y742" s="17"/>
      <c r="Z742" s="29" t="str">
        <f t="shared" si="33"/>
        <v/>
      </c>
      <c r="AA742" s="23" t="e">
        <f ca="1">IF(X742=#REF!,#REF!,IF(X742=#REF!,#REF!,IF(X742=#REF!,#REF!,IF(Z742="","",IF(X742="","",IF(Z742-TODAY()&gt;0,Z742-TODAY(),"Venceu"))))))</f>
        <v>#REF!</v>
      </c>
      <c r="AB742" s="58"/>
    </row>
    <row r="743" spans="1:28" ht="36" customHeight="1" x14ac:dyDescent="0.25">
      <c r="A743" s="16">
        <v>744</v>
      </c>
      <c r="B743" s="17"/>
      <c r="C743" s="18"/>
      <c r="D743" s="33" t="str">
        <f>IF($C743&gt;0,VLOOKUP($C743,CNIGP!$A:$J,2,FALSE),"")</f>
        <v/>
      </c>
      <c r="E743" s="23" t="str">
        <f>IF($C743&gt;0,VLOOKUP($C743,CNIGP!$A:$J,3,FALSE),"")</f>
        <v/>
      </c>
      <c r="F743" s="23" t="str">
        <f t="shared" si="34"/>
        <v/>
      </c>
      <c r="G743" s="23" t="str">
        <f>IF($C743&gt;0,VLOOKUP($C743,CNIGP!$A:$J,9,FALSE),"")</f>
        <v/>
      </c>
      <c r="H743" s="23" t="str">
        <f>IF($C743&gt;0,VLOOKUP($C743,CNIGP!$A:$J,25,FALSE),"")</f>
        <v/>
      </c>
      <c r="I743" s="63"/>
      <c r="J743" s="18"/>
      <c r="K743" s="18"/>
      <c r="L743" s="18"/>
      <c r="M743" s="18"/>
      <c r="N743" s="36"/>
      <c r="O743" s="36"/>
      <c r="P743" s="36"/>
      <c r="Q743" s="36"/>
      <c r="R743" s="36"/>
      <c r="S743" s="18"/>
      <c r="T743" s="36"/>
      <c r="U743" s="18"/>
      <c r="V743" s="18"/>
      <c r="W743" s="23" t="str">
        <f t="shared" si="32"/>
        <v/>
      </c>
      <c r="X743" s="18"/>
      <c r="Y743" s="17"/>
      <c r="Z743" s="29" t="str">
        <f t="shared" si="33"/>
        <v/>
      </c>
      <c r="AA743" s="23" t="e">
        <f ca="1">IF(X743=#REF!,#REF!,IF(X743=#REF!,#REF!,IF(X743=#REF!,#REF!,IF(Z743="","",IF(X743="","",IF(Z743-TODAY()&gt;0,Z743-TODAY(),"Venceu"))))))</f>
        <v>#REF!</v>
      </c>
      <c r="AB743" s="58"/>
    </row>
    <row r="744" spans="1:28" ht="36" customHeight="1" x14ac:dyDescent="0.25">
      <c r="A744" s="16">
        <v>745</v>
      </c>
      <c r="B744" s="17"/>
      <c r="C744" s="18"/>
      <c r="D744" s="33" t="str">
        <f>IF($C744&gt;0,VLOOKUP($C744,CNIGP!$A:$J,2,FALSE),"")</f>
        <v/>
      </c>
      <c r="E744" s="23" t="str">
        <f>IF($C744&gt;0,VLOOKUP($C744,CNIGP!$A:$J,3,FALSE),"")</f>
        <v/>
      </c>
      <c r="F744" s="23" t="str">
        <f t="shared" si="34"/>
        <v/>
      </c>
      <c r="G744" s="23" t="str">
        <f>IF($C744&gt;0,VLOOKUP($C744,CNIGP!$A:$J,9,FALSE),"")</f>
        <v/>
      </c>
      <c r="H744" s="23" t="str">
        <f>IF($C744&gt;0,VLOOKUP($C744,CNIGP!$A:$J,25,FALSE),"")</f>
        <v/>
      </c>
      <c r="I744" s="63"/>
      <c r="J744" s="18"/>
      <c r="K744" s="18"/>
      <c r="L744" s="18"/>
      <c r="M744" s="18"/>
      <c r="N744" s="36"/>
      <c r="O744" s="36"/>
      <c r="P744" s="36"/>
      <c r="Q744" s="36"/>
      <c r="R744" s="36"/>
      <c r="S744" s="18"/>
      <c r="T744" s="36"/>
      <c r="U744" s="18"/>
      <c r="V744" s="18"/>
      <c r="W744" s="23" t="str">
        <f t="shared" si="32"/>
        <v/>
      </c>
      <c r="X744" s="18"/>
      <c r="Y744" s="17"/>
      <c r="Z744" s="29" t="str">
        <f t="shared" si="33"/>
        <v/>
      </c>
      <c r="AA744" s="23" t="e">
        <f ca="1">IF(X744=#REF!,#REF!,IF(X744=#REF!,#REF!,IF(X744=#REF!,#REF!,IF(Z744="","",IF(X744="","",IF(Z744-TODAY()&gt;0,Z744-TODAY(),"Venceu"))))))</f>
        <v>#REF!</v>
      </c>
      <c r="AB744" s="58"/>
    </row>
    <row r="745" spans="1:28" ht="36" customHeight="1" x14ac:dyDescent="0.25">
      <c r="A745" s="16">
        <v>746</v>
      </c>
      <c r="B745" s="17"/>
      <c r="C745" s="18"/>
      <c r="D745" s="33" t="str">
        <f>IF($C745&gt;0,VLOOKUP($C745,CNIGP!$A:$J,2,FALSE),"")</f>
        <v/>
      </c>
      <c r="E745" s="23" t="str">
        <f>IF($C745&gt;0,VLOOKUP($C745,CNIGP!$A:$J,3,FALSE),"")</f>
        <v/>
      </c>
      <c r="F745" s="23" t="str">
        <f t="shared" si="34"/>
        <v/>
      </c>
      <c r="G745" s="23" t="str">
        <f>IF($C745&gt;0,VLOOKUP($C745,CNIGP!$A:$J,9,FALSE),"")</f>
        <v/>
      </c>
      <c r="H745" s="23" t="str">
        <f>IF($C745&gt;0,VLOOKUP($C745,CNIGP!$A:$J,25,FALSE),"")</f>
        <v/>
      </c>
      <c r="I745" s="63"/>
      <c r="J745" s="18"/>
      <c r="K745" s="18"/>
      <c r="L745" s="18"/>
      <c r="M745" s="18"/>
      <c r="N745" s="36"/>
      <c r="O745" s="36"/>
      <c r="P745" s="36"/>
      <c r="Q745" s="36"/>
      <c r="R745" s="36"/>
      <c r="S745" s="18"/>
      <c r="T745" s="36"/>
      <c r="U745" s="18"/>
      <c r="V745" s="18"/>
      <c r="W745" s="23" t="str">
        <f t="shared" si="32"/>
        <v/>
      </c>
      <c r="X745" s="18"/>
      <c r="Y745" s="17"/>
      <c r="Z745" s="29" t="str">
        <f t="shared" si="33"/>
        <v/>
      </c>
      <c r="AA745" s="23" t="e">
        <f ca="1">IF(X745=#REF!,#REF!,IF(X745=#REF!,#REF!,IF(X745=#REF!,#REF!,IF(Z745="","",IF(X745="","",IF(Z745-TODAY()&gt;0,Z745-TODAY(),"Venceu"))))))</f>
        <v>#REF!</v>
      </c>
      <c r="AB745" s="58"/>
    </row>
    <row r="746" spans="1:28" ht="36" customHeight="1" x14ac:dyDescent="0.25">
      <c r="A746" s="16">
        <v>747</v>
      </c>
      <c r="B746" s="17"/>
      <c r="C746" s="18"/>
      <c r="D746" s="33" t="str">
        <f>IF($C746&gt;0,VLOOKUP($C746,CNIGP!$A:$J,2,FALSE),"")</f>
        <v/>
      </c>
      <c r="E746" s="23" t="str">
        <f>IF($C746&gt;0,VLOOKUP($C746,CNIGP!$A:$J,3,FALSE),"")</f>
        <v/>
      </c>
      <c r="F746" s="23" t="str">
        <f t="shared" si="34"/>
        <v/>
      </c>
      <c r="G746" s="23" t="str">
        <f>IF($C746&gt;0,VLOOKUP($C746,CNIGP!$A:$J,9,FALSE),"")</f>
        <v/>
      </c>
      <c r="H746" s="23" t="str">
        <f>IF($C746&gt;0,VLOOKUP($C746,CNIGP!$A:$J,25,FALSE),"")</f>
        <v/>
      </c>
      <c r="I746" s="63"/>
      <c r="J746" s="18"/>
      <c r="K746" s="18"/>
      <c r="L746" s="18"/>
      <c r="M746" s="18"/>
      <c r="N746" s="36"/>
      <c r="O746" s="36"/>
      <c r="P746" s="36"/>
      <c r="Q746" s="36"/>
      <c r="R746" s="36"/>
      <c r="S746" s="18"/>
      <c r="T746" s="36"/>
      <c r="U746" s="18"/>
      <c r="V746" s="18"/>
      <c r="W746" s="23" t="str">
        <f t="shared" si="32"/>
        <v/>
      </c>
      <c r="X746" s="18"/>
      <c r="Y746" s="17"/>
      <c r="Z746" s="29" t="str">
        <f t="shared" si="33"/>
        <v/>
      </c>
      <c r="AA746" s="23" t="e">
        <f ca="1">IF(X746=#REF!,#REF!,IF(X746=#REF!,#REF!,IF(X746=#REF!,#REF!,IF(Z746="","",IF(X746="","",IF(Z746-TODAY()&gt;0,Z746-TODAY(),"Venceu"))))))</f>
        <v>#REF!</v>
      </c>
      <c r="AB746" s="58"/>
    </row>
    <row r="747" spans="1:28" ht="36" customHeight="1" x14ac:dyDescent="0.25">
      <c r="A747" s="16">
        <v>748</v>
      </c>
      <c r="B747" s="17"/>
      <c r="C747" s="18"/>
      <c r="D747" s="33" t="str">
        <f>IF($C747&gt;0,VLOOKUP($C747,CNIGP!$A:$J,2,FALSE),"")</f>
        <v/>
      </c>
      <c r="E747" s="23" t="str">
        <f>IF($C747&gt;0,VLOOKUP($C747,CNIGP!$A:$J,3,FALSE),"")</f>
        <v/>
      </c>
      <c r="F747" s="23" t="str">
        <f t="shared" si="34"/>
        <v/>
      </c>
      <c r="G747" s="23" t="str">
        <f>IF($C747&gt;0,VLOOKUP($C747,CNIGP!$A:$J,9,FALSE),"")</f>
        <v/>
      </c>
      <c r="H747" s="23" t="str">
        <f>IF($C747&gt;0,VLOOKUP($C747,CNIGP!$A:$J,25,FALSE),"")</f>
        <v/>
      </c>
      <c r="I747" s="63"/>
      <c r="J747" s="18"/>
      <c r="K747" s="18"/>
      <c r="L747" s="18"/>
      <c r="M747" s="18"/>
      <c r="N747" s="36"/>
      <c r="O747" s="36"/>
      <c r="P747" s="36"/>
      <c r="Q747" s="36"/>
      <c r="R747" s="36"/>
      <c r="S747" s="18"/>
      <c r="T747" s="36"/>
      <c r="U747" s="18"/>
      <c r="V747" s="18"/>
      <c r="W747" s="23" t="str">
        <f t="shared" si="32"/>
        <v/>
      </c>
      <c r="X747" s="18"/>
      <c r="Y747" s="17"/>
      <c r="Z747" s="29" t="str">
        <f t="shared" si="33"/>
        <v/>
      </c>
      <c r="AA747" s="23" t="e">
        <f ca="1">IF(X747=#REF!,#REF!,IF(X747=#REF!,#REF!,IF(X747=#REF!,#REF!,IF(Z747="","",IF(X747="","",IF(Z747-TODAY()&gt;0,Z747-TODAY(),"Venceu"))))))</f>
        <v>#REF!</v>
      </c>
      <c r="AB747" s="58"/>
    </row>
    <row r="748" spans="1:28" ht="36" customHeight="1" x14ac:dyDescent="0.25">
      <c r="A748" s="16">
        <v>749</v>
      </c>
      <c r="B748" s="17"/>
      <c r="C748" s="18"/>
      <c r="D748" s="33" t="str">
        <f>IF($C748&gt;0,VLOOKUP($C748,CNIGP!$A:$J,2,FALSE),"")</f>
        <v/>
      </c>
      <c r="E748" s="23" t="str">
        <f>IF($C748&gt;0,VLOOKUP($C748,CNIGP!$A:$J,3,FALSE),"")</f>
        <v/>
      </c>
      <c r="F748" s="23" t="str">
        <f t="shared" si="34"/>
        <v/>
      </c>
      <c r="G748" s="23" t="str">
        <f>IF($C748&gt;0,VLOOKUP($C748,CNIGP!$A:$J,9,FALSE),"")</f>
        <v/>
      </c>
      <c r="H748" s="23" t="str">
        <f>IF($C748&gt;0,VLOOKUP($C748,CNIGP!$A:$J,25,FALSE),"")</f>
        <v/>
      </c>
      <c r="I748" s="63"/>
      <c r="J748" s="18"/>
      <c r="K748" s="18"/>
      <c r="L748" s="18"/>
      <c r="M748" s="18"/>
      <c r="N748" s="36"/>
      <c r="O748" s="36"/>
      <c r="P748" s="36"/>
      <c r="Q748" s="36"/>
      <c r="R748" s="36"/>
      <c r="S748" s="18"/>
      <c r="T748" s="36"/>
      <c r="U748" s="18"/>
      <c r="V748" s="18"/>
      <c r="W748" s="23" t="str">
        <f t="shared" si="32"/>
        <v/>
      </c>
      <c r="X748" s="18"/>
      <c r="Y748" s="17"/>
      <c r="Z748" s="29" t="str">
        <f t="shared" si="33"/>
        <v/>
      </c>
      <c r="AA748" s="23" t="e">
        <f ca="1">IF(X748=#REF!,#REF!,IF(X748=#REF!,#REF!,IF(X748=#REF!,#REF!,IF(Z748="","",IF(X748="","",IF(Z748-TODAY()&gt;0,Z748-TODAY(),"Venceu"))))))</f>
        <v>#REF!</v>
      </c>
      <c r="AB748" s="58"/>
    </row>
    <row r="749" spans="1:28" ht="36" customHeight="1" x14ac:dyDescent="0.25">
      <c r="A749" s="16">
        <v>750</v>
      </c>
      <c r="B749" s="17"/>
      <c r="C749" s="18"/>
      <c r="D749" s="33" t="str">
        <f>IF($C749&gt;0,VLOOKUP($C749,CNIGP!$A:$J,2,FALSE),"")</f>
        <v/>
      </c>
      <c r="E749" s="23" t="str">
        <f>IF($C749&gt;0,VLOOKUP($C749,CNIGP!$A:$J,3,FALSE),"")</f>
        <v/>
      </c>
      <c r="F749" s="23" t="str">
        <f t="shared" si="34"/>
        <v/>
      </c>
      <c r="G749" s="23" t="str">
        <f>IF($C749&gt;0,VLOOKUP($C749,CNIGP!$A:$J,9,FALSE),"")</f>
        <v/>
      </c>
      <c r="H749" s="23" t="str">
        <f>IF($C749&gt;0,VLOOKUP($C749,CNIGP!$A:$J,25,FALSE),"")</f>
        <v/>
      </c>
      <c r="I749" s="63"/>
      <c r="J749" s="18"/>
      <c r="K749" s="18"/>
      <c r="L749" s="18"/>
      <c r="M749" s="18"/>
      <c r="N749" s="36"/>
      <c r="O749" s="36"/>
      <c r="P749" s="36"/>
      <c r="Q749" s="36"/>
      <c r="R749" s="36"/>
      <c r="S749" s="18"/>
      <c r="T749" s="36"/>
      <c r="U749" s="18"/>
      <c r="V749" s="18"/>
      <c r="W749" s="23" t="str">
        <f t="shared" si="32"/>
        <v/>
      </c>
      <c r="X749" s="18"/>
      <c r="Y749" s="17"/>
      <c r="Z749" s="29" t="str">
        <f t="shared" si="33"/>
        <v/>
      </c>
      <c r="AA749" s="23" t="e">
        <f ca="1">IF(X749=#REF!,#REF!,IF(X749=#REF!,#REF!,IF(X749=#REF!,#REF!,IF(Z749="","",IF(X749="","",IF(Z749-TODAY()&gt;0,Z749-TODAY(),"Venceu"))))))</f>
        <v>#REF!</v>
      </c>
      <c r="AB749" s="58"/>
    </row>
    <row r="750" spans="1:28" ht="36" customHeight="1" x14ac:dyDescent="0.25">
      <c r="A750" s="16">
        <v>751</v>
      </c>
      <c r="B750" s="17"/>
      <c r="C750" s="18"/>
      <c r="D750" s="33" t="str">
        <f>IF($C750&gt;0,VLOOKUP($C750,CNIGP!$A:$J,2,FALSE),"")</f>
        <v/>
      </c>
      <c r="E750" s="23" t="str">
        <f>IF($C750&gt;0,VLOOKUP($C750,CNIGP!$A:$J,3,FALSE),"")</f>
        <v/>
      </c>
      <c r="F750" s="23" t="str">
        <f t="shared" si="34"/>
        <v/>
      </c>
      <c r="G750" s="23" t="str">
        <f>IF($C750&gt;0,VLOOKUP($C750,CNIGP!$A:$J,9,FALSE),"")</f>
        <v/>
      </c>
      <c r="H750" s="23" t="str">
        <f>IF($C750&gt;0,VLOOKUP($C750,CNIGP!$A:$J,25,FALSE),"")</f>
        <v/>
      </c>
      <c r="I750" s="63"/>
      <c r="J750" s="18"/>
      <c r="K750" s="18"/>
      <c r="L750" s="18"/>
      <c r="M750" s="18"/>
      <c r="N750" s="36"/>
      <c r="O750" s="36"/>
      <c r="P750" s="36"/>
      <c r="Q750" s="36"/>
      <c r="R750" s="36"/>
      <c r="S750" s="18"/>
      <c r="T750" s="36"/>
      <c r="U750" s="18"/>
      <c r="V750" s="18"/>
      <c r="W750" s="23" t="str">
        <f t="shared" si="32"/>
        <v/>
      </c>
      <c r="X750" s="18"/>
      <c r="Y750" s="17"/>
      <c r="Z750" s="29" t="str">
        <f t="shared" si="33"/>
        <v/>
      </c>
      <c r="AA750" s="23" t="e">
        <f ca="1">IF(X750=#REF!,#REF!,IF(X750=#REF!,#REF!,IF(X750=#REF!,#REF!,IF(Z750="","",IF(X750="","",IF(Z750-TODAY()&gt;0,Z750-TODAY(),"Venceu"))))))</f>
        <v>#REF!</v>
      </c>
      <c r="AB750" s="58"/>
    </row>
    <row r="751" spans="1:28" ht="36" customHeight="1" x14ac:dyDescent="0.25">
      <c r="A751" s="16">
        <v>752</v>
      </c>
      <c r="B751" s="17"/>
      <c r="C751" s="18"/>
      <c r="D751" s="33" t="str">
        <f>IF($C751&gt;0,VLOOKUP($C751,CNIGP!$A:$J,2,FALSE),"")</f>
        <v/>
      </c>
      <c r="E751" s="23" t="str">
        <f>IF($C751&gt;0,VLOOKUP($C751,CNIGP!$A:$J,3,FALSE),"")</f>
        <v/>
      </c>
      <c r="F751" s="23" t="str">
        <f t="shared" si="34"/>
        <v/>
      </c>
      <c r="G751" s="23" t="str">
        <f>IF($C751&gt;0,VLOOKUP($C751,CNIGP!$A:$J,9,FALSE),"")</f>
        <v/>
      </c>
      <c r="H751" s="23" t="str">
        <f>IF($C751&gt;0,VLOOKUP($C751,CNIGP!$A:$J,25,FALSE),"")</f>
        <v/>
      </c>
      <c r="I751" s="63"/>
      <c r="J751" s="18"/>
      <c r="K751" s="18"/>
      <c r="L751" s="18"/>
      <c r="M751" s="18"/>
      <c r="N751" s="36"/>
      <c r="O751" s="36"/>
      <c r="P751" s="36"/>
      <c r="Q751" s="36"/>
      <c r="R751" s="36"/>
      <c r="S751" s="18"/>
      <c r="T751" s="36"/>
      <c r="U751" s="18"/>
      <c r="V751" s="18"/>
      <c r="W751" s="23" t="str">
        <f t="shared" si="32"/>
        <v/>
      </c>
      <c r="X751" s="18"/>
      <c r="Y751" s="17"/>
      <c r="Z751" s="29" t="str">
        <f t="shared" si="33"/>
        <v/>
      </c>
      <c r="AA751" s="23" t="e">
        <f ca="1">IF(X751=#REF!,#REF!,IF(X751=#REF!,#REF!,IF(X751=#REF!,#REF!,IF(Z751="","",IF(X751="","",IF(Z751-TODAY()&gt;0,Z751-TODAY(),"Venceu"))))))</f>
        <v>#REF!</v>
      </c>
      <c r="AB751" s="58"/>
    </row>
    <row r="752" spans="1:28" ht="36" customHeight="1" x14ac:dyDescent="0.25">
      <c r="A752" s="16">
        <v>753</v>
      </c>
      <c r="B752" s="17"/>
      <c r="C752" s="18"/>
      <c r="D752" s="33" t="str">
        <f>IF($C752&gt;0,VLOOKUP($C752,CNIGP!$A:$J,2,FALSE),"")</f>
        <v/>
      </c>
      <c r="E752" s="23" t="str">
        <f>IF($C752&gt;0,VLOOKUP($C752,CNIGP!$A:$J,3,FALSE),"")</f>
        <v/>
      </c>
      <c r="F752" s="23" t="str">
        <f t="shared" si="34"/>
        <v/>
      </c>
      <c r="G752" s="23" t="str">
        <f>IF($C752&gt;0,VLOOKUP($C752,CNIGP!$A:$J,9,FALSE),"")</f>
        <v/>
      </c>
      <c r="H752" s="23" t="str">
        <f>IF($C752&gt;0,VLOOKUP($C752,CNIGP!$A:$J,25,FALSE),"")</f>
        <v/>
      </c>
      <c r="I752" s="63"/>
      <c r="J752" s="18"/>
      <c r="K752" s="18"/>
      <c r="L752" s="18"/>
      <c r="M752" s="18"/>
      <c r="N752" s="36"/>
      <c r="O752" s="36"/>
      <c r="P752" s="36"/>
      <c r="Q752" s="36"/>
      <c r="R752" s="36"/>
      <c r="S752" s="18"/>
      <c r="T752" s="36"/>
      <c r="U752" s="18"/>
      <c r="V752" s="18"/>
      <c r="W752" s="23" t="str">
        <f t="shared" si="32"/>
        <v/>
      </c>
      <c r="X752" s="18"/>
      <c r="Y752" s="17"/>
      <c r="Z752" s="29" t="str">
        <f t="shared" si="33"/>
        <v/>
      </c>
      <c r="AA752" s="23" t="e">
        <f ca="1">IF(X752=#REF!,#REF!,IF(X752=#REF!,#REF!,IF(X752=#REF!,#REF!,IF(Z752="","",IF(X752="","",IF(Z752-TODAY()&gt;0,Z752-TODAY(),"Venceu"))))))</f>
        <v>#REF!</v>
      </c>
      <c r="AB752" s="58"/>
    </row>
    <row r="753" spans="1:28" ht="36" customHeight="1" x14ac:dyDescent="0.25">
      <c r="A753" s="16">
        <v>754</v>
      </c>
      <c r="B753" s="17"/>
      <c r="C753" s="18"/>
      <c r="D753" s="33" t="str">
        <f>IF($C753&gt;0,VLOOKUP($C753,CNIGP!$A:$J,2,FALSE),"")</f>
        <v/>
      </c>
      <c r="E753" s="23" t="str">
        <f>IF($C753&gt;0,VLOOKUP($C753,CNIGP!$A:$J,3,FALSE),"")</f>
        <v/>
      </c>
      <c r="F753" s="23" t="str">
        <f t="shared" si="34"/>
        <v/>
      </c>
      <c r="G753" s="23" t="str">
        <f>IF($C753&gt;0,VLOOKUP($C753,CNIGP!$A:$J,9,FALSE),"")</f>
        <v/>
      </c>
      <c r="H753" s="23" t="str">
        <f>IF($C753&gt;0,VLOOKUP($C753,CNIGP!$A:$J,25,FALSE),"")</f>
        <v/>
      </c>
      <c r="I753" s="63"/>
      <c r="J753" s="18"/>
      <c r="K753" s="18"/>
      <c r="L753" s="18"/>
      <c r="M753" s="18"/>
      <c r="N753" s="36"/>
      <c r="O753" s="36"/>
      <c r="P753" s="36"/>
      <c r="Q753" s="36"/>
      <c r="R753" s="36"/>
      <c r="S753" s="18"/>
      <c r="T753" s="36"/>
      <c r="U753" s="18"/>
      <c r="V753" s="18"/>
      <c r="W753" s="23" t="str">
        <f t="shared" si="32"/>
        <v/>
      </c>
      <c r="X753" s="18"/>
      <c r="Y753" s="17"/>
      <c r="Z753" s="29" t="str">
        <f t="shared" si="33"/>
        <v/>
      </c>
      <c r="AA753" s="23" t="e">
        <f ca="1">IF(X753=#REF!,#REF!,IF(X753=#REF!,#REF!,IF(X753=#REF!,#REF!,IF(Z753="","",IF(X753="","",IF(Z753-TODAY()&gt;0,Z753-TODAY(),"Venceu"))))))</f>
        <v>#REF!</v>
      </c>
      <c r="AB753" s="58"/>
    </row>
    <row r="754" spans="1:28" ht="36" customHeight="1" x14ac:dyDescent="0.25">
      <c r="A754" s="16">
        <v>755</v>
      </c>
      <c r="B754" s="17"/>
      <c r="C754" s="18"/>
      <c r="D754" s="33" t="str">
        <f>IF($C754&gt;0,VLOOKUP($C754,CNIGP!$A:$J,2,FALSE),"")</f>
        <v/>
      </c>
      <c r="E754" s="23" t="str">
        <f>IF($C754&gt;0,VLOOKUP($C754,CNIGP!$A:$J,3,FALSE),"")</f>
        <v/>
      </c>
      <c r="F754" s="23" t="str">
        <f t="shared" si="34"/>
        <v/>
      </c>
      <c r="G754" s="23" t="str">
        <f>IF($C754&gt;0,VLOOKUP($C754,CNIGP!$A:$J,9,FALSE),"")</f>
        <v/>
      </c>
      <c r="H754" s="23" t="str">
        <f>IF($C754&gt;0,VLOOKUP($C754,CNIGP!$A:$J,25,FALSE),"")</f>
        <v/>
      </c>
      <c r="I754" s="63"/>
      <c r="J754" s="18"/>
      <c r="K754" s="18"/>
      <c r="L754" s="18"/>
      <c r="M754" s="18"/>
      <c r="N754" s="36"/>
      <c r="O754" s="36"/>
      <c r="P754" s="36"/>
      <c r="Q754" s="36"/>
      <c r="R754" s="36"/>
      <c r="S754" s="18"/>
      <c r="T754" s="36"/>
      <c r="U754" s="18"/>
      <c r="V754" s="18"/>
      <c r="W754" s="23" t="str">
        <f t="shared" si="32"/>
        <v/>
      </c>
      <c r="X754" s="18"/>
      <c r="Y754" s="17"/>
      <c r="Z754" s="29" t="str">
        <f t="shared" si="33"/>
        <v/>
      </c>
      <c r="AA754" s="23" t="e">
        <f ca="1">IF(X754=#REF!,#REF!,IF(X754=#REF!,#REF!,IF(X754=#REF!,#REF!,IF(Z754="","",IF(X754="","",IF(Z754-TODAY()&gt;0,Z754-TODAY(),"Venceu"))))))</f>
        <v>#REF!</v>
      </c>
      <c r="AB754" s="58"/>
    </row>
    <row r="755" spans="1:28" ht="36" customHeight="1" x14ac:dyDescent="0.25">
      <c r="A755" s="16">
        <v>756</v>
      </c>
      <c r="B755" s="17"/>
      <c r="C755" s="18"/>
      <c r="D755" s="33" t="str">
        <f>IF($C755&gt;0,VLOOKUP($C755,CNIGP!$A:$J,2,FALSE),"")</f>
        <v/>
      </c>
      <c r="E755" s="23" t="str">
        <f>IF($C755&gt;0,VLOOKUP($C755,CNIGP!$A:$J,3,FALSE),"")</f>
        <v/>
      </c>
      <c r="F755" s="23" t="str">
        <f t="shared" si="34"/>
        <v/>
      </c>
      <c r="G755" s="23" t="str">
        <f>IF($C755&gt;0,VLOOKUP($C755,CNIGP!$A:$J,9,FALSE),"")</f>
        <v/>
      </c>
      <c r="H755" s="23" t="str">
        <f>IF($C755&gt;0,VLOOKUP($C755,CNIGP!$A:$J,25,FALSE),"")</f>
        <v/>
      </c>
      <c r="I755" s="63"/>
      <c r="J755" s="18"/>
      <c r="K755" s="18"/>
      <c r="L755" s="18"/>
      <c r="M755" s="18"/>
      <c r="N755" s="36"/>
      <c r="O755" s="36"/>
      <c r="P755" s="36"/>
      <c r="Q755" s="36"/>
      <c r="R755" s="36"/>
      <c r="S755" s="18"/>
      <c r="T755" s="36"/>
      <c r="U755" s="18"/>
      <c r="V755" s="18"/>
      <c r="W755" s="23" t="str">
        <f t="shared" si="32"/>
        <v/>
      </c>
      <c r="X755" s="18"/>
      <c r="Y755" s="17"/>
      <c r="Z755" s="29" t="str">
        <f t="shared" si="33"/>
        <v/>
      </c>
      <c r="AA755" s="23" t="e">
        <f ca="1">IF(X755=#REF!,#REF!,IF(X755=#REF!,#REF!,IF(X755=#REF!,#REF!,IF(Z755="","",IF(X755="","",IF(Z755-TODAY()&gt;0,Z755-TODAY(),"Venceu"))))))</f>
        <v>#REF!</v>
      </c>
      <c r="AB755" s="58"/>
    </row>
    <row r="756" spans="1:28" ht="36" customHeight="1" x14ac:dyDescent="0.25">
      <c r="A756" s="16">
        <v>757</v>
      </c>
      <c r="B756" s="17"/>
      <c r="C756" s="18"/>
      <c r="D756" s="33" t="str">
        <f>IF($C756&gt;0,VLOOKUP($C756,CNIGP!$A:$J,2,FALSE),"")</f>
        <v/>
      </c>
      <c r="E756" s="23" t="str">
        <f>IF($C756&gt;0,VLOOKUP($C756,CNIGP!$A:$J,3,FALSE),"")</f>
        <v/>
      </c>
      <c r="F756" s="23" t="str">
        <f t="shared" si="34"/>
        <v/>
      </c>
      <c r="G756" s="23" t="str">
        <f>IF($C756&gt;0,VLOOKUP($C756,CNIGP!$A:$J,9,FALSE),"")</f>
        <v/>
      </c>
      <c r="H756" s="23" t="str">
        <f>IF($C756&gt;0,VLOOKUP($C756,CNIGP!$A:$J,25,FALSE),"")</f>
        <v/>
      </c>
      <c r="I756" s="63"/>
      <c r="J756" s="18"/>
      <c r="K756" s="18"/>
      <c r="L756" s="18"/>
      <c r="M756" s="18"/>
      <c r="N756" s="36"/>
      <c r="O756" s="36"/>
      <c r="P756" s="36"/>
      <c r="Q756" s="36"/>
      <c r="R756" s="36"/>
      <c r="S756" s="18"/>
      <c r="T756" s="36"/>
      <c r="U756" s="18"/>
      <c r="V756" s="18"/>
      <c r="W756" s="23" t="str">
        <f t="shared" si="32"/>
        <v/>
      </c>
      <c r="X756" s="18"/>
      <c r="Y756" s="17"/>
      <c r="Z756" s="29" t="str">
        <f t="shared" si="33"/>
        <v/>
      </c>
      <c r="AA756" s="23" t="e">
        <f ca="1">IF(X756=#REF!,#REF!,IF(X756=#REF!,#REF!,IF(X756=#REF!,#REF!,IF(Z756="","",IF(X756="","",IF(Z756-TODAY()&gt;0,Z756-TODAY(),"Venceu"))))))</f>
        <v>#REF!</v>
      </c>
      <c r="AB756" s="58"/>
    </row>
    <row r="757" spans="1:28" ht="36" customHeight="1" x14ac:dyDescent="0.25">
      <c r="A757" s="16">
        <v>758</v>
      </c>
      <c r="B757" s="17"/>
      <c r="C757" s="18"/>
      <c r="D757" s="33" t="str">
        <f>IF($C757&gt;0,VLOOKUP($C757,CNIGP!$A:$J,2,FALSE),"")</f>
        <v/>
      </c>
      <c r="E757" s="23" t="str">
        <f>IF($C757&gt;0,VLOOKUP($C757,CNIGP!$A:$J,3,FALSE),"")</f>
        <v/>
      </c>
      <c r="F757" s="23" t="str">
        <f t="shared" si="34"/>
        <v/>
      </c>
      <c r="G757" s="23" t="str">
        <f>IF($C757&gt;0,VLOOKUP($C757,CNIGP!$A:$J,9,FALSE),"")</f>
        <v/>
      </c>
      <c r="H757" s="23" t="str">
        <f>IF($C757&gt;0,VLOOKUP($C757,CNIGP!$A:$J,25,FALSE),"")</f>
        <v/>
      </c>
      <c r="I757" s="63"/>
      <c r="J757" s="18"/>
      <c r="K757" s="18"/>
      <c r="L757" s="18"/>
      <c r="M757" s="18"/>
      <c r="N757" s="36"/>
      <c r="O757" s="36"/>
      <c r="P757" s="36"/>
      <c r="Q757" s="36"/>
      <c r="R757" s="36"/>
      <c r="S757" s="18"/>
      <c r="T757" s="36"/>
      <c r="U757" s="18"/>
      <c r="V757" s="18"/>
      <c r="W757" s="23" t="str">
        <f t="shared" si="32"/>
        <v/>
      </c>
      <c r="X757" s="18"/>
      <c r="Y757" s="17"/>
      <c r="Z757" s="29" t="str">
        <f t="shared" si="33"/>
        <v/>
      </c>
      <c r="AA757" s="23" t="e">
        <f ca="1">IF(X757=#REF!,#REF!,IF(X757=#REF!,#REF!,IF(X757=#REF!,#REF!,IF(Z757="","",IF(X757="","",IF(Z757-TODAY()&gt;0,Z757-TODAY(),"Venceu"))))))</f>
        <v>#REF!</v>
      </c>
      <c r="AB757" s="58"/>
    </row>
    <row r="758" spans="1:28" ht="36" customHeight="1" x14ac:dyDescent="0.25">
      <c r="A758" s="16">
        <v>759</v>
      </c>
      <c r="B758" s="17"/>
      <c r="C758" s="18"/>
      <c r="D758" s="33" t="str">
        <f>IF($C758&gt;0,VLOOKUP($C758,CNIGP!$A:$J,2,FALSE),"")</f>
        <v/>
      </c>
      <c r="E758" s="23" t="str">
        <f>IF($C758&gt;0,VLOOKUP($C758,CNIGP!$A:$J,3,FALSE),"")</f>
        <v/>
      </c>
      <c r="F758" s="23" t="str">
        <f t="shared" si="34"/>
        <v/>
      </c>
      <c r="G758" s="23" t="str">
        <f>IF($C758&gt;0,VLOOKUP($C758,CNIGP!$A:$J,9,FALSE),"")</f>
        <v/>
      </c>
      <c r="H758" s="23" t="str">
        <f>IF($C758&gt;0,VLOOKUP($C758,CNIGP!$A:$J,25,FALSE),"")</f>
        <v/>
      </c>
      <c r="I758" s="63"/>
      <c r="J758" s="18"/>
      <c r="K758" s="18"/>
      <c r="L758" s="18"/>
      <c r="M758" s="18"/>
      <c r="N758" s="36"/>
      <c r="O758" s="36"/>
      <c r="P758" s="36"/>
      <c r="Q758" s="36"/>
      <c r="R758" s="36"/>
      <c r="S758" s="18"/>
      <c r="T758" s="36"/>
      <c r="U758" s="18"/>
      <c r="V758" s="18"/>
      <c r="W758" s="23" t="str">
        <f t="shared" si="32"/>
        <v/>
      </c>
      <c r="X758" s="18"/>
      <c r="Y758" s="17"/>
      <c r="Z758" s="29" t="str">
        <f t="shared" si="33"/>
        <v/>
      </c>
      <c r="AA758" s="23" t="e">
        <f ca="1">IF(X758=#REF!,#REF!,IF(X758=#REF!,#REF!,IF(X758=#REF!,#REF!,IF(Z758="","",IF(X758="","",IF(Z758-TODAY()&gt;0,Z758-TODAY(),"Venceu"))))))</f>
        <v>#REF!</v>
      </c>
      <c r="AB758" s="58"/>
    </row>
    <row r="759" spans="1:28" ht="36" customHeight="1" x14ac:dyDescent="0.25">
      <c r="A759" s="16">
        <v>760</v>
      </c>
      <c r="B759" s="17"/>
      <c r="C759" s="18"/>
      <c r="D759" s="33" t="str">
        <f>IF($C759&gt;0,VLOOKUP($C759,CNIGP!$A:$J,2,FALSE),"")</f>
        <v/>
      </c>
      <c r="E759" s="23" t="str">
        <f>IF($C759&gt;0,VLOOKUP($C759,CNIGP!$A:$J,3,FALSE),"")</f>
        <v/>
      </c>
      <c r="F759" s="23" t="str">
        <f t="shared" si="34"/>
        <v/>
      </c>
      <c r="G759" s="23" t="str">
        <f>IF($C759&gt;0,VLOOKUP($C759,CNIGP!$A:$J,9,FALSE),"")</f>
        <v/>
      </c>
      <c r="H759" s="23" t="str">
        <f>IF($C759&gt;0,VLOOKUP($C759,CNIGP!$A:$J,25,FALSE),"")</f>
        <v/>
      </c>
      <c r="I759" s="63"/>
      <c r="J759" s="18"/>
      <c r="K759" s="18"/>
      <c r="L759" s="18"/>
      <c r="M759" s="18"/>
      <c r="N759" s="36"/>
      <c r="O759" s="36"/>
      <c r="P759" s="36"/>
      <c r="Q759" s="36"/>
      <c r="R759" s="36"/>
      <c r="S759" s="18"/>
      <c r="T759" s="36"/>
      <c r="U759" s="18"/>
      <c r="V759" s="18"/>
      <c r="W759" s="23" t="str">
        <f t="shared" si="32"/>
        <v/>
      </c>
      <c r="X759" s="18"/>
      <c r="Y759" s="17"/>
      <c r="Z759" s="29" t="str">
        <f t="shared" si="33"/>
        <v/>
      </c>
      <c r="AA759" s="23" t="e">
        <f ca="1">IF(X759=#REF!,#REF!,IF(X759=#REF!,#REF!,IF(X759=#REF!,#REF!,IF(Z759="","",IF(X759="","",IF(Z759-TODAY()&gt;0,Z759-TODAY(),"Venceu"))))))</f>
        <v>#REF!</v>
      </c>
      <c r="AB759" s="58"/>
    </row>
    <row r="760" spans="1:28" ht="36" customHeight="1" x14ac:dyDescent="0.25">
      <c r="A760" s="16">
        <v>761</v>
      </c>
      <c r="B760" s="17"/>
      <c r="C760" s="18"/>
      <c r="D760" s="33" t="str">
        <f>IF($C760&gt;0,VLOOKUP($C760,CNIGP!$A:$J,2,FALSE),"")</f>
        <v/>
      </c>
      <c r="E760" s="23" t="str">
        <f>IF($C760&gt;0,VLOOKUP($C760,CNIGP!$A:$J,3,FALSE),"")</f>
        <v/>
      </c>
      <c r="F760" s="23" t="str">
        <f t="shared" si="34"/>
        <v/>
      </c>
      <c r="G760" s="23" t="str">
        <f>IF($C760&gt;0,VLOOKUP($C760,CNIGP!$A:$J,9,FALSE),"")</f>
        <v/>
      </c>
      <c r="H760" s="23" t="str">
        <f>IF($C760&gt;0,VLOOKUP($C760,CNIGP!$A:$J,25,FALSE),"")</f>
        <v/>
      </c>
      <c r="I760" s="63"/>
      <c r="J760" s="18"/>
      <c r="K760" s="18"/>
      <c r="L760" s="18"/>
      <c r="M760" s="18"/>
      <c r="N760" s="36"/>
      <c r="O760" s="36"/>
      <c r="P760" s="36"/>
      <c r="Q760" s="36"/>
      <c r="R760" s="36"/>
      <c r="S760" s="18"/>
      <c r="T760" s="36"/>
      <c r="U760" s="18"/>
      <c r="V760" s="18"/>
      <c r="W760" s="23" t="str">
        <f t="shared" si="32"/>
        <v/>
      </c>
      <c r="X760" s="18"/>
      <c r="Y760" s="17"/>
      <c r="Z760" s="29" t="str">
        <f t="shared" si="33"/>
        <v/>
      </c>
      <c r="AA760" s="23" t="e">
        <f ca="1">IF(X760=#REF!,#REF!,IF(X760=#REF!,#REF!,IF(X760=#REF!,#REF!,IF(Z760="","",IF(X760="","",IF(Z760-TODAY()&gt;0,Z760-TODAY(),"Venceu"))))))</f>
        <v>#REF!</v>
      </c>
      <c r="AB760" s="58"/>
    </row>
    <row r="761" spans="1:28" ht="36" customHeight="1" x14ac:dyDescent="0.25">
      <c r="A761" s="16">
        <v>762</v>
      </c>
      <c r="B761" s="17"/>
      <c r="C761" s="18"/>
      <c r="D761" s="33" t="str">
        <f>IF($C761&gt;0,VLOOKUP($C761,CNIGP!$A:$J,2,FALSE),"")</f>
        <v/>
      </c>
      <c r="E761" s="23" t="str">
        <f>IF($C761&gt;0,VLOOKUP($C761,CNIGP!$A:$J,3,FALSE),"")</f>
        <v/>
      </c>
      <c r="F761" s="23" t="str">
        <f t="shared" si="34"/>
        <v/>
      </c>
      <c r="G761" s="23" t="str">
        <f>IF($C761&gt;0,VLOOKUP($C761,CNIGP!$A:$J,9,FALSE),"")</f>
        <v/>
      </c>
      <c r="H761" s="23" t="str">
        <f>IF($C761&gt;0,VLOOKUP($C761,CNIGP!$A:$J,25,FALSE),"")</f>
        <v/>
      </c>
      <c r="I761" s="63"/>
      <c r="J761" s="18"/>
      <c r="K761" s="18"/>
      <c r="L761" s="18"/>
      <c r="M761" s="18"/>
      <c r="N761" s="36"/>
      <c r="O761" s="36"/>
      <c r="P761" s="36"/>
      <c r="Q761" s="36"/>
      <c r="R761" s="36"/>
      <c r="S761" s="18"/>
      <c r="T761" s="36"/>
      <c r="U761" s="18"/>
      <c r="V761" s="18"/>
      <c r="W761" s="23" t="str">
        <f t="shared" si="32"/>
        <v/>
      </c>
      <c r="X761" s="18"/>
      <c r="Y761" s="17"/>
      <c r="Z761" s="29" t="str">
        <f t="shared" si="33"/>
        <v/>
      </c>
      <c r="AA761" s="23" t="e">
        <f ca="1">IF(X761=#REF!,#REF!,IF(X761=#REF!,#REF!,IF(X761=#REF!,#REF!,IF(Z761="","",IF(X761="","",IF(Z761-TODAY()&gt;0,Z761-TODAY(),"Venceu"))))))</f>
        <v>#REF!</v>
      </c>
      <c r="AB761" s="58"/>
    </row>
    <row r="762" spans="1:28" ht="36" customHeight="1" x14ac:dyDescent="0.25">
      <c r="A762" s="16">
        <v>763</v>
      </c>
      <c r="B762" s="17"/>
      <c r="C762" s="18"/>
      <c r="D762" s="33" t="str">
        <f>IF($C762&gt;0,VLOOKUP($C762,CNIGP!$A:$J,2,FALSE),"")</f>
        <v/>
      </c>
      <c r="E762" s="23" t="str">
        <f>IF($C762&gt;0,VLOOKUP($C762,CNIGP!$A:$J,3,FALSE),"")</f>
        <v/>
      </c>
      <c r="F762" s="23" t="str">
        <f t="shared" si="34"/>
        <v/>
      </c>
      <c r="G762" s="23" t="str">
        <f>IF($C762&gt;0,VLOOKUP($C762,CNIGP!$A:$J,9,FALSE),"")</f>
        <v/>
      </c>
      <c r="H762" s="23" t="str">
        <f>IF($C762&gt;0,VLOOKUP($C762,CNIGP!$A:$J,25,FALSE),"")</f>
        <v/>
      </c>
      <c r="I762" s="63"/>
      <c r="J762" s="18"/>
      <c r="K762" s="18"/>
      <c r="L762" s="18"/>
      <c r="M762" s="18"/>
      <c r="N762" s="36"/>
      <c r="O762" s="36"/>
      <c r="P762" s="36"/>
      <c r="Q762" s="36"/>
      <c r="R762" s="36"/>
      <c r="S762" s="18"/>
      <c r="T762" s="36"/>
      <c r="U762" s="18"/>
      <c r="V762" s="18"/>
      <c r="W762" s="23" t="str">
        <f t="shared" si="32"/>
        <v/>
      </c>
      <c r="X762" s="18"/>
      <c r="Y762" s="17"/>
      <c r="Z762" s="29" t="str">
        <f t="shared" si="33"/>
        <v/>
      </c>
      <c r="AA762" s="23" t="e">
        <f ca="1">IF(X762=#REF!,#REF!,IF(X762=#REF!,#REF!,IF(X762=#REF!,#REF!,IF(Z762="","",IF(X762="","",IF(Z762-TODAY()&gt;0,Z762-TODAY(),"Venceu"))))))</f>
        <v>#REF!</v>
      </c>
      <c r="AB762" s="58"/>
    </row>
    <row r="763" spans="1:28" ht="36" customHeight="1" x14ac:dyDescent="0.25">
      <c r="A763" s="16">
        <v>764</v>
      </c>
      <c r="B763" s="17"/>
      <c r="C763" s="18"/>
      <c r="D763" s="33" t="str">
        <f>IF($C763&gt;0,VLOOKUP($C763,CNIGP!$A:$J,2,FALSE),"")</f>
        <v/>
      </c>
      <c r="E763" s="23" t="str">
        <f>IF($C763&gt;0,VLOOKUP($C763,CNIGP!$A:$J,3,FALSE),"")</f>
        <v/>
      </c>
      <c r="F763" s="23" t="str">
        <f t="shared" si="34"/>
        <v/>
      </c>
      <c r="G763" s="23" t="str">
        <f>IF($C763&gt;0,VLOOKUP($C763,CNIGP!$A:$J,9,FALSE),"")</f>
        <v/>
      </c>
      <c r="H763" s="23" t="str">
        <f>IF($C763&gt;0,VLOOKUP($C763,CNIGP!$A:$J,25,FALSE),"")</f>
        <v/>
      </c>
      <c r="I763" s="63"/>
      <c r="J763" s="18"/>
      <c r="K763" s="18"/>
      <c r="L763" s="18"/>
      <c r="M763" s="18"/>
      <c r="N763" s="36"/>
      <c r="O763" s="36"/>
      <c r="P763" s="36"/>
      <c r="Q763" s="36"/>
      <c r="R763" s="36"/>
      <c r="S763" s="18"/>
      <c r="T763" s="36"/>
      <c r="U763" s="18"/>
      <c r="V763" s="18"/>
      <c r="W763" s="23" t="str">
        <f t="shared" si="32"/>
        <v/>
      </c>
      <c r="X763" s="18"/>
      <c r="Y763" s="17"/>
      <c r="Z763" s="29" t="str">
        <f t="shared" si="33"/>
        <v/>
      </c>
      <c r="AA763" s="23" t="e">
        <f ca="1">IF(X763=#REF!,#REF!,IF(X763=#REF!,#REF!,IF(X763=#REF!,#REF!,IF(Z763="","",IF(X763="","",IF(Z763-TODAY()&gt;0,Z763-TODAY(),"Venceu"))))))</f>
        <v>#REF!</v>
      </c>
      <c r="AB763" s="58"/>
    </row>
    <row r="764" spans="1:28" ht="36" customHeight="1" x14ac:dyDescent="0.25">
      <c r="A764" s="16">
        <v>765</v>
      </c>
      <c r="B764" s="17"/>
      <c r="C764" s="18"/>
      <c r="D764" s="33" t="str">
        <f>IF($C764&gt;0,VLOOKUP($C764,CNIGP!$A:$J,2,FALSE),"")</f>
        <v/>
      </c>
      <c r="E764" s="23" t="str">
        <f>IF($C764&gt;0,VLOOKUP($C764,CNIGP!$A:$J,3,FALSE),"")</f>
        <v/>
      </c>
      <c r="F764" s="23" t="str">
        <f t="shared" si="34"/>
        <v/>
      </c>
      <c r="G764" s="23" t="str">
        <f>IF($C764&gt;0,VLOOKUP($C764,CNIGP!$A:$J,9,FALSE),"")</f>
        <v/>
      </c>
      <c r="H764" s="23" t="str">
        <f>IF($C764&gt;0,VLOOKUP($C764,CNIGP!$A:$J,25,FALSE),"")</f>
        <v/>
      </c>
      <c r="I764" s="63"/>
      <c r="J764" s="18"/>
      <c r="K764" s="18"/>
      <c r="L764" s="18"/>
      <c r="M764" s="18"/>
      <c r="N764" s="36"/>
      <c r="O764" s="36"/>
      <c r="P764" s="36"/>
      <c r="Q764" s="36"/>
      <c r="R764" s="36"/>
      <c r="S764" s="18"/>
      <c r="T764" s="36"/>
      <c r="U764" s="18"/>
      <c r="V764" s="18"/>
      <c r="W764" s="23" t="str">
        <f t="shared" si="32"/>
        <v/>
      </c>
      <c r="X764" s="18"/>
      <c r="Y764" s="17"/>
      <c r="Z764" s="29" t="str">
        <f t="shared" si="33"/>
        <v/>
      </c>
      <c r="AA764" s="23" t="e">
        <f ca="1">IF(X764=#REF!,#REF!,IF(X764=#REF!,#REF!,IF(X764=#REF!,#REF!,IF(Z764="","",IF(X764="","",IF(Z764-TODAY()&gt;0,Z764-TODAY(),"Venceu"))))))</f>
        <v>#REF!</v>
      </c>
      <c r="AB764" s="58"/>
    </row>
    <row r="765" spans="1:28" ht="36" customHeight="1" x14ac:dyDescent="0.25">
      <c r="A765" s="16">
        <v>766</v>
      </c>
      <c r="B765" s="17"/>
      <c r="C765" s="18"/>
      <c r="D765" s="33" t="str">
        <f>IF($C765&gt;0,VLOOKUP($C765,CNIGP!$A:$J,2,FALSE),"")</f>
        <v/>
      </c>
      <c r="E765" s="23" t="str">
        <f>IF($C765&gt;0,VLOOKUP($C765,CNIGP!$A:$J,3,FALSE),"")</f>
        <v/>
      </c>
      <c r="F765" s="23" t="str">
        <f t="shared" si="34"/>
        <v/>
      </c>
      <c r="G765" s="23" t="str">
        <f>IF($C765&gt;0,VLOOKUP($C765,CNIGP!$A:$J,9,FALSE),"")</f>
        <v/>
      </c>
      <c r="H765" s="23" t="str">
        <f>IF($C765&gt;0,VLOOKUP($C765,CNIGP!$A:$J,25,FALSE),"")</f>
        <v/>
      </c>
      <c r="I765" s="63"/>
      <c r="J765" s="18"/>
      <c r="K765" s="18"/>
      <c r="L765" s="18"/>
      <c r="M765" s="18"/>
      <c r="N765" s="36"/>
      <c r="O765" s="36"/>
      <c r="P765" s="36"/>
      <c r="Q765" s="36"/>
      <c r="R765" s="36"/>
      <c r="S765" s="18"/>
      <c r="T765" s="36"/>
      <c r="U765" s="18"/>
      <c r="V765" s="18"/>
      <c r="W765" s="23" t="str">
        <f t="shared" si="32"/>
        <v/>
      </c>
      <c r="X765" s="18"/>
      <c r="Y765" s="17"/>
      <c r="Z765" s="29" t="str">
        <f t="shared" si="33"/>
        <v/>
      </c>
      <c r="AA765" s="23" t="e">
        <f ca="1">IF(X765=#REF!,#REF!,IF(X765=#REF!,#REF!,IF(X765=#REF!,#REF!,IF(Z765="","",IF(X765="","",IF(Z765-TODAY()&gt;0,Z765-TODAY(),"Venceu"))))))</f>
        <v>#REF!</v>
      </c>
      <c r="AB765" s="58"/>
    </row>
    <row r="766" spans="1:28" ht="36" customHeight="1" x14ac:dyDescent="0.25">
      <c r="A766" s="16">
        <v>767</v>
      </c>
      <c r="B766" s="17"/>
      <c r="C766" s="18"/>
      <c r="D766" s="33" t="str">
        <f>IF($C766&gt;0,VLOOKUP($C766,CNIGP!$A:$J,2,FALSE),"")</f>
        <v/>
      </c>
      <c r="E766" s="23" t="str">
        <f>IF($C766&gt;0,VLOOKUP($C766,CNIGP!$A:$J,3,FALSE),"")</f>
        <v/>
      </c>
      <c r="F766" s="23" t="str">
        <f t="shared" si="34"/>
        <v/>
      </c>
      <c r="G766" s="23" t="str">
        <f>IF($C766&gt;0,VLOOKUP($C766,CNIGP!$A:$J,9,FALSE),"")</f>
        <v/>
      </c>
      <c r="H766" s="23" t="str">
        <f>IF($C766&gt;0,VLOOKUP($C766,CNIGP!$A:$J,25,FALSE),"")</f>
        <v/>
      </c>
      <c r="I766" s="63"/>
      <c r="J766" s="18"/>
      <c r="K766" s="18"/>
      <c r="L766" s="18"/>
      <c r="M766" s="18"/>
      <c r="N766" s="36"/>
      <c r="O766" s="36"/>
      <c r="P766" s="36"/>
      <c r="Q766" s="36"/>
      <c r="R766" s="36"/>
      <c r="S766" s="18"/>
      <c r="T766" s="36"/>
      <c r="U766" s="18"/>
      <c r="V766" s="18"/>
      <c r="W766" s="23" t="str">
        <f t="shared" si="32"/>
        <v/>
      </c>
      <c r="X766" s="18"/>
      <c r="Y766" s="17"/>
      <c r="Z766" s="29" t="str">
        <f t="shared" si="33"/>
        <v/>
      </c>
      <c r="AA766" s="23" t="e">
        <f ca="1">IF(X766=#REF!,#REF!,IF(X766=#REF!,#REF!,IF(X766=#REF!,#REF!,IF(Z766="","",IF(X766="","",IF(Z766-TODAY()&gt;0,Z766-TODAY(),"Venceu"))))))</f>
        <v>#REF!</v>
      </c>
      <c r="AB766" s="58"/>
    </row>
    <row r="767" spans="1:28" ht="36" customHeight="1" x14ac:dyDescent="0.25">
      <c r="A767" s="16">
        <v>768</v>
      </c>
      <c r="B767" s="17"/>
      <c r="C767" s="18"/>
      <c r="D767" s="33" t="str">
        <f>IF($C767&gt;0,VLOOKUP($C767,CNIGP!$A:$J,2,FALSE),"")</f>
        <v/>
      </c>
      <c r="E767" s="23" t="str">
        <f>IF($C767&gt;0,VLOOKUP($C767,CNIGP!$A:$J,3,FALSE),"")</f>
        <v/>
      </c>
      <c r="F767" s="23" t="str">
        <f t="shared" si="34"/>
        <v/>
      </c>
      <c r="G767" s="23" t="str">
        <f>IF($C767&gt;0,VLOOKUP($C767,CNIGP!$A:$J,9,FALSE),"")</f>
        <v/>
      </c>
      <c r="H767" s="23" t="str">
        <f>IF($C767&gt;0,VLOOKUP($C767,CNIGP!$A:$J,25,FALSE),"")</f>
        <v/>
      </c>
      <c r="I767" s="63"/>
      <c r="J767" s="18"/>
      <c r="K767" s="18"/>
      <c r="L767" s="18"/>
      <c r="M767" s="18"/>
      <c r="N767" s="36"/>
      <c r="O767" s="36"/>
      <c r="P767" s="36"/>
      <c r="Q767" s="36"/>
      <c r="R767" s="36"/>
      <c r="S767" s="18"/>
      <c r="T767" s="36"/>
      <c r="U767" s="18"/>
      <c r="V767" s="18"/>
      <c r="W767" s="23" t="str">
        <f t="shared" ref="W767:W830" si="35">IF(B767&gt;0,IF(T767&gt;0,$T$1,IF(S767&gt;0,$S$1,IF(R767&gt;0,$R$1,IF(Q767&gt;0,$Q$1,IF(P767&gt;0,$P$1,IF(O767&gt;0,$O$1,IF(N767&gt;0,$N$1,"Registrar demanda"))))))),"")</f>
        <v/>
      </c>
      <c r="X767" s="18"/>
      <c r="Y767" s="17"/>
      <c r="Z767" s="29" t="str">
        <f t="shared" si="33"/>
        <v/>
      </c>
      <c r="AA767" s="23" t="e">
        <f ca="1">IF(X767=#REF!,#REF!,IF(X767=#REF!,#REF!,IF(X767=#REF!,#REF!,IF(Z767="","",IF(X767="","",IF(Z767-TODAY()&gt;0,Z767-TODAY(),"Venceu"))))))</f>
        <v>#REF!</v>
      </c>
      <c r="AB767" s="58"/>
    </row>
    <row r="768" spans="1:28" ht="36" customHeight="1" x14ac:dyDescent="0.25">
      <c r="A768" s="16">
        <v>769</v>
      </c>
      <c r="B768" s="17"/>
      <c r="C768" s="18"/>
      <c r="D768" s="33" t="str">
        <f>IF($C768&gt;0,VLOOKUP($C768,CNIGP!$A:$J,2,FALSE),"")</f>
        <v/>
      </c>
      <c r="E768" s="23" t="str">
        <f>IF($C768&gt;0,VLOOKUP($C768,CNIGP!$A:$J,3,FALSE),"")</f>
        <v/>
      </c>
      <c r="F768" s="23" t="str">
        <f t="shared" si="34"/>
        <v/>
      </c>
      <c r="G768" s="23" t="str">
        <f>IF($C768&gt;0,VLOOKUP($C768,CNIGP!$A:$J,9,FALSE),"")</f>
        <v/>
      </c>
      <c r="H768" s="23" t="str">
        <f>IF($C768&gt;0,VLOOKUP($C768,CNIGP!$A:$J,25,FALSE),"")</f>
        <v/>
      </c>
      <c r="I768" s="63"/>
      <c r="J768" s="18"/>
      <c r="K768" s="18"/>
      <c r="L768" s="18"/>
      <c r="M768" s="18"/>
      <c r="N768" s="36"/>
      <c r="O768" s="36"/>
      <c r="P768" s="36"/>
      <c r="Q768" s="36"/>
      <c r="R768" s="36"/>
      <c r="S768" s="18"/>
      <c r="T768" s="36"/>
      <c r="U768" s="18"/>
      <c r="V768" s="18"/>
      <c r="W768" s="23" t="str">
        <f t="shared" si="35"/>
        <v/>
      </c>
      <c r="X768" s="18"/>
      <c r="Y768" s="17"/>
      <c r="Z768" s="29" t="str">
        <f t="shared" si="33"/>
        <v/>
      </c>
      <c r="AA768" s="23" t="e">
        <f ca="1">IF(X768=#REF!,#REF!,IF(X768=#REF!,#REF!,IF(X768=#REF!,#REF!,IF(Z768="","",IF(X768="","",IF(Z768-TODAY()&gt;0,Z768-TODAY(),"Venceu"))))))</f>
        <v>#REF!</v>
      </c>
      <c r="AB768" s="58"/>
    </row>
    <row r="769" spans="1:28" ht="36" customHeight="1" x14ac:dyDescent="0.25">
      <c r="A769" s="16">
        <v>770</v>
      </c>
      <c r="B769" s="17"/>
      <c r="C769" s="18"/>
      <c r="D769" s="33" t="str">
        <f>IF($C769&gt;0,VLOOKUP($C769,CNIGP!$A:$J,2,FALSE),"")</f>
        <v/>
      </c>
      <c r="E769" s="23" t="str">
        <f>IF($C769&gt;0,VLOOKUP($C769,CNIGP!$A:$J,3,FALSE),"")</f>
        <v/>
      </c>
      <c r="F769" s="23" t="str">
        <f t="shared" si="34"/>
        <v/>
      </c>
      <c r="G769" s="23" t="str">
        <f>IF($C769&gt;0,VLOOKUP($C769,CNIGP!$A:$J,9,FALSE),"")</f>
        <v/>
      </c>
      <c r="H769" s="23" t="str">
        <f>IF($C769&gt;0,VLOOKUP($C769,CNIGP!$A:$J,25,FALSE),"")</f>
        <v/>
      </c>
      <c r="I769" s="63"/>
      <c r="J769" s="18"/>
      <c r="K769" s="18"/>
      <c r="L769" s="18"/>
      <c r="M769" s="18"/>
      <c r="N769" s="36"/>
      <c r="O769" s="36"/>
      <c r="P769" s="36"/>
      <c r="Q769" s="36"/>
      <c r="R769" s="36"/>
      <c r="S769" s="18"/>
      <c r="T769" s="36"/>
      <c r="U769" s="18"/>
      <c r="V769" s="18"/>
      <c r="W769" s="23" t="str">
        <f t="shared" si="35"/>
        <v/>
      </c>
      <c r="X769" s="18"/>
      <c r="Y769" s="17"/>
      <c r="Z769" s="29" t="str">
        <f t="shared" si="33"/>
        <v/>
      </c>
      <c r="AA769" s="23" t="e">
        <f ca="1">IF(X769=#REF!,#REF!,IF(X769=#REF!,#REF!,IF(X769=#REF!,#REF!,IF(Z769="","",IF(X769="","",IF(Z769-TODAY()&gt;0,Z769-TODAY(),"Venceu"))))))</f>
        <v>#REF!</v>
      </c>
      <c r="AB769" s="58"/>
    </row>
    <row r="770" spans="1:28" ht="36" customHeight="1" x14ac:dyDescent="0.25">
      <c r="A770" s="16">
        <v>771</v>
      </c>
      <c r="B770" s="17"/>
      <c r="C770" s="18"/>
      <c r="D770" s="33" t="str">
        <f>IF($C770&gt;0,VLOOKUP($C770,CNIGP!$A:$J,2,FALSE),"")</f>
        <v/>
      </c>
      <c r="E770" s="23" t="str">
        <f>IF($C770&gt;0,VLOOKUP($C770,CNIGP!$A:$J,3,FALSE),"")</f>
        <v/>
      </c>
      <c r="F770" s="23" t="str">
        <f t="shared" si="34"/>
        <v/>
      </c>
      <c r="G770" s="23" t="str">
        <f>IF($C770&gt;0,VLOOKUP($C770,CNIGP!$A:$J,9,FALSE),"")</f>
        <v/>
      </c>
      <c r="H770" s="23" t="str">
        <f>IF($C770&gt;0,VLOOKUP($C770,CNIGP!$A:$J,25,FALSE),"")</f>
        <v/>
      </c>
      <c r="I770" s="63"/>
      <c r="J770" s="18"/>
      <c r="K770" s="18"/>
      <c r="L770" s="18"/>
      <c r="M770" s="18"/>
      <c r="N770" s="36"/>
      <c r="O770" s="36"/>
      <c r="P770" s="36"/>
      <c r="Q770" s="36"/>
      <c r="R770" s="36"/>
      <c r="S770" s="18"/>
      <c r="T770" s="36"/>
      <c r="U770" s="18"/>
      <c r="V770" s="18"/>
      <c r="W770" s="23" t="str">
        <f t="shared" si="35"/>
        <v/>
      </c>
      <c r="X770" s="18"/>
      <c r="Y770" s="17"/>
      <c r="Z770" s="29" t="str">
        <f t="shared" si="33"/>
        <v/>
      </c>
      <c r="AA770" s="23" t="e">
        <f ca="1">IF(X770=#REF!,#REF!,IF(X770=#REF!,#REF!,IF(X770=#REF!,#REF!,IF(Z770="","",IF(X770="","",IF(Z770-TODAY()&gt;0,Z770-TODAY(),"Venceu"))))))</f>
        <v>#REF!</v>
      </c>
      <c r="AB770" s="58"/>
    </row>
    <row r="771" spans="1:28" ht="36" customHeight="1" x14ac:dyDescent="0.25">
      <c r="A771" s="16">
        <v>772</v>
      </c>
      <c r="B771" s="17"/>
      <c r="C771" s="18"/>
      <c r="D771" s="33" t="str">
        <f>IF($C771&gt;0,VLOOKUP($C771,CNIGP!$A:$J,2,FALSE),"")</f>
        <v/>
      </c>
      <c r="E771" s="23" t="str">
        <f>IF($C771&gt;0,VLOOKUP($C771,CNIGP!$A:$J,3,FALSE),"")</f>
        <v/>
      </c>
      <c r="F771" s="23" t="str">
        <f t="shared" si="34"/>
        <v/>
      </c>
      <c r="G771" s="23" t="str">
        <f>IF($C771&gt;0,VLOOKUP($C771,CNIGP!$A:$J,9,FALSE),"")</f>
        <v/>
      </c>
      <c r="H771" s="23" t="str">
        <f>IF($C771&gt;0,VLOOKUP($C771,CNIGP!$A:$J,25,FALSE),"")</f>
        <v/>
      </c>
      <c r="I771" s="63"/>
      <c r="J771" s="18"/>
      <c r="K771" s="18"/>
      <c r="L771" s="18"/>
      <c r="M771" s="18"/>
      <c r="N771" s="36"/>
      <c r="O771" s="36"/>
      <c r="P771" s="36"/>
      <c r="Q771" s="36"/>
      <c r="R771" s="36"/>
      <c r="S771" s="18"/>
      <c r="T771" s="36"/>
      <c r="U771" s="18"/>
      <c r="V771" s="18"/>
      <c r="W771" s="23" t="str">
        <f t="shared" si="35"/>
        <v/>
      </c>
      <c r="X771" s="18"/>
      <c r="Y771" s="17"/>
      <c r="Z771" s="29" t="str">
        <f t="shared" si="33"/>
        <v/>
      </c>
      <c r="AA771" s="23" t="e">
        <f ca="1">IF(X771=#REF!,#REF!,IF(X771=#REF!,#REF!,IF(X771=#REF!,#REF!,IF(Z771="","",IF(X771="","",IF(Z771-TODAY()&gt;0,Z771-TODAY(),"Venceu"))))))</f>
        <v>#REF!</v>
      </c>
      <c r="AB771" s="58"/>
    </row>
    <row r="772" spans="1:28" ht="36" customHeight="1" x14ac:dyDescent="0.25">
      <c r="A772" s="16">
        <v>773</v>
      </c>
      <c r="B772" s="17"/>
      <c r="C772" s="18"/>
      <c r="D772" s="33" t="str">
        <f>IF($C772&gt;0,VLOOKUP($C772,CNIGP!$A:$J,2,FALSE),"")</f>
        <v/>
      </c>
      <c r="E772" s="23" t="str">
        <f>IF($C772&gt;0,VLOOKUP($C772,CNIGP!$A:$J,3,FALSE),"")</f>
        <v/>
      </c>
      <c r="F772" s="23" t="str">
        <f t="shared" si="34"/>
        <v/>
      </c>
      <c r="G772" s="23" t="str">
        <f>IF($C772&gt;0,VLOOKUP($C772,CNIGP!$A:$J,9,FALSE),"")</f>
        <v/>
      </c>
      <c r="H772" s="23" t="str">
        <f>IF($C772&gt;0,VLOOKUP($C772,CNIGP!$A:$J,25,FALSE),"")</f>
        <v/>
      </c>
      <c r="I772" s="63"/>
      <c r="J772" s="18"/>
      <c r="K772" s="18"/>
      <c r="L772" s="18"/>
      <c r="M772" s="18"/>
      <c r="N772" s="36"/>
      <c r="O772" s="36"/>
      <c r="P772" s="36"/>
      <c r="Q772" s="36"/>
      <c r="R772" s="36"/>
      <c r="S772" s="18"/>
      <c r="T772" s="36"/>
      <c r="U772" s="18"/>
      <c r="V772" s="18"/>
      <c r="W772" s="23" t="str">
        <f t="shared" si="35"/>
        <v/>
      </c>
      <c r="X772" s="18"/>
      <c r="Y772" s="17"/>
      <c r="Z772" s="29" t="str">
        <f t="shared" si="33"/>
        <v/>
      </c>
      <c r="AA772" s="23" t="e">
        <f ca="1">IF(X772=#REF!,#REF!,IF(X772=#REF!,#REF!,IF(X772=#REF!,#REF!,IF(Z772="","",IF(X772="","",IF(Z772-TODAY()&gt;0,Z772-TODAY(),"Venceu"))))))</f>
        <v>#REF!</v>
      </c>
      <c r="AB772" s="58"/>
    </row>
    <row r="773" spans="1:28" ht="36" customHeight="1" x14ac:dyDescent="0.25">
      <c r="A773" s="16">
        <v>774</v>
      </c>
      <c r="B773" s="17"/>
      <c r="C773" s="18"/>
      <c r="D773" s="33" t="str">
        <f>IF($C773&gt;0,VLOOKUP($C773,CNIGP!$A:$J,2,FALSE),"")</f>
        <v/>
      </c>
      <c r="E773" s="23" t="str">
        <f>IF($C773&gt;0,VLOOKUP($C773,CNIGP!$A:$J,3,FALSE),"")</f>
        <v/>
      </c>
      <c r="F773" s="23" t="str">
        <f t="shared" si="34"/>
        <v/>
      </c>
      <c r="G773" s="23" t="str">
        <f>IF($C773&gt;0,VLOOKUP($C773,CNIGP!$A:$J,9,FALSE),"")</f>
        <v/>
      </c>
      <c r="H773" s="23" t="str">
        <f>IF($C773&gt;0,VLOOKUP($C773,CNIGP!$A:$J,25,FALSE),"")</f>
        <v/>
      </c>
      <c r="I773" s="63"/>
      <c r="J773" s="18"/>
      <c r="K773" s="18"/>
      <c r="L773" s="18"/>
      <c r="M773" s="18"/>
      <c r="N773" s="36"/>
      <c r="O773" s="36"/>
      <c r="P773" s="36"/>
      <c r="Q773" s="36"/>
      <c r="R773" s="36"/>
      <c r="S773" s="18"/>
      <c r="T773" s="36"/>
      <c r="U773" s="18"/>
      <c r="V773" s="18"/>
      <c r="W773" s="23" t="str">
        <f t="shared" si="35"/>
        <v/>
      </c>
      <c r="X773" s="18"/>
      <c r="Y773" s="17"/>
      <c r="Z773" s="29" t="str">
        <f t="shared" si="33"/>
        <v/>
      </c>
      <c r="AA773" s="23" t="e">
        <f ca="1">IF(X773=#REF!,#REF!,IF(X773=#REF!,#REF!,IF(X773=#REF!,#REF!,IF(Z773="","",IF(X773="","",IF(Z773-TODAY()&gt;0,Z773-TODAY(),"Venceu"))))))</f>
        <v>#REF!</v>
      </c>
      <c r="AB773" s="58"/>
    </row>
    <row r="774" spans="1:28" ht="36" customHeight="1" x14ac:dyDescent="0.25">
      <c r="A774" s="16">
        <v>775</v>
      </c>
      <c r="B774" s="17"/>
      <c r="C774" s="18"/>
      <c r="D774" s="33" t="str">
        <f>IF($C774&gt;0,VLOOKUP($C774,CNIGP!$A:$J,2,FALSE),"")</f>
        <v/>
      </c>
      <c r="E774" s="23" t="str">
        <f>IF($C774&gt;0,VLOOKUP($C774,CNIGP!$A:$J,3,FALSE),"")</f>
        <v/>
      </c>
      <c r="F774" s="23" t="str">
        <f t="shared" si="34"/>
        <v/>
      </c>
      <c r="G774" s="23" t="str">
        <f>IF($C774&gt;0,VLOOKUP($C774,CNIGP!$A:$J,9,FALSE),"")</f>
        <v/>
      </c>
      <c r="H774" s="23" t="str">
        <f>IF($C774&gt;0,VLOOKUP($C774,CNIGP!$A:$J,25,FALSE),"")</f>
        <v/>
      </c>
      <c r="I774" s="63"/>
      <c r="J774" s="18"/>
      <c r="K774" s="18"/>
      <c r="L774" s="18"/>
      <c r="M774" s="18"/>
      <c r="N774" s="36"/>
      <c r="O774" s="36"/>
      <c r="P774" s="36"/>
      <c r="Q774" s="36"/>
      <c r="R774" s="36"/>
      <c r="S774" s="18"/>
      <c r="T774" s="36"/>
      <c r="U774" s="18"/>
      <c r="V774" s="18"/>
      <c r="W774" s="23" t="str">
        <f t="shared" si="35"/>
        <v/>
      </c>
      <c r="X774" s="18"/>
      <c r="Y774" s="17"/>
      <c r="Z774" s="29" t="str">
        <f t="shared" si="33"/>
        <v/>
      </c>
      <c r="AA774" s="23" t="e">
        <f ca="1">IF(X774=#REF!,#REF!,IF(X774=#REF!,#REF!,IF(X774=#REF!,#REF!,IF(Z774="","",IF(X774="","",IF(Z774-TODAY()&gt;0,Z774-TODAY(),"Venceu"))))))</f>
        <v>#REF!</v>
      </c>
      <c r="AB774" s="58"/>
    </row>
    <row r="775" spans="1:28" ht="36" customHeight="1" x14ac:dyDescent="0.25">
      <c r="A775" s="16">
        <v>776</v>
      </c>
      <c r="B775" s="17"/>
      <c r="C775" s="18"/>
      <c r="D775" s="33" t="str">
        <f>IF($C775&gt;0,VLOOKUP($C775,CNIGP!$A:$J,2,FALSE),"")</f>
        <v/>
      </c>
      <c r="E775" s="23" t="str">
        <f>IF($C775&gt;0,VLOOKUP($C775,CNIGP!$A:$J,3,FALSE),"")</f>
        <v/>
      </c>
      <c r="F775" s="23" t="str">
        <f t="shared" si="34"/>
        <v/>
      </c>
      <c r="G775" s="23" t="str">
        <f>IF($C775&gt;0,VLOOKUP($C775,CNIGP!$A:$J,9,FALSE),"")</f>
        <v/>
      </c>
      <c r="H775" s="23" t="str">
        <f>IF($C775&gt;0,VLOOKUP($C775,CNIGP!$A:$J,25,FALSE),"")</f>
        <v/>
      </c>
      <c r="I775" s="63"/>
      <c r="J775" s="18"/>
      <c r="K775" s="18"/>
      <c r="L775" s="18"/>
      <c r="M775" s="18"/>
      <c r="N775" s="36"/>
      <c r="O775" s="36"/>
      <c r="P775" s="36"/>
      <c r="Q775" s="36"/>
      <c r="R775" s="36"/>
      <c r="S775" s="18"/>
      <c r="T775" s="36"/>
      <c r="U775" s="18"/>
      <c r="V775" s="18"/>
      <c r="W775" s="23" t="str">
        <f t="shared" si="35"/>
        <v/>
      </c>
      <c r="X775" s="18"/>
      <c r="Y775" s="17"/>
      <c r="Z775" s="29" t="str">
        <f t="shared" si="33"/>
        <v/>
      </c>
      <c r="AA775" s="23" t="e">
        <f ca="1">IF(X775=#REF!,#REF!,IF(X775=#REF!,#REF!,IF(X775=#REF!,#REF!,IF(Z775="","",IF(X775="","",IF(Z775-TODAY()&gt;0,Z775-TODAY(),"Venceu"))))))</f>
        <v>#REF!</v>
      </c>
      <c r="AB775" s="58"/>
    </row>
    <row r="776" spans="1:28" ht="36" customHeight="1" x14ac:dyDescent="0.25">
      <c r="A776" s="16">
        <v>777</v>
      </c>
      <c r="B776" s="17"/>
      <c r="C776" s="18"/>
      <c r="D776" s="33" t="str">
        <f>IF($C776&gt;0,VLOOKUP($C776,CNIGP!$A:$J,2,FALSE),"")</f>
        <v/>
      </c>
      <c r="E776" s="23" t="str">
        <f>IF($C776&gt;0,VLOOKUP($C776,CNIGP!$A:$J,3,FALSE),"")</f>
        <v/>
      </c>
      <c r="F776" s="23" t="str">
        <f t="shared" si="34"/>
        <v/>
      </c>
      <c r="G776" s="23" t="str">
        <f>IF($C776&gt;0,VLOOKUP($C776,CNIGP!$A:$J,9,FALSE),"")</f>
        <v/>
      </c>
      <c r="H776" s="23" t="str">
        <f>IF($C776&gt;0,VLOOKUP($C776,CNIGP!$A:$J,25,FALSE),"")</f>
        <v/>
      </c>
      <c r="I776" s="63"/>
      <c r="J776" s="18"/>
      <c r="K776" s="18"/>
      <c r="L776" s="18"/>
      <c r="M776" s="18"/>
      <c r="N776" s="36"/>
      <c r="O776" s="36"/>
      <c r="P776" s="36"/>
      <c r="Q776" s="36"/>
      <c r="R776" s="36"/>
      <c r="S776" s="18"/>
      <c r="T776" s="36"/>
      <c r="U776" s="18"/>
      <c r="V776" s="18"/>
      <c r="W776" s="23" t="str">
        <f t="shared" si="35"/>
        <v/>
      </c>
      <c r="X776" s="18"/>
      <c r="Y776" s="17"/>
      <c r="Z776" s="29" t="str">
        <f t="shared" si="33"/>
        <v/>
      </c>
      <c r="AA776" s="23" t="e">
        <f ca="1">IF(X776=#REF!,#REF!,IF(X776=#REF!,#REF!,IF(X776=#REF!,#REF!,IF(Z776="","",IF(X776="","",IF(Z776-TODAY()&gt;0,Z776-TODAY(),"Venceu"))))))</f>
        <v>#REF!</v>
      </c>
      <c r="AB776" s="58"/>
    </row>
    <row r="777" spans="1:28" ht="36" customHeight="1" x14ac:dyDescent="0.25">
      <c r="A777" s="16">
        <v>778</v>
      </c>
      <c r="B777" s="17"/>
      <c r="C777" s="18"/>
      <c r="D777" s="33" t="str">
        <f>IF($C777&gt;0,VLOOKUP($C777,CNIGP!$A:$J,2,FALSE),"")</f>
        <v/>
      </c>
      <c r="E777" s="23" t="str">
        <f>IF($C777&gt;0,VLOOKUP($C777,CNIGP!$A:$J,3,FALSE),"")</f>
        <v/>
      </c>
      <c r="F777" s="23" t="str">
        <f t="shared" si="34"/>
        <v/>
      </c>
      <c r="G777" s="23" t="str">
        <f>IF($C777&gt;0,VLOOKUP($C777,CNIGP!$A:$J,9,FALSE),"")</f>
        <v/>
      </c>
      <c r="H777" s="23" t="str">
        <f>IF($C777&gt;0,VLOOKUP($C777,CNIGP!$A:$J,25,FALSE),"")</f>
        <v/>
      </c>
      <c r="I777" s="63"/>
      <c r="J777" s="18"/>
      <c r="K777" s="18"/>
      <c r="L777" s="18"/>
      <c r="M777" s="18"/>
      <c r="N777" s="36"/>
      <c r="O777" s="36"/>
      <c r="P777" s="36"/>
      <c r="Q777" s="36"/>
      <c r="R777" s="36"/>
      <c r="S777" s="18"/>
      <c r="T777" s="36"/>
      <c r="U777" s="18"/>
      <c r="V777" s="18"/>
      <c r="W777" s="23" t="str">
        <f t="shared" si="35"/>
        <v/>
      </c>
      <c r="X777" s="18"/>
      <c r="Y777" s="17"/>
      <c r="Z777" s="29" t="str">
        <f t="shared" si="33"/>
        <v/>
      </c>
      <c r="AA777" s="23" t="e">
        <f ca="1">IF(X777=#REF!,#REF!,IF(X777=#REF!,#REF!,IF(X777=#REF!,#REF!,IF(Z777="","",IF(X777="","",IF(Z777-TODAY()&gt;0,Z777-TODAY(),"Venceu"))))))</f>
        <v>#REF!</v>
      </c>
      <c r="AB777" s="58"/>
    </row>
    <row r="778" spans="1:28" ht="36" customHeight="1" x14ac:dyDescent="0.25">
      <c r="A778" s="16">
        <v>779</v>
      </c>
      <c r="B778" s="17"/>
      <c r="C778" s="18"/>
      <c r="D778" s="33" t="str">
        <f>IF($C778&gt;0,VLOOKUP($C778,CNIGP!$A:$J,2,FALSE),"")</f>
        <v/>
      </c>
      <c r="E778" s="23" t="str">
        <f>IF($C778&gt;0,VLOOKUP($C778,CNIGP!$A:$J,3,FALSE),"")</f>
        <v/>
      </c>
      <c r="F778" s="23" t="str">
        <f t="shared" si="34"/>
        <v/>
      </c>
      <c r="G778" s="23" t="str">
        <f>IF($C778&gt;0,VLOOKUP($C778,CNIGP!$A:$J,9,FALSE),"")</f>
        <v/>
      </c>
      <c r="H778" s="23" t="str">
        <f>IF($C778&gt;0,VLOOKUP($C778,CNIGP!$A:$J,25,FALSE),"")</f>
        <v/>
      </c>
      <c r="I778" s="63"/>
      <c r="J778" s="18"/>
      <c r="K778" s="18"/>
      <c r="L778" s="18"/>
      <c r="M778" s="18"/>
      <c r="N778" s="36"/>
      <c r="O778" s="36"/>
      <c r="P778" s="36"/>
      <c r="Q778" s="36"/>
      <c r="R778" s="36"/>
      <c r="S778" s="18"/>
      <c r="T778" s="36"/>
      <c r="U778" s="18"/>
      <c r="V778" s="18"/>
      <c r="W778" s="23" t="str">
        <f t="shared" si="35"/>
        <v/>
      </c>
      <c r="X778" s="18"/>
      <c r="Y778" s="17"/>
      <c r="Z778" s="29" t="str">
        <f t="shared" si="33"/>
        <v/>
      </c>
      <c r="AA778" s="23" t="e">
        <f ca="1">IF(X778=#REF!,#REF!,IF(X778=#REF!,#REF!,IF(X778=#REF!,#REF!,IF(Z778="","",IF(X778="","",IF(Z778-TODAY()&gt;0,Z778-TODAY(),"Venceu"))))))</f>
        <v>#REF!</v>
      </c>
      <c r="AB778" s="58"/>
    </row>
    <row r="779" spans="1:28" ht="36" customHeight="1" x14ac:dyDescent="0.25">
      <c r="A779" s="16">
        <v>780</v>
      </c>
      <c r="B779" s="17"/>
      <c r="C779" s="18"/>
      <c r="D779" s="33" t="str">
        <f>IF($C779&gt;0,VLOOKUP($C779,CNIGP!$A:$J,2,FALSE),"")</f>
        <v/>
      </c>
      <c r="E779" s="23" t="str">
        <f>IF($C779&gt;0,VLOOKUP($C779,CNIGP!$A:$J,3,FALSE),"")</f>
        <v/>
      </c>
      <c r="F779" s="23" t="str">
        <f t="shared" si="34"/>
        <v/>
      </c>
      <c r="G779" s="23" t="str">
        <f>IF($C779&gt;0,VLOOKUP($C779,CNIGP!$A:$J,9,FALSE),"")</f>
        <v/>
      </c>
      <c r="H779" s="23" t="str">
        <f>IF($C779&gt;0,VLOOKUP($C779,CNIGP!$A:$J,25,FALSE),"")</f>
        <v/>
      </c>
      <c r="I779" s="63"/>
      <c r="J779" s="18"/>
      <c r="K779" s="18"/>
      <c r="L779" s="18"/>
      <c r="M779" s="18"/>
      <c r="N779" s="36"/>
      <c r="O779" s="36"/>
      <c r="P779" s="36"/>
      <c r="Q779" s="36"/>
      <c r="R779" s="36"/>
      <c r="S779" s="18"/>
      <c r="T779" s="36"/>
      <c r="U779" s="18"/>
      <c r="V779" s="18"/>
      <c r="W779" s="23" t="str">
        <f t="shared" si="35"/>
        <v/>
      </c>
      <c r="X779" s="18"/>
      <c r="Y779" s="17"/>
      <c r="Z779" s="29" t="str">
        <f t="shared" si="33"/>
        <v/>
      </c>
      <c r="AA779" s="23" t="e">
        <f ca="1">IF(X779=#REF!,#REF!,IF(X779=#REF!,#REF!,IF(X779=#REF!,#REF!,IF(Z779="","",IF(X779="","",IF(Z779-TODAY()&gt;0,Z779-TODAY(),"Venceu"))))))</f>
        <v>#REF!</v>
      </c>
      <c r="AB779" s="58"/>
    </row>
    <row r="780" spans="1:28" ht="36" customHeight="1" x14ac:dyDescent="0.25">
      <c r="A780" s="16">
        <v>781</v>
      </c>
      <c r="B780" s="17"/>
      <c r="C780" s="18"/>
      <c r="D780" s="33" t="str">
        <f>IF($C780&gt;0,VLOOKUP($C780,CNIGP!$A:$J,2,FALSE),"")</f>
        <v/>
      </c>
      <c r="E780" s="23" t="str">
        <f>IF($C780&gt;0,VLOOKUP($C780,CNIGP!$A:$J,3,FALSE),"")</f>
        <v/>
      </c>
      <c r="F780" s="23" t="str">
        <f t="shared" si="34"/>
        <v/>
      </c>
      <c r="G780" s="23" t="str">
        <f>IF($C780&gt;0,VLOOKUP($C780,CNIGP!$A:$J,9,FALSE),"")</f>
        <v/>
      </c>
      <c r="H780" s="23" t="str">
        <f>IF($C780&gt;0,VLOOKUP($C780,CNIGP!$A:$J,25,FALSE),"")</f>
        <v/>
      </c>
      <c r="I780" s="63"/>
      <c r="J780" s="18"/>
      <c r="K780" s="18"/>
      <c r="L780" s="18"/>
      <c r="M780" s="18"/>
      <c r="N780" s="36"/>
      <c r="O780" s="36"/>
      <c r="P780" s="36"/>
      <c r="Q780" s="36"/>
      <c r="R780" s="36"/>
      <c r="S780" s="18"/>
      <c r="T780" s="36"/>
      <c r="U780" s="18"/>
      <c r="V780" s="18"/>
      <c r="W780" s="23" t="str">
        <f t="shared" si="35"/>
        <v/>
      </c>
      <c r="X780" s="18"/>
      <c r="Y780" s="17"/>
      <c r="Z780" s="29" t="str">
        <f t="shared" si="33"/>
        <v/>
      </c>
      <c r="AA780" s="23" t="e">
        <f ca="1">IF(X780=#REF!,#REF!,IF(X780=#REF!,#REF!,IF(X780=#REF!,#REF!,IF(Z780="","",IF(X780="","",IF(Z780-TODAY()&gt;0,Z780-TODAY(),"Venceu"))))))</f>
        <v>#REF!</v>
      </c>
      <c r="AB780" s="58"/>
    </row>
    <row r="781" spans="1:28" ht="36" customHeight="1" x14ac:dyDescent="0.25">
      <c r="A781" s="16">
        <v>782</v>
      </c>
      <c r="B781" s="17"/>
      <c r="C781" s="18"/>
      <c r="D781" s="33" t="str">
        <f>IF($C781&gt;0,VLOOKUP($C781,CNIGP!$A:$J,2,FALSE),"")</f>
        <v/>
      </c>
      <c r="E781" s="23" t="str">
        <f>IF($C781&gt;0,VLOOKUP($C781,CNIGP!$A:$J,3,FALSE),"")</f>
        <v/>
      </c>
      <c r="F781" s="23" t="str">
        <f t="shared" si="34"/>
        <v/>
      </c>
      <c r="G781" s="23" t="str">
        <f>IF($C781&gt;0,VLOOKUP($C781,CNIGP!$A:$J,9,FALSE),"")</f>
        <v/>
      </c>
      <c r="H781" s="23" t="str">
        <f>IF($C781&gt;0,VLOOKUP($C781,CNIGP!$A:$J,25,FALSE),"")</f>
        <v/>
      </c>
      <c r="I781" s="63"/>
      <c r="J781" s="18"/>
      <c r="K781" s="18"/>
      <c r="L781" s="18"/>
      <c r="M781" s="18"/>
      <c r="N781" s="36"/>
      <c r="O781" s="36"/>
      <c r="P781" s="36"/>
      <c r="Q781" s="36"/>
      <c r="R781" s="36"/>
      <c r="S781" s="18"/>
      <c r="T781" s="36"/>
      <c r="U781" s="18"/>
      <c r="V781" s="18"/>
      <c r="W781" s="23" t="str">
        <f t="shared" si="35"/>
        <v/>
      </c>
      <c r="X781" s="18"/>
      <c r="Y781" s="17"/>
      <c r="Z781" s="29" t="str">
        <f t="shared" si="33"/>
        <v/>
      </c>
      <c r="AA781" s="23" t="e">
        <f ca="1">IF(X781=#REF!,#REF!,IF(X781=#REF!,#REF!,IF(X781=#REF!,#REF!,IF(Z781="","",IF(X781="","",IF(Z781-TODAY()&gt;0,Z781-TODAY(),"Venceu"))))))</f>
        <v>#REF!</v>
      </c>
      <c r="AB781" s="58"/>
    </row>
    <row r="782" spans="1:28" ht="36" customHeight="1" x14ac:dyDescent="0.25">
      <c r="A782" s="16">
        <v>783</v>
      </c>
      <c r="B782" s="17"/>
      <c r="C782" s="18"/>
      <c r="D782" s="33" t="str">
        <f>IF($C782&gt;0,VLOOKUP($C782,CNIGP!$A:$J,2,FALSE),"")</f>
        <v/>
      </c>
      <c r="E782" s="23" t="str">
        <f>IF($C782&gt;0,VLOOKUP($C782,CNIGP!$A:$J,3,FALSE),"")</f>
        <v/>
      </c>
      <c r="F782" s="23" t="str">
        <f t="shared" si="34"/>
        <v/>
      </c>
      <c r="G782" s="23" t="str">
        <f>IF($C782&gt;0,VLOOKUP($C782,CNIGP!$A:$J,9,FALSE),"")</f>
        <v/>
      </c>
      <c r="H782" s="23" t="str">
        <f>IF($C782&gt;0,VLOOKUP($C782,CNIGP!$A:$J,25,FALSE),"")</f>
        <v/>
      </c>
      <c r="I782" s="63"/>
      <c r="J782" s="18"/>
      <c r="K782" s="18"/>
      <c r="L782" s="18"/>
      <c r="M782" s="18"/>
      <c r="N782" s="36"/>
      <c r="O782" s="36"/>
      <c r="P782" s="36"/>
      <c r="Q782" s="36"/>
      <c r="R782" s="36"/>
      <c r="S782" s="18"/>
      <c r="T782" s="36"/>
      <c r="U782" s="18"/>
      <c r="V782" s="18"/>
      <c r="W782" s="23" t="str">
        <f t="shared" si="35"/>
        <v/>
      </c>
      <c r="X782" s="18"/>
      <c r="Y782" s="17"/>
      <c r="Z782" s="29" t="str">
        <f t="shared" si="33"/>
        <v/>
      </c>
      <c r="AA782" s="23" t="e">
        <f ca="1">IF(X782=#REF!,#REF!,IF(X782=#REF!,#REF!,IF(X782=#REF!,#REF!,IF(Z782="","",IF(X782="","",IF(Z782-TODAY()&gt;0,Z782-TODAY(),"Venceu"))))))</f>
        <v>#REF!</v>
      </c>
      <c r="AB782" s="58"/>
    </row>
    <row r="783" spans="1:28" ht="36" customHeight="1" x14ac:dyDescent="0.25">
      <c r="A783" s="16">
        <v>784</v>
      </c>
      <c r="B783" s="17"/>
      <c r="C783" s="18"/>
      <c r="D783" s="33" t="str">
        <f>IF($C783&gt;0,VLOOKUP($C783,CNIGP!$A:$J,2,FALSE),"")</f>
        <v/>
      </c>
      <c r="E783" s="23" t="str">
        <f>IF($C783&gt;0,VLOOKUP($C783,CNIGP!$A:$J,3,FALSE),"")</f>
        <v/>
      </c>
      <c r="F783" s="23" t="str">
        <f t="shared" si="34"/>
        <v/>
      </c>
      <c r="G783" s="23" t="str">
        <f>IF($C783&gt;0,VLOOKUP($C783,CNIGP!$A:$J,9,FALSE),"")</f>
        <v/>
      </c>
      <c r="H783" s="23" t="str">
        <f>IF($C783&gt;0,VLOOKUP($C783,CNIGP!$A:$J,25,FALSE),"")</f>
        <v/>
      </c>
      <c r="I783" s="63"/>
      <c r="J783" s="18"/>
      <c r="K783" s="18"/>
      <c r="L783" s="18"/>
      <c r="M783" s="18"/>
      <c r="N783" s="36"/>
      <c r="O783" s="36"/>
      <c r="P783" s="36"/>
      <c r="Q783" s="36"/>
      <c r="R783" s="36"/>
      <c r="S783" s="18"/>
      <c r="T783" s="36"/>
      <c r="U783" s="18"/>
      <c r="V783" s="18"/>
      <c r="W783" s="23" t="str">
        <f t="shared" si="35"/>
        <v/>
      </c>
      <c r="X783" s="18"/>
      <c r="Y783" s="17"/>
      <c r="Z783" s="29" t="str">
        <f t="shared" si="33"/>
        <v/>
      </c>
      <c r="AA783" s="23" t="e">
        <f ca="1">IF(X783=#REF!,#REF!,IF(X783=#REF!,#REF!,IF(X783=#REF!,#REF!,IF(Z783="","",IF(X783="","",IF(Z783-TODAY()&gt;0,Z783-TODAY(),"Venceu"))))))</f>
        <v>#REF!</v>
      </c>
      <c r="AB783" s="58"/>
    </row>
    <row r="784" spans="1:28" ht="36" customHeight="1" x14ac:dyDescent="0.25">
      <c r="A784" s="16">
        <v>785</v>
      </c>
      <c r="B784" s="17"/>
      <c r="C784" s="18"/>
      <c r="D784" s="33" t="str">
        <f>IF($C784&gt;0,VLOOKUP($C784,CNIGP!$A:$J,2,FALSE),"")</f>
        <v/>
      </c>
      <c r="E784" s="23" t="str">
        <f>IF($C784&gt;0,VLOOKUP($C784,CNIGP!$A:$J,3,FALSE),"")</f>
        <v/>
      </c>
      <c r="F784" s="23" t="str">
        <f t="shared" si="34"/>
        <v/>
      </c>
      <c r="G784" s="23" t="str">
        <f>IF($C784&gt;0,VLOOKUP($C784,CNIGP!$A:$J,9,FALSE),"")</f>
        <v/>
      </c>
      <c r="H784" s="23" t="str">
        <f>IF($C784&gt;0,VLOOKUP($C784,CNIGP!$A:$J,25,FALSE),"")</f>
        <v/>
      </c>
      <c r="I784" s="63"/>
      <c r="J784" s="18"/>
      <c r="K784" s="18"/>
      <c r="L784" s="18"/>
      <c r="M784" s="18"/>
      <c r="N784" s="36"/>
      <c r="O784" s="36"/>
      <c r="P784" s="36"/>
      <c r="Q784" s="36"/>
      <c r="R784" s="36"/>
      <c r="S784" s="18"/>
      <c r="T784" s="36"/>
      <c r="U784" s="18"/>
      <c r="V784" s="18"/>
      <c r="W784" s="23" t="str">
        <f t="shared" si="35"/>
        <v/>
      </c>
      <c r="X784" s="18"/>
      <c r="Y784" s="17"/>
      <c r="Z784" s="29" t="str">
        <f t="shared" si="33"/>
        <v/>
      </c>
      <c r="AA784" s="23" t="e">
        <f ca="1">IF(X784=#REF!,#REF!,IF(X784=#REF!,#REF!,IF(X784=#REF!,#REF!,IF(Z784="","",IF(X784="","",IF(Z784-TODAY()&gt;0,Z784-TODAY(),"Venceu"))))))</f>
        <v>#REF!</v>
      </c>
      <c r="AB784" s="58"/>
    </row>
    <row r="785" spans="1:28" ht="36" customHeight="1" x14ac:dyDescent="0.25">
      <c r="A785" s="16">
        <v>786</v>
      </c>
      <c r="B785" s="17"/>
      <c r="C785" s="18"/>
      <c r="D785" s="33" t="str">
        <f>IF($C785&gt;0,VLOOKUP($C785,CNIGP!$A:$J,2,FALSE),"")</f>
        <v/>
      </c>
      <c r="E785" s="23" t="str">
        <f>IF($C785&gt;0,VLOOKUP($C785,CNIGP!$A:$J,3,FALSE),"")</f>
        <v/>
      </c>
      <c r="F785" s="23" t="str">
        <f t="shared" si="34"/>
        <v/>
      </c>
      <c r="G785" s="23" t="str">
        <f>IF($C785&gt;0,VLOOKUP($C785,CNIGP!$A:$J,9,FALSE),"")</f>
        <v/>
      </c>
      <c r="H785" s="23" t="str">
        <f>IF($C785&gt;0,VLOOKUP($C785,CNIGP!$A:$J,25,FALSE),"")</f>
        <v/>
      </c>
      <c r="I785" s="63"/>
      <c r="J785" s="18"/>
      <c r="K785" s="18"/>
      <c r="L785" s="18"/>
      <c r="M785" s="18"/>
      <c r="N785" s="36"/>
      <c r="O785" s="36"/>
      <c r="P785" s="36"/>
      <c r="Q785" s="36"/>
      <c r="R785" s="36"/>
      <c r="S785" s="18"/>
      <c r="T785" s="36"/>
      <c r="U785" s="18"/>
      <c r="V785" s="18"/>
      <c r="W785" s="23" t="str">
        <f t="shared" si="35"/>
        <v/>
      </c>
      <c r="X785" s="18"/>
      <c r="Y785" s="17"/>
      <c r="Z785" s="29" t="str">
        <f t="shared" si="33"/>
        <v/>
      </c>
      <c r="AA785" s="23" t="e">
        <f ca="1">IF(X785=#REF!,#REF!,IF(X785=#REF!,#REF!,IF(X785=#REF!,#REF!,IF(Z785="","",IF(X785="","",IF(Z785-TODAY()&gt;0,Z785-TODAY(),"Venceu"))))))</f>
        <v>#REF!</v>
      </c>
      <c r="AB785" s="58"/>
    </row>
    <row r="786" spans="1:28" ht="36" customHeight="1" x14ac:dyDescent="0.25">
      <c r="A786" s="16">
        <v>787</v>
      </c>
      <c r="B786" s="17"/>
      <c r="C786" s="18"/>
      <c r="D786" s="33" t="str">
        <f>IF($C786&gt;0,VLOOKUP($C786,CNIGP!$A:$J,2,FALSE),"")</f>
        <v/>
      </c>
      <c r="E786" s="23" t="str">
        <f>IF($C786&gt;0,VLOOKUP($C786,CNIGP!$A:$J,3,FALSE),"")</f>
        <v/>
      </c>
      <c r="F786" s="23" t="str">
        <f t="shared" si="34"/>
        <v/>
      </c>
      <c r="G786" s="23" t="str">
        <f>IF($C786&gt;0,VLOOKUP($C786,CNIGP!$A:$J,9,FALSE),"")</f>
        <v/>
      </c>
      <c r="H786" s="23" t="str">
        <f>IF($C786&gt;0,VLOOKUP($C786,CNIGP!$A:$J,25,FALSE),"")</f>
        <v/>
      </c>
      <c r="I786" s="63"/>
      <c r="J786" s="18"/>
      <c r="K786" s="18"/>
      <c r="L786" s="18"/>
      <c r="M786" s="18"/>
      <c r="N786" s="36"/>
      <c r="O786" s="36"/>
      <c r="P786" s="36"/>
      <c r="Q786" s="36"/>
      <c r="R786" s="36"/>
      <c r="S786" s="18"/>
      <c r="T786" s="36"/>
      <c r="U786" s="18"/>
      <c r="V786" s="18"/>
      <c r="W786" s="23" t="str">
        <f t="shared" si="35"/>
        <v/>
      </c>
      <c r="X786" s="18"/>
      <c r="Y786" s="17"/>
      <c r="Z786" s="29" t="str">
        <f t="shared" si="33"/>
        <v/>
      </c>
      <c r="AA786" s="23" t="e">
        <f ca="1">IF(X786=#REF!,#REF!,IF(X786=#REF!,#REF!,IF(X786=#REF!,#REF!,IF(Z786="","",IF(X786="","",IF(Z786-TODAY()&gt;0,Z786-TODAY(),"Venceu"))))))</f>
        <v>#REF!</v>
      </c>
      <c r="AB786" s="58"/>
    </row>
    <row r="787" spans="1:28" ht="36" customHeight="1" x14ac:dyDescent="0.25">
      <c r="A787" s="16">
        <v>788</v>
      </c>
      <c r="B787" s="17"/>
      <c r="C787" s="18"/>
      <c r="D787" s="33" t="str">
        <f>IF($C787&gt;0,VLOOKUP($C787,CNIGP!$A:$J,2,FALSE),"")</f>
        <v/>
      </c>
      <c r="E787" s="23" t="str">
        <f>IF($C787&gt;0,VLOOKUP($C787,CNIGP!$A:$J,3,FALSE),"")</f>
        <v/>
      </c>
      <c r="F787" s="23" t="str">
        <f t="shared" si="34"/>
        <v/>
      </c>
      <c r="G787" s="23" t="str">
        <f>IF($C787&gt;0,VLOOKUP($C787,CNIGP!$A:$J,9,FALSE),"")</f>
        <v/>
      </c>
      <c r="H787" s="23" t="str">
        <f>IF($C787&gt;0,VLOOKUP($C787,CNIGP!$A:$J,25,FALSE),"")</f>
        <v/>
      </c>
      <c r="I787" s="63"/>
      <c r="J787" s="18"/>
      <c r="K787" s="18"/>
      <c r="L787" s="18"/>
      <c r="M787" s="18"/>
      <c r="N787" s="36"/>
      <c r="O787" s="36"/>
      <c r="P787" s="36"/>
      <c r="Q787" s="36"/>
      <c r="R787" s="36"/>
      <c r="S787" s="18"/>
      <c r="T787" s="36"/>
      <c r="U787" s="18"/>
      <c r="V787" s="18"/>
      <c r="W787" s="23" t="str">
        <f t="shared" si="35"/>
        <v/>
      </c>
      <c r="X787" s="18"/>
      <c r="Y787" s="17"/>
      <c r="Z787" s="29" t="str">
        <f t="shared" si="33"/>
        <v/>
      </c>
      <c r="AA787" s="23" t="e">
        <f ca="1">IF(X787=#REF!,#REF!,IF(X787=#REF!,#REF!,IF(X787=#REF!,#REF!,IF(Z787="","",IF(X787="","",IF(Z787-TODAY()&gt;0,Z787-TODAY(),"Venceu"))))))</f>
        <v>#REF!</v>
      </c>
      <c r="AB787" s="58"/>
    </row>
    <row r="788" spans="1:28" ht="36" customHeight="1" x14ac:dyDescent="0.25">
      <c r="A788" s="16">
        <v>789</v>
      </c>
      <c r="B788" s="17"/>
      <c r="C788" s="18"/>
      <c r="D788" s="33" t="str">
        <f>IF($C788&gt;0,VLOOKUP($C788,CNIGP!$A:$J,2,FALSE),"")</f>
        <v/>
      </c>
      <c r="E788" s="23" t="str">
        <f>IF($C788&gt;0,VLOOKUP($C788,CNIGP!$A:$J,3,FALSE),"")</f>
        <v/>
      </c>
      <c r="F788" s="23" t="str">
        <f t="shared" si="34"/>
        <v/>
      </c>
      <c r="G788" s="23" t="str">
        <f>IF($C788&gt;0,VLOOKUP($C788,CNIGP!$A:$J,9,FALSE),"")</f>
        <v/>
      </c>
      <c r="H788" s="23" t="str">
        <f>IF($C788&gt;0,VLOOKUP($C788,CNIGP!$A:$J,25,FALSE),"")</f>
        <v/>
      </c>
      <c r="I788" s="63"/>
      <c r="J788" s="18"/>
      <c r="K788" s="18"/>
      <c r="L788" s="18"/>
      <c r="M788" s="18"/>
      <c r="N788" s="36"/>
      <c r="O788" s="36"/>
      <c r="P788" s="36"/>
      <c r="Q788" s="36"/>
      <c r="R788" s="36"/>
      <c r="S788" s="18"/>
      <c r="T788" s="36"/>
      <c r="U788" s="18"/>
      <c r="V788" s="18"/>
      <c r="W788" s="23" t="str">
        <f t="shared" si="35"/>
        <v/>
      </c>
      <c r="X788" s="18"/>
      <c r="Y788" s="17"/>
      <c r="Z788" s="29" t="str">
        <f t="shared" si="33"/>
        <v/>
      </c>
      <c r="AA788" s="23" t="e">
        <f ca="1">IF(X788=#REF!,#REF!,IF(X788=#REF!,#REF!,IF(X788=#REF!,#REF!,IF(Z788="","",IF(X788="","",IF(Z788-TODAY()&gt;0,Z788-TODAY(),"Venceu"))))))</f>
        <v>#REF!</v>
      </c>
      <c r="AB788" s="58"/>
    </row>
    <row r="789" spans="1:28" ht="36" customHeight="1" x14ac:dyDescent="0.25">
      <c r="A789" s="16">
        <v>790</v>
      </c>
      <c r="B789" s="17"/>
      <c r="C789" s="18"/>
      <c r="D789" s="33" t="str">
        <f>IF($C789&gt;0,VLOOKUP($C789,CNIGP!$A:$J,2,FALSE),"")</f>
        <v/>
      </c>
      <c r="E789" s="23" t="str">
        <f>IF($C789&gt;0,VLOOKUP($C789,CNIGP!$A:$J,3,FALSE),"")</f>
        <v/>
      </c>
      <c r="F789" s="23" t="str">
        <f t="shared" si="34"/>
        <v/>
      </c>
      <c r="G789" s="23" t="str">
        <f>IF($C789&gt;0,VLOOKUP($C789,CNIGP!$A:$J,9,FALSE),"")</f>
        <v/>
      </c>
      <c r="H789" s="23" t="str">
        <f>IF($C789&gt;0,VLOOKUP($C789,CNIGP!$A:$J,25,FALSE),"")</f>
        <v/>
      </c>
      <c r="I789" s="63"/>
      <c r="J789" s="18"/>
      <c r="K789" s="18"/>
      <c r="L789" s="18"/>
      <c r="M789" s="18"/>
      <c r="N789" s="36"/>
      <c r="O789" s="36"/>
      <c r="P789" s="36"/>
      <c r="Q789" s="36"/>
      <c r="R789" s="36"/>
      <c r="S789" s="18"/>
      <c r="T789" s="36"/>
      <c r="U789" s="18"/>
      <c r="V789" s="18"/>
      <c r="W789" s="23" t="str">
        <f t="shared" si="35"/>
        <v/>
      </c>
      <c r="X789" s="18"/>
      <c r="Y789" s="17"/>
      <c r="Z789" s="29" t="str">
        <f t="shared" ref="Z789:Z852" si="36">IF(Y789&gt;0,T789+Y789,"")</f>
        <v/>
      </c>
      <c r="AA789" s="23" t="e">
        <f ca="1">IF(X789=#REF!,#REF!,IF(X789=#REF!,#REF!,IF(X789=#REF!,#REF!,IF(Z789="","",IF(X789="","",IF(Z789-TODAY()&gt;0,Z789-TODAY(),"Venceu"))))))</f>
        <v>#REF!</v>
      </c>
      <c r="AB789" s="58"/>
    </row>
    <row r="790" spans="1:28" ht="36" customHeight="1" x14ac:dyDescent="0.25">
      <c r="A790" s="16">
        <v>791</v>
      </c>
      <c r="B790" s="17"/>
      <c r="C790" s="18"/>
      <c r="D790" s="33" t="str">
        <f>IF($C790&gt;0,VLOOKUP($C790,CNIGP!$A:$J,2,FALSE),"")</f>
        <v/>
      </c>
      <c r="E790" s="23" t="str">
        <f>IF($C790&gt;0,VLOOKUP($C790,CNIGP!$A:$J,3,FALSE),"")</f>
        <v/>
      </c>
      <c r="F790" s="23" t="str">
        <f t="shared" si="34"/>
        <v/>
      </c>
      <c r="G790" s="23" t="str">
        <f>IF($C790&gt;0,VLOOKUP($C790,CNIGP!$A:$J,9,FALSE),"")</f>
        <v/>
      </c>
      <c r="H790" s="23" t="str">
        <f>IF($C790&gt;0,VLOOKUP($C790,CNIGP!$A:$J,25,FALSE),"")</f>
        <v/>
      </c>
      <c r="I790" s="63"/>
      <c r="J790" s="18"/>
      <c r="K790" s="18"/>
      <c r="L790" s="18"/>
      <c r="M790" s="18"/>
      <c r="N790" s="36"/>
      <c r="O790" s="36"/>
      <c r="P790" s="36"/>
      <c r="Q790" s="36"/>
      <c r="R790" s="36"/>
      <c r="S790" s="18"/>
      <c r="T790" s="36"/>
      <c r="U790" s="18"/>
      <c r="V790" s="18"/>
      <c r="W790" s="23" t="str">
        <f t="shared" si="35"/>
        <v/>
      </c>
      <c r="X790" s="18"/>
      <c r="Y790" s="17"/>
      <c r="Z790" s="29" t="str">
        <f t="shared" si="36"/>
        <v/>
      </c>
      <c r="AA790" s="23" t="e">
        <f ca="1">IF(X790=#REF!,#REF!,IF(X790=#REF!,#REF!,IF(X790=#REF!,#REF!,IF(Z790="","",IF(X790="","",IF(Z790-TODAY()&gt;0,Z790-TODAY(),"Venceu"))))))</f>
        <v>#REF!</v>
      </c>
      <c r="AB790" s="58"/>
    </row>
    <row r="791" spans="1:28" ht="36" customHeight="1" x14ac:dyDescent="0.25">
      <c r="A791" s="16">
        <v>792</v>
      </c>
      <c r="B791" s="17"/>
      <c r="C791" s="18"/>
      <c r="D791" s="33" t="str">
        <f>IF($C791&gt;0,VLOOKUP($C791,CNIGP!$A:$J,2,FALSE),"")</f>
        <v/>
      </c>
      <c r="E791" s="23" t="str">
        <f>IF($C791&gt;0,VLOOKUP($C791,CNIGP!$A:$J,3,FALSE),"")</f>
        <v/>
      </c>
      <c r="F791" s="23" t="str">
        <f t="shared" si="34"/>
        <v/>
      </c>
      <c r="G791" s="23" t="str">
        <f>IF($C791&gt;0,VLOOKUP($C791,CNIGP!$A:$J,9,FALSE),"")</f>
        <v/>
      </c>
      <c r="H791" s="23" t="str">
        <f>IF($C791&gt;0,VLOOKUP($C791,CNIGP!$A:$J,25,FALSE),"")</f>
        <v/>
      </c>
      <c r="I791" s="63"/>
      <c r="J791" s="18"/>
      <c r="K791" s="18"/>
      <c r="L791" s="18"/>
      <c r="M791" s="18"/>
      <c r="N791" s="36"/>
      <c r="O791" s="36"/>
      <c r="P791" s="36"/>
      <c r="Q791" s="36"/>
      <c r="R791" s="36"/>
      <c r="S791" s="18"/>
      <c r="T791" s="36"/>
      <c r="U791" s="18"/>
      <c r="V791" s="18"/>
      <c r="W791" s="23" t="str">
        <f t="shared" si="35"/>
        <v/>
      </c>
      <c r="X791" s="18"/>
      <c r="Y791" s="17"/>
      <c r="Z791" s="29" t="str">
        <f t="shared" si="36"/>
        <v/>
      </c>
      <c r="AA791" s="23" t="e">
        <f ca="1">IF(X791=#REF!,#REF!,IF(X791=#REF!,#REF!,IF(X791=#REF!,#REF!,IF(Z791="","",IF(X791="","",IF(Z791-TODAY()&gt;0,Z791-TODAY(),"Venceu"))))))</f>
        <v>#REF!</v>
      </c>
      <c r="AB791" s="58"/>
    </row>
    <row r="792" spans="1:28" ht="36" customHeight="1" x14ac:dyDescent="0.25">
      <c r="A792" s="16">
        <v>793</v>
      </c>
      <c r="B792" s="17"/>
      <c r="C792" s="18"/>
      <c r="D792" s="33" t="str">
        <f>IF($C792&gt;0,VLOOKUP($C792,CNIGP!$A:$J,2,FALSE),"")</f>
        <v/>
      </c>
      <c r="E792" s="23" t="str">
        <f>IF($C792&gt;0,VLOOKUP($C792,CNIGP!$A:$J,3,FALSE),"")</f>
        <v/>
      </c>
      <c r="F792" s="23" t="str">
        <f t="shared" si="34"/>
        <v/>
      </c>
      <c r="G792" s="23" t="str">
        <f>IF($C792&gt;0,VLOOKUP($C792,CNIGP!$A:$J,9,FALSE),"")</f>
        <v/>
      </c>
      <c r="H792" s="23" t="str">
        <f>IF($C792&gt;0,VLOOKUP($C792,CNIGP!$A:$J,25,FALSE),"")</f>
        <v/>
      </c>
      <c r="I792" s="63"/>
      <c r="J792" s="18"/>
      <c r="K792" s="18"/>
      <c r="L792" s="18"/>
      <c r="M792" s="18"/>
      <c r="N792" s="36"/>
      <c r="O792" s="36"/>
      <c r="P792" s="36"/>
      <c r="Q792" s="36"/>
      <c r="R792" s="36"/>
      <c r="S792" s="18"/>
      <c r="T792" s="36"/>
      <c r="U792" s="18"/>
      <c r="V792" s="18"/>
      <c r="W792" s="23" t="str">
        <f t="shared" si="35"/>
        <v/>
      </c>
      <c r="X792" s="18"/>
      <c r="Y792" s="17"/>
      <c r="Z792" s="29" t="str">
        <f t="shared" si="36"/>
        <v/>
      </c>
      <c r="AA792" s="23" t="e">
        <f ca="1">IF(X792=#REF!,#REF!,IF(X792=#REF!,#REF!,IF(X792=#REF!,#REF!,IF(Z792="","",IF(X792="","",IF(Z792-TODAY()&gt;0,Z792-TODAY(),"Venceu"))))))</f>
        <v>#REF!</v>
      </c>
      <c r="AB792" s="58"/>
    </row>
    <row r="793" spans="1:28" ht="36" customHeight="1" x14ac:dyDescent="0.25">
      <c r="A793" s="16">
        <v>794</v>
      </c>
      <c r="B793" s="17"/>
      <c r="C793" s="18"/>
      <c r="D793" s="33" t="str">
        <f>IF($C793&gt;0,VLOOKUP($C793,CNIGP!$A:$J,2,FALSE),"")</f>
        <v/>
      </c>
      <c r="E793" s="23" t="str">
        <f>IF($C793&gt;0,VLOOKUP($C793,CNIGP!$A:$J,3,FALSE),"")</f>
        <v/>
      </c>
      <c r="F793" s="23" t="str">
        <f t="shared" ref="F793:F856" si="37">IF(B793&gt;0,IF(C793&gt;0,"Sim","Não"),"")</f>
        <v/>
      </c>
      <c r="G793" s="23" t="str">
        <f>IF($C793&gt;0,VLOOKUP($C793,CNIGP!$A:$J,9,FALSE),"")</f>
        <v/>
      </c>
      <c r="H793" s="23" t="str">
        <f>IF($C793&gt;0,VLOOKUP($C793,CNIGP!$A:$J,25,FALSE),"")</f>
        <v/>
      </c>
      <c r="I793" s="63"/>
      <c r="J793" s="18"/>
      <c r="K793" s="18"/>
      <c r="L793" s="18"/>
      <c r="M793" s="18"/>
      <c r="N793" s="36"/>
      <c r="O793" s="36"/>
      <c r="P793" s="36"/>
      <c r="Q793" s="36"/>
      <c r="R793" s="36"/>
      <c r="S793" s="18"/>
      <c r="T793" s="36"/>
      <c r="U793" s="18"/>
      <c r="V793" s="18"/>
      <c r="W793" s="23" t="str">
        <f t="shared" si="35"/>
        <v/>
      </c>
      <c r="X793" s="18"/>
      <c r="Y793" s="17"/>
      <c r="Z793" s="29" t="str">
        <f t="shared" si="36"/>
        <v/>
      </c>
      <c r="AA793" s="23" t="e">
        <f ca="1">IF(X793=#REF!,#REF!,IF(X793=#REF!,#REF!,IF(X793=#REF!,#REF!,IF(Z793="","",IF(X793="","",IF(Z793-TODAY()&gt;0,Z793-TODAY(),"Venceu"))))))</f>
        <v>#REF!</v>
      </c>
      <c r="AB793" s="58"/>
    </row>
    <row r="794" spans="1:28" ht="36" customHeight="1" x14ac:dyDescent="0.25">
      <c r="A794" s="16">
        <v>795</v>
      </c>
      <c r="B794" s="17"/>
      <c r="C794" s="18"/>
      <c r="D794" s="33" t="str">
        <f>IF($C794&gt;0,VLOOKUP($C794,CNIGP!$A:$J,2,FALSE),"")</f>
        <v/>
      </c>
      <c r="E794" s="23" t="str">
        <f>IF($C794&gt;0,VLOOKUP($C794,CNIGP!$A:$J,3,FALSE),"")</f>
        <v/>
      </c>
      <c r="F794" s="23" t="str">
        <f t="shared" si="37"/>
        <v/>
      </c>
      <c r="G794" s="23" t="str">
        <f>IF($C794&gt;0,VLOOKUP($C794,CNIGP!$A:$J,9,FALSE),"")</f>
        <v/>
      </c>
      <c r="H794" s="23" t="str">
        <f>IF($C794&gt;0,VLOOKUP($C794,CNIGP!$A:$J,25,FALSE),"")</f>
        <v/>
      </c>
      <c r="I794" s="63"/>
      <c r="J794" s="18"/>
      <c r="K794" s="18"/>
      <c r="L794" s="18"/>
      <c r="M794" s="18"/>
      <c r="N794" s="36"/>
      <c r="O794" s="36"/>
      <c r="P794" s="36"/>
      <c r="Q794" s="36"/>
      <c r="R794" s="36"/>
      <c r="S794" s="18"/>
      <c r="T794" s="36"/>
      <c r="U794" s="18"/>
      <c r="V794" s="18"/>
      <c r="W794" s="23" t="str">
        <f t="shared" si="35"/>
        <v/>
      </c>
      <c r="X794" s="18"/>
      <c r="Y794" s="17"/>
      <c r="Z794" s="29" t="str">
        <f t="shared" si="36"/>
        <v/>
      </c>
      <c r="AA794" s="23" t="e">
        <f ca="1">IF(X794=#REF!,#REF!,IF(X794=#REF!,#REF!,IF(X794=#REF!,#REF!,IF(Z794="","",IF(X794="","",IF(Z794-TODAY()&gt;0,Z794-TODAY(),"Venceu"))))))</f>
        <v>#REF!</v>
      </c>
      <c r="AB794" s="58"/>
    </row>
    <row r="795" spans="1:28" ht="36" customHeight="1" x14ac:dyDescent="0.25">
      <c r="A795" s="16">
        <v>796</v>
      </c>
      <c r="B795" s="17"/>
      <c r="C795" s="18"/>
      <c r="D795" s="33" t="str">
        <f>IF($C795&gt;0,VLOOKUP($C795,CNIGP!$A:$J,2,FALSE),"")</f>
        <v/>
      </c>
      <c r="E795" s="23" t="str">
        <f>IF($C795&gt;0,VLOOKUP($C795,CNIGP!$A:$J,3,FALSE),"")</f>
        <v/>
      </c>
      <c r="F795" s="23" t="str">
        <f t="shared" si="37"/>
        <v/>
      </c>
      <c r="G795" s="23" t="str">
        <f>IF($C795&gt;0,VLOOKUP($C795,CNIGP!$A:$J,9,FALSE),"")</f>
        <v/>
      </c>
      <c r="H795" s="23" t="str">
        <f>IF($C795&gt;0,VLOOKUP($C795,CNIGP!$A:$J,25,FALSE),"")</f>
        <v/>
      </c>
      <c r="I795" s="63"/>
      <c r="J795" s="18"/>
      <c r="K795" s="18"/>
      <c r="L795" s="18"/>
      <c r="M795" s="18"/>
      <c r="N795" s="36"/>
      <c r="O795" s="36"/>
      <c r="P795" s="36"/>
      <c r="Q795" s="36"/>
      <c r="R795" s="36"/>
      <c r="S795" s="18"/>
      <c r="T795" s="36"/>
      <c r="U795" s="18"/>
      <c r="V795" s="18"/>
      <c r="W795" s="23" t="str">
        <f t="shared" si="35"/>
        <v/>
      </c>
      <c r="X795" s="18"/>
      <c r="Y795" s="17"/>
      <c r="Z795" s="29" t="str">
        <f t="shared" si="36"/>
        <v/>
      </c>
      <c r="AA795" s="23" t="e">
        <f ca="1">IF(X795=#REF!,#REF!,IF(X795=#REF!,#REF!,IF(X795=#REF!,#REF!,IF(Z795="","",IF(X795="","",IF(Z795-TODAY()&gt;0,Z795-TODAY(),"Venceu"))))))</f>
        <v>#REF!</v>
      </c>
      <c r="AB795" s="58"/>
    </row>
    <row r="796" spans="1:28" ht="36" customHeight="1" x14ac:dyDescent="0.25">
      <c r="A796" s="16">
        <v>797</v>
      </c>
      <c r="B796" s="17"/>
      <c r="C796" s="18"/>
      <c r="D796" s="33" t="str">
        <f>IF($C796&gt;0,VLOOKUP($C796,CNIGP!$A:$J,2,FALSE),"")</f>
        <v/>
      </c>
      <c r="E796" s="23" t="str">
        <f>IF($C796&gt;0,VLOOKUP($C796,CNIGP!$A:$J,3,FALSE),"")</f>
        <v/>
      </c>
      <c r="F796" s="23" t="str">
        <f t="shared" si="37"/>
        <v/>
      </c>
      <c r="G796" s="23" t="str">
        <f>IF($C796&gt;0,VLOOKUP($C796,CNIGP!$A:$J,9,FALSE),"")</f>
        <v/>
      </c>
      <c r="H796" s="23" t="str">
        <f>IF($C796&gt;0,VLOOKUP($C796,CNIGP!$A:$J,25,FALSE),"")</f>
        <v/>
      </c>
      <c r="I796" s="63"/>
      <c r="J796" s="18"/>
      <c r="K796" s="18"/>
      <c r="L796" s="18"/>
      <c r="M796" s="18"/>
      <c r="N796" s="36"/>
      <c r="O796" s="36"/>
      <c r="P796" s="36"/>
      <c r="Q796" s="36"/>
      <c r="R796" s="36"/>
      <c r="S796" s="18"/>
      <c r="T796" s="36"/>
      <c r="U796" s="18"/>
      <c r="V796" s="18"/>
      <c r="W796" s="23" t="str">
        <f t="shared" si="35"/>
        <v/>
      </c>
      <c r="X796" s="18"/>
      <c r="Y796" s="17"/>
      <c r="Z796" s="29" t="str">
        <f t="shared" si="36"/>
        <v/>
      </c>
      <c r="AA796" s="23" t="e">
        <f ca="1">IF(X796=#REF!,#REF!,IF(X796=#REF!,#REF!,IF(X796=#REF!,#REF!,IF(Z796="","",IF(X796="","",IF(Z796-TODAY()&gt;0,Z796-TODAY(),"Venceu"))))))</f>
        <v>#REF!</v>
      </c>
      <c r="AB796" s="58"/>
    </row>
    <row r="797" spans="1:28" ht="36" customHeight="1" x14ac:dyDescent="0.25">
      <c r="A797" s="16">
        <v>798</v>
      </c>
      <c r="B797" s="17"/>
      <c r="C797" s="18"/>
      <c r="D797" s="33" t="str">
        <f>IF($C797&gt;0,VLOOKUP($C797,CNIGP!$A:$J,2,FALSE),"")</f>
        <v/>
      </c>
      <c r="E797" s="23" t="str">
        <f>IF($C797&gt;0,VLOOKUP($C797,CNIGP!$A:$J,3,FALSE),"")</f>
        <v/>
      </c>
      <c r="F797" s="23" t="str">
        <f t="shared" si="37"/>
        <v/>
      </c>
      <c r="G797" s="23" t="str">
        <f>IF($C797&gt;0,VLOOKUP($C797,CNIGP!$A:$J,9,FALSE),"")</f>
        <v/>
      </c>
      <c r="H797" s="23" t="str">
        <f>IF($C797&gt;0,VLOOKUP($C797,CNIGP!$A:$J,25,FALSE),"")</f>
        <v/>
      </c>
      <c r="I797" s="63"/>
      <c r="J797" s="18"/>
      <c r="K797" s="18"/>
      <c r="L797" s="18"/>
      <c r="M797" s="18"/>
      <c r="N797" s="36"/>
      <c r="O797" s="36"/>
      <c r="P797" s="36"/>
      <c r="Q797" s="36"/>
      <c r="R797" s="36"/>
      <c r="S797" s="18"/>
      <c r="T797" s="36"/>
      <c r="U797" s="18"/>
      <c r="V797" s="18"/>
      <c r="W797" s="23" t="str">
        <f t="shared" si="35"/>
        <v/>
      </c>
      <c r="X797" s="18"/>
      <c r="Y797" s="17"/>
      <c r="Z797" s="29" t="str">
        <f t="shared" si="36"/>
        <v/>
      </c>
      <c r="AA797" s="23" t="e">
        <f ca="1">IF(X797=#REF!,#REF!,IF(X797=#REF!,#REF!,IF(X797=#REF!,#REF!,IF(Z797="","",IF(X797="","",IF(Z797-TODAY()&gt;0,Z797-TODAY(),"Venceu"))))))</f>
        <v>#REF!</v>
      </c>
      <c r="AB797" s="58"/>
    </row>
    <row r="798" spans="1:28" ht="36" customHeight="1" x14ac:dyDescent="0.25">
      <c r="A798" s="16">
        <v>799</v>
      </c>
      <c r="B798" s="17"/>
      <c r="C798" s="18"/>
      <c r="D798" s="33" t="str">
        <f>IF($C798&gt;0,VLOOKUP($C798,CNIGP!$A:$J,2,FALSE),"")</f>
        <v/>
      </c>
      <c r="E798" s="23" t="str">
        <f>IF($C798&gt;0,VLOOKUP($C798,CNIGP!$A:$J,3,FALSE),"")</f>
        <v/>
      </c>
      <c r="F798" s="23" t="str">
        <f t="shared" si="37"/>
        <v/>
      </c>
      <c r="G798" s="23" t="str">
        <f>IF($C798&gt;0,VLOOKUP($C798,CNIGP!$A:$J,9,FALSE),"")</f>
        <v/>
      </c>
      <c r="H798" s="23" t="str">
        <f>IF($C798&gt;0,VLOOKUP($C798,CNIGP!$A:$J,25,FALSE),"")</f>
        <v/>
      </c>
      <c r="I798" s="63"/>
      <c r="J798" s="18"/>
      <c r="K798" s="18"/>
      <c r="L798" s="18"/>
      <c r="M798" s="18"/>
      <c r="N798" s="36"/>
      <c r="O798" s="36"/>
      <c r="P798" s="36"/>
      <c r="Q798" s="36"/>
      <c r="R798" s="36"/>
      <c r="S798" s="18"/>
      <c r="T798" s="36"/>
      <c r="U798" s="18"/>
      <c r="V798" s="18"/>
      <c r="W798" s="23" t="str">
        <f t="shared" si="35"/>
        <v/>
      </c>
      <c r="X798" s="18"/>
      <c r="Y798" s="17"/>
      <c r="Z798" s="29" t="str">
        <f t="shared" si="36"/>
        <v/>
      </c>
      <c r="AA798" s="23" t="e">
        <f ca="1">IF(X798=#REF!,#REF!,IF(X798=#REF!,#REF!,IF(X798=#REF!,#REF!,IF(Z798="","",IF(X798="","",IF(Z798-TODAY()&gt;0,Z798-TODAY(),"Venceu"))))))</f>
        <v>#REF!</v>
      </c>
      <c r="AB798" s="58"/>
    </row>
    <row r="799" spans="1:28" ht="36" customHeight="1" x14ac:dyDescent="0.25">
      <c r="A799" s="16">
        <v>800</v>
      </c>
      <c r="B799" s="17"/>
      <c r="C799" s="18"/>
      <c r="D799" s="33" t="str">
        <f>IF($C799&gt;0,VLOOKUP($C799,CNIGP!$A:$J,2,FALSE),"")</f>
        <v/>
      </c>
      <c r="E799" s="23" t="str">
        <f>IF($C799&gt;0,VLOOKUP($C799,CNIGP!$A:$J,3,FALSE),"")</f>
        <v/>
      </c>
      <c r="F799" s="23" t="str">
        <f t="shared" si="37"/>
        <v/>
      </c>
      <c r="G799" s="23" t="str">
        <f>IF($C799&gt;0,VLOOKUP($C799,CNIGP!$A:$J,9,FALSE),"")</f>
        <v/>
      </c>
      <c r="H799" s="23" t="str">
        <f>IF($C799&gt;0,VLOOKUP($C799,CNIGP!$A:$J,25,FALSE),"")</f>
        <v/>
      </c>
      <c r="I799" s="63"/>
      <c r="J799" s="18"/>
      <c r="K799" s="18"/>
      <c r="L799" s="18"/>
      <c r="M799" s="18"/>
      <c r="N799" s="36"/>
      <c r="O799" s="36"/>
      <c r="P799" s="36"/>
      <c r="Q799" s="36"/>
      <c r="R799" s="36"/>
      <c r="S799" s="18"/>
      <c r="T799" s="36"/>
      <c r="U799" s="18"/>
      <c r="V799" s="18"/>
      <c r="W799" s="23" t="str">
        <f t="shared" si="35"/>
        <v/>
      </c>
      <c r="X799" s="18"/>
      <c r="Y799" s="17"/>
      <c r="Z799" s="29" t="str">
        <f t="shared" si="36"/>
        <v/>
      </c>
      <c r="AA799" s="23" t="e">
        <f ca="1">IF(X799=#REF!,#REF!,IF(X799=#REF!,#REF!,IF(X799=#REF!,#REF!,IF(Z799="","",IF(X799="","",IF(Z799-TODAY()&gt;0,Z799-TODAY(),"Venceu"))))))</f>
        <v>#REF!</v>
      </c>
      <c r="AB799" s="58"/>
    </row>
    <row r="800" spans="1:28" ht="36" customHeight="1" x14ac:dyDescent="0.25">
      <c r="A800" s="16">
        <v>801</v>
      </c>
      <c r="B800" s="17"/>
      <c r="C800" s="18"/>
      <c r="D800" s="33" t="str">
        <f>IF($C800&gt;0,VLOOKUP($C800,CNIGP!$A:$J,2,FALSE),"")</f>
        <v/>
      </c>
      <c r="E800" s="23" t="str">
        <f>IF($C800&gt;0,VLOOKUP($C800,CNIGP!$A:$J,3,FALSE),"")</f>
        <v/>
      </c>
      <c r="F800" s="23" t="str">
        <f t="shared" si="37"/>
        <v/>
      </c>
      <c r="G800" s="23" t="str">
        <f>IF($C800&gt;0,VLOOKUP($C800,CNIGP!$A:$J,9,FALSE),"")</f>
        <v/>
      </c>
      <c r="H800" s="23" t="str">
        <f>IF($C800&gt;0,VLOOKUP($C800,CNIGP!$A:$J,25,FALSE),"")</f>
        <v/>
      </c>
      <c r="I800" s="63"/>
      <c r="J800" s="18"/>
      <c r="K800" s="18"/>
      <c r="L800" s="18"/>
      <c r="M800" s="18"/>
      <c r="N800" s="36"/>
      <c r="O800" s="36"/>
      <c r="P800" s="36"/>
      <c r="Q800" s="36"/>
      <c r="R800" s="36"/>
      <c r="S800" s="18"/>
      <c r="T800" s="36"/>
      <c r="U800" s="18"/>
      <c r="V800" s="18"/>
      <c r="W800" s="23" t="str">
        <f t="shared" si="35"/>
        <v/>
      </c>
      <c r="X800" s="18"/>
      <c r="Y800" s="17"/>
      <c r="Z800" s="29" t="str">
        <f t="shared" si="36"/>
        <v/>
      </c>
      <c r="AA800" s="23" t="e">
        <f ca="1">IF(X800=#REF!,#REF!,IF(X800=#REF!,#REF!,IF(X800=#REF!,#REF!,IF(Z800="","",IF(X800="","",IF(Z800-TODAY()&gt;0,Z800-TODAY(),"Venceu"))))))</f>
        <v>#REF!</v>
      </c>
      <c r="AB800" s="58"/>
    </row>
    <row r="801" spans="1:28" ht="36" customHeight="1" x14ac:dyDescent="0.25">
      <c r="A801" s="16">
        <v>802</v>
      </c>
      <c r="B801" s="17"/>
      <c r="C801" s="18"/>
      <c r="D801" s="33" t="str">
        <f>IF($C801&gt;0,VLOOKUP($C801,CNIGP!$A:$J,2,FALSE),"")</f>
        <v/>
      </c>
      <c r="E801" s="23" t="str">
        <f>IF($C801&gt;0,VLOOKUP($C801,CNIGP!$A:$J,3,FALSE),"")</f>
        <v/>
      </c>
      <c r="F801" s="23" t="str">
        <f t="shared" si="37"/>
        <v/>
      </c>
      <c r="G801" s="23" t="str">
        <f>IF($C801&gt;0,VLOOKUP($C801,CNIGP!$A:$J,9,FALSE),"")</f>
        <v/>
      </c>
      <c r="H801" s="23" t="str">
        <f>IF($C801&gt;0,VLOOKUP($C801,CNIGP!$A:$J,25,FALSE),"")</f>
        <v/>
      </c>
      <c r="I801" s="63"/>
      <c r="J801" s="18"/>
      <c r="K801" s="18"/>
      <c r="L801" s="18"/>
      <c r="M801" s="18"/>
      <c r="N801" s="36"/>
      <c r="O801" s="36"/>
      <c r="P801" s="36"/>
      <c r="Q801" s="36"/>
      <c r="R801" s="36"/>
      <c r="S801" s="18"/>
      <c r="T801" s="36"/>
      <c r="U801" s="18"/>
      <c r="V801" s="18"/>
      <c r="W801" s="23" t="str">
        <f t="shared" si="35"/>
        <v/>
      </c>
      <c r="X801" s="18"/>
      <c r="Y801" s="17"/>
      <c r="Z801" s="29" t="str">
        <f t="shared" si="36"/>
        <v/>
      </c>
      <c r="AA801" s="23" t="e">
        <f ca="1">IF(X801=#REF!,#REF!,IF(X801=#REF!,#REF!,IF(X801=#REF!,#REF!,IF(Z801="","",IF(X801="","",IF(Z801-TODAY()&gt;0,Z801-TODAY(),"Venceu"))))))</f>
        <v>#REF!</v>
      </c>
      <c r="AB801" s="58"/>
    </row>
    <row r="802" spans="1:28" ht="36" customHeight="1" x14ac:dyDescent="0.25">
      <c r="A802" s="16">
        <v>803</v>
      </c>
      <c r="B802" s="17"/>
      <c r="C802" s="18"/>
      <c r="D802" s="33" t="str">
        <f>IF($C802&gt;0,VLOOKUP($C802,CNIGP!$A:$J,2,FALSE),"")</f>
        <v/>
      </c>
      <c r="E802" s="23" t="str">
        <f>IF($C802&gt;0,VLOOKUP($C802,CNIGP!$A:$J,3,FALSE),"")</f>
        <v/>
      </c>
      <c r="F802" s="23" t="str">
        <f t="shared" si="37"/>
        <v/>
      </c>
      <c r="G802" s="23" t="str">
        <f>IF($C802&gt;0,VLOOKUP($C802,CNIGP!$A:$J,9,FALSE),"")</f>
        <v/>
      </c>
      <c r="H802" s="23" t="str">
        <f>IF($C802&gt;0,VLOOKUP($C802,CNIGP!$A:$J,25,FALSE),"")</f>
        <v/>
      </c>
      <c r="I802" s="63"/>
      <c r="J802" s="18"/>
      <c r="K802" s="18"/>
      <c r="L802" s="18"/>
      <c r="M802" s="18"/>
      <c r="N802" s="36"/>
      <c r="O802" s="36"/>
      <c r="P802" s="36"/>
      <c r="Q802" s="36"/>
      <c r="R802" s="36"/>
      <c r="S802" s="18"/>
      <c r="T802" s="36"/>
      <c r="U802" s="18"/>
      <c r="V802" s="18"/>
      <c r="W802" s="23" t="str">
        <f t="shared" si="35"/>
        <v/>
      </c>
      <c r="X802" s="18"/>
      <c r="Y802" s="17"/>
      <c r="Z802" s="29" t="str">
        <f t="shared" si="36"/>
        <v/>
      </c>
      <c r="AA802" s="23" t="e">
        <f ca="1">IF(X802=#REF!,#REF!,IF(X802=#REF!,#REF!,IF(X802=#REF!,#REF!,IF(Z802="","",IF(X802="","",IF(Z802-TODAY()&gt;0,Z802-TODAY(),"Venceu"))))))</f>
        <v>#REF!</v>
      </c>
      <c r="AB802" s="58"/>
    </row>
    <row r="803" spans="1:28" ht="36" customHeight="1" x14ac:dyDescent="0.25">
      <c r="A803" s="16">
        <v>804</v>
      </c>
      <c r="B803" s="17"/>
      <c r="C803" s="18"/>
      <c r="D803" s="33" t="str">
        <f>IF($C803&gt;0,VLOOKUP($C803,CNIGP!$A:$J,2,FALSE),"")</f>
        <v/>
      </c>
      <c r="E803" s="23" t="str">
        <f>IF($C803&gt;0,VLOOKUP($C803,CNIGP!$A:$J,3,FALSE),"")</f>
        <v/>
      </c>
      <c r="F803" s="23" t="str">
        <f t="shared" si="37"/>
        <v/>
      </c>
      <c r="G803" s="23" t="str">
        <f>IF($C803&gt;0,VLOOKUP($C803,CNIGP!$A:$J,9,FALSE),"")</f>
        <v/>
      </c>
      <c r="H803" s="23" t="str">
        <f>IF($C803&gt;0,VLOOKUP($C803,CNIGP!$A:$J,25,FALSE),"")</f>
        <v/>
      </c>
      <c r="I803" s="63"/>
      <c r="J803" s="18"/>
      <c r="K803" s="18"/>
      <c r="L803" s="18"/>
      <c r="M803" s="18"/>
      <c r="N803" s="36"/>
      <c r="O803" s="36"/>
      <c r="P803" s="36"/>
      <c r="Q803" s="36"/>
      <c r="R803" s="36"/>
      <c r="S803" s="18"/>
      <c r="T803" s="36"/>
      <c r="U803" s="18"/>
      <c r="V803" s="18"/>
      <c r="W803" s="23" t="str">
        <f t="shared" si="35"/>
        <v/>
      </c>
      <c r="X803" s="18"/>
      <c r="Y803" s="17"/>
      <c r="Z803" s="29" t="str">
        <f t="shared" si="36"/>
        <v/>
      </c>
      <c r="AA803" s="23" t="e">
        <f ca="1">IF(X803=#REF!,#REF!,IF(X803=#REF!,#REF!,IF(X803=#REF!,#REF!,IF(Z803="","",IF(X803="","",IF(Z803-TODAY()&gt;0,Z803-TODAY(),"Venceu"))))))</f>
        <v>#REF!</v>
      </c>
      <c r="AB803" s="58"/>
    </row>
    <row r="804" spans="1:28" ht="36" customHeight="1" x14ac:dyDescent="0.25">
      <c r="A804" s="16">
        <v>805</v>
      </c>
      <c r="B804" s="17"/>
      <c r="C804" s="18"/>
      <c r="D804" s="33" t="str">
        <f>IF($C804&gt;0,VLOOKUP($C804,CNIGP!$A:$J,2,FALSE),"")</f>
        <v/>
      </c>
      <c r="E804" s="23" t="str">
        <f>IF($C804&gt;0,VLOOKUP($C804,CNIGP!$A:$J,3,FALSE),"")</f>
        <v/>
      </c>
      <c r="F804" s="23" t="str">
        <f t="shared" si="37"/>
        <v/>
      </c>
      <c r="G804" s="23" t="str">
        <f>IF($C804&gt;0,VLOOKUP($C804,CNIGP!$A:$J,9,FALSE),"")</f>
        <v/>
      </c>
      <c r="H804" s="23" t="str">
        <f>IF($C804&gt;0,VLOOKUP($C804,CNIGP!$A:$J,25,FALSE),"")</f>
        <v/>
      </c>
      <c r="I804" s="63"/>
      <c r="J804" s="18"/>
      <c r="K804" s="18"/>
      <c r="L804" s="18"/>
      <c r="M804" s="18"/>
      <c r="N804" s="36"/>
      <c r="O804" s="36"/>
      <c r="P804" s="36"/>
      <c r="Q804" s="36"/>
      <c r="R804" s="36"/>
      <c r="S804" s="18"/>
      <c r="T804" s="36"/>
      <c r="U804" s="18"/>
      <c r="V804" s="18"/>
      <c r="W804" s="23" t="str">
        <f t="shared" si="35"/>
        <v/>
      </c>
      <c r="X804" s="18"/>
      <c r="Y804" s="17"/>
      <c r="Z804" s="29" t="str">
        <f t="shared" si="36"/>
        <v/>
      </c>
      <c r="AA804" s="23" t="e">
        <f ca="1">IF(X804=#REF!,#REF!,IF(X804=#REF!,#REF!,IF(X804=#REF!,#REF!,IF(Z804="","",IF(X804="","",IF(Z804-TODAY()&gt;0,Z804-TODAY(),"Venceu"))))))</f>
        <v>#REF!</v>
      </c>
      <c r="AB804" s="58"/>
    </row>
    <row r="805" spans="1:28" ht="36" customHeight="1" x14ac:dyDescent="0.25">
      <c r="A805" s="16">
        <v>806</v>
      </c>
      <c r="B805" s="17"/>
      <c r="C805" s="18"/>
      <c r="D805" s="33" t="str">
        <f>IF($C805&gt;0,VLOOKUP($C805,CNIGP!$A:$J,2,FALSE),"")</f>
        <v/>
      </c>
      <c r="E805" s="23" t="str">
        <f>IF($C805&gt;0,VLOOKUP($C805,CNIGP!$A:$J,3,FALSE),"")</f>
        <v/>
      </c>
      <c r="F805" s="23" t="str">
        <f t="shared" si="37"/>
        <v/>
      </c>
      <c r="G805" s="23" t="str">
        <f>IF($C805&gt;0,VLOOKUP($C805,CNIGP!$A:$J,9,FALSE),"")</f>
        <v/>
      </c>
      <c r="H805" s="23" t="str">
        <f>IF($C805&gt;0,VLOOKUP($C805,CNIGP!$A:$J,25,FALSE),"")</f>
        <v/>
      </c>
      <c r="I805" s="63"/>
      <c r="J805" s="18"/>
      <c r="K805" s="18"/>
      <c r="L805" s="18"/>
      <c r="M805" s="18"/>
      <c r="N805" s="36"/>
      <c r="O805" s="36"/>
      <c r="P805" s="36"/>
      <c r="Q805" s="36"/>
      <c r="R805" s="36"/>
      <c r="S805" s="18"/>
      <c r="T805" s="36"/>
      <c r="U805" s="18"/>
      <c r="V805" s="18"/>
      <c r="W805" s="23" t="str">
        <f t="shared" si="35"/>
        <v/>
      </c>
      <c r="X805" s="18"/>
      <c r="Y805" s="17"/>
      <c r="Z805" s="29" t="str">
        <f t="shared" si="36"/>
        <v/>
      </c>
      <c r="AA805" s="23" t="e">
        <f ca="1">IF(X805=#REF!,#REF!,IF(X805=#REF!,#REF!,IF(X805=#REF!,#REF!,IF(Z805="","",IF(X805="","",IF(Z805-TODAY()&gt;0,Z805-TODAY(),"Venceu"))))))</f>
        <v>#REF!</v>
      </c>
      <c r="AB805" s="58"/>
    </row>
    <row r="806" spans="1:28" ht="36" customHeight="1" x14ac:dyDescent="0.25">
      <c r="A806" s="16">
        <v>807</v>
      </c>
      <c r="B806" s="17"/>
      <c r="C806" s="18"/>
      <c r="D806" s="33" t="str">
        <f>IF($C806&gt;0,VLOOKUP($C806,CNIGP!$A:$J,2,FALSE),"")</f>
        <v/>
      </c>
      <c r="E806" s="23" t="str">
        <f>IF($C806&gt;0,VLOOKUP($C806,CNIGP!$A:$J,3,FALSE),"")</f>
        <v/>
      </c>
      <c r="F806" s="23" t="str">
        <f t="shared" si="37"/>
        <v/>
      </c>
      <c r="G806" s="23" t="str">
        <f>IF($C806&gt;0,VLOOKUP($C806,CNIGP!$A:$J,9,FALSE),"")</f>
        <v/>
      </c>
      <c r="H806" s="23" t="str">
        <f>IF($C806&gt;0,VLOOKUP($C806,CNIGP!$A:$J,25,FALSE),"")</f>
        <v/>
      </c>
      <c r="I806" s="63"/>
      <c r="J806" s="18"/>
      <c r="K806" s="18"/>
      <c r="L806" s="18"/>
      <c r="M806" s="18"/>
      <c r="N806" s="36"/>
      <c r="O806" s="36"/>
      <c r="P806" s="36"/>
      <c r="Q806" s="36"/>
      <c r="R806" s="36"/>
      <c r="S806" s="18"/>
      <c r="T806" s="36"/>
      <c r="U806" s="18"/>
      <c r="V806" s="18"/>
      <c r="W806" s="23" t="str">
        <f t="shared" si="35"/>
        <v/>
      </c>
      <c r="X806" s="18"/>
      <c r="Y806" s="17"/>
      <c r="Z806" s="29" t="str">
        <f t="shared" si="36"/>
        <v/>
      </c>
      <c r="AA806" s="23" t="e">
        <f ca="1">IF(X806=#REF!,#REF!,IF(X806=#REF!,#REF!,IF(X806=#REF!,#REF!,IF(Z806="","",IF(X806="","",IF(Z806-TODAY()&gt;0,Z806-TODAY(),"Venceu"))))))</f>
        <v>#REF!</v>
      </c>
      <c r="AB806" s="58"/>
    </row>
    <row r="807" spans="1:28" ht="36" customHeight="1" x14ac:dyDescent="0.25">
      <c r="A807" s="16">
        <v>808</v>
      </c>
      <c r="B807" s="17"/>
      <c r="C807" s="18"/>
      <c r="D807" s="33" t="str">
        <f>IF($C807&gt;0,VLOOKUP($C807,CNIGP!$A:$J,2,FALSE),"")</f>
        <v/>
      </c>
      <c r="E807" s="23" t="str">
        <f>IF($C807&gt;0,VLOOKUP($C807,CNIGP!$A:$J,3,FALSE),"")</f>
        <v/>
      </c>
      <c r="F807" s="23" t="str">
        <f t="shared" si="37"/>
        <v/>
      </c>
      <c r="G807" s="23" t="str">
        <f>IF($C807&gt;0,VLOOKUP($C807,CNIGP!$A:$J,9,FALSE),"")</f>
        <v/>
      </c>
      <c r="H807" s="23" t="str">
        <f>IF($C807&gt;0,VLOOKUP($C807,CNIGP!$A:$J,25,FALSE),"")</f>
        <v/>
      </c>
      <c r="I807" s="63"/>
      <c r="J807" s="18"/>
      <c r="K807" s="18"/>
      <c r="L807" s="18"/>
      <c r="M807" s="18"/>
      <c r="N807" s="36"/>
      <c r="O807" s="36"/>
      <c r="P807" s="36"/>
      <c r="Q807" s="36"/>
      <c r="R807" s="36"/>
      <c r="S807" s="18"/>
      <c r="T807" s="36"/>
      <c r="U807" s="18"/>
      <c r="V807" s="18"/>
      <c r="W807" s="23" t="str">
        <f t="shared" si="35"/>
        <v/>
      </c>
      <c r="X807" s="18"/>
      <c r="Y807" s="17"/>
      <c r="Z807" s="29" t="str">
        <f t="shared" si="36"/>
        <v/>
      </c>
      <c r="AA807" s="23" t="e">
        <f ca="1">IF(X807=#REF!,#REF!,IF(X807=#REF!,#REF!,IF(X807=#REF!,#REF!,IF(Z807="","",IF(X807="","",IF(Z807-TODAY()&gt;0,Z807-TODAY(),"Venceu"))))))</f>
        <v>#REF!</v>
      </c>
      <c r="AB807" s="58"/>
    </row>
    <row r="808" spans="1:28" ht="36" customHeight="1" x14ac:dyDescent="0.25">
      <c r="A808" s="16">
        <v>809</v>
      </c>
      <c r="B808" s="17"/>
      <c r="C808" s="18"/>
      <c r="D808" s="33" t="str">
        <f>IF($C808&gt;0,VLOOKUP($C808,CNIGP!$A:$J,2,FALSE),"")</f>
        <v/>
      </c>
      <c r="E808" s="23" t="str">
        <f>IF($C808&gt;0,VLOOKUP($C808,CNIGP!$A:$J,3,FALSE),"")</f>
        <v/>
      </c>
      <c r="F808" s="23" t="str">
        <f t="shared" si="37"/>
        <v/>
      </c>
      <c r="G808" s="23" t="str">
        <f>IF($C808&gt;0,VLOOKUP($C808,CNIGP!$A:$J,9,FALSE),"")</f>
        <v/>
      </c>
      <c r="H808" s="23" t="str">
        <f>IF($C808&gt;0,VLOOKUP($C808,CNIGP!$A:$J,25,FALSE),"")</f>
        <v/>
      </c>
      <c r="I808" s="63"/>
      <c r="J808" s="18"/>
      <c r="K808" s="18"/>
      <c r="L808" s="18"/>
      <c r="M808" s="18"/>
      <c r="N808" s="36"/>
      <c r="O808" s="36"/>
      <c r="P808" s="36"/>
      <c r="Q808" s="36"/>
      <c r="R808" s="36"/>
      <c r="S808" s="18"/>
      <c r="T808" s="36"/>
      <c r="U808" s="18"/>
      <c r="V808" s="18"/>
      <c r="W808" s="23" t="str">
        <f t="shared" si="35"/>
        <v/>
      </c>
      <c r="X808" s="18"/>
      <c r="Y808" s="17"/>
      <c r="Z808" s="29" t="str">
        <f t="shared" si="36"/>
        <v/>
      </c>
      <c r="AA808" s="23" t="e">
        <f ca="1">IF(X808=#REF!,#REF!,IF(X808=#REF!,#REF!,IF(X808=#REF!,#REF!,IF(Z808="","",IF(X808="","",IF(Z808-TODAY()&gt;0,Z808-TODAY(),"Venceu"))))))</f>
        <v>#REF!</v>
      </c>
      <c r="AB808" s="58"/>
    </row>
    <row r="809" spans="1:28" ht="36" customHeight="1" x14ac:dyDescent="0.25">
      <c r="A809" s="16">
        <v>810</v>
      </c>
      <c r="B809" s="17"/>
      <c r="C809" s="18"/>
      <c r="D809" s="33" t="str">
        <f>IF($C809&gt;0,VLOOKUP($C809,CNIGP!$A:$J,2,FALSE),"")</f>
        <v/>
      </c>
      <c r="E809" s="23" t="str">
        <f>IF($C809&gt;0,VLOOKUP($C809,CNIGP!$A:$J,3,FALSE),"")</f>
        <v/>
      </c>
      <c r="F809" s="23" t="str">
        <f t="shared" si="37"/>
        <v/>
      </c>
      <c r="G809" s="23" t="str">
        <f>IF($C809&gt;0,VLOOKUP($C809,CNIGP!$A:$J,9,FALSE),"")</f>
        <v/>
      </c>
      <c r="H809" s="23" t="str">
        <f>IF($C809&gt;0,VLOOKUP($C809,CNIGP!$A:$J,25,FALSE),"")</f>
        <v/>
      </c>
      <c r="I809" s="63"/>
      <c r="J809" s="18"/>
      <c r="K809" s="18"/>
      <c r="L809" s="18"/>
      <c r="M809" s="18"/>
      <c r="N809" s="36"/>
      <c r="O809" s="36"/>
      <c r="P809" s="36"/>
      <c r="Q809" s="36"/>
      <c r="R809" s="36"/>
      <c r="S809" s="18"/>
      <c r="T809" s="36"/>
      <c r="U809" s="18"/>
      <c r="V809" s="18"/>
      <c r="W809" s="23" t="str">
        <f t="shared" si="35"/>
        <v/>
      </c>
      <c r="X809" s="18"/>
      <c r="Y809" s="17"/>
      <c r="Z809" s="29" t="str">
        <f t="shared" si="36"/>
        <v/>
      </c>
      <c r="AA809" s="23" t="e">
        <f ca="1">IF(X809=#REF!,#REF!,IF(X809=#REF!,#REF!,IF(X809=#REF!,#REF!,IF(Z809="","",IF(X809="","",IF(Z809-TODAY()&gt;0,Z809-TODAY(),"Venceu"))))))</f>
        <v>#REF!</v>
      </c>
      <c r="AB809" s="58"/>
    </row>
    <row r="810" spans="1:28" ht="36" customHeight="1" x14ac:dyDescent="0.25">
      <c r="A810" s="16">
        <v>811</v>
      </c>
      <c r="B810" s="17"/>
      <c r="C810" s="18"/>
      <c r="D810" s="33" t="str">
        <f>IF($C810&gt;0,VLOOKUP($C810,CNIGP!$A:$J,2,FALSE),"")</f>
        <v/>
      </c>
      <c r="E810" s="23" t="str">
        <f>IF($C810&gt;0,VLOOKUP($C810,CNIGP!$A:$J,3,FALSE),"")</f>
        <v/>
      </c>
      <c r="F810" s="23" t="str">
        <f t="shared" si="37"/>
        <v/>
      </c>
      <c r="G810" s="23" t="str">
        <f>IF($C810&gt;0,VLOOKUP($C810,CNIGP!$A:$J,9,FALSE),"")</f>
        <v/>
      </c>
      <c r="H810" s="23" t="str">
        <f>IF($C810&gt;0,VLOOKUP($C810,CNIGP!$A:$J,25,FALSE),"")</f>
        <v/>
      </c>
      <c r="I810" s="63"/>
      <c r="J810" s="18"/>
      <c r="K810" s="18"/>
      <c r="L810" s="18"/>
      <c r="M810" s="18"/>
      <c r="N810" s="36"/>
      <c r="O810" s="36"/>
      <c r="P810" s="36"/>
      <c r="Q810" s="36"/>
      <c r="R810" s="36"/>
      <c r="S810" s="18"/>
      <c r="T810" s="36"/>
      <c r="U810" s="18"/>
      <c r="V810" s="18"/>
      <c r="W810" s="23" t="str">
        <f t="shared" si="35"/>
        <v/>
      </c>
      <c r="X810" s="18"/>
      <c r="Y810" s="17"/>
      <c r="Z810" s="29" t="str">
        <f t="shared" si="36"/>
        <v/>
      </c>
      <c r="AA810" s="23" t="e">
        <f ca="1">IF(X810=#REF!,#REF!,IF(X810=#REF!,#REF!,IF(X810=#REF!,#REF!,IF(Z810="","",IF(X810="","",IF(Z810-TODAY()&gt;0,Z810-TODAY(),"Venceu"))))))</f>
        <v>#REF!</v>
      </c>
      <c r="AB810" s="58"/>
    </row>
    <row r="811" spans="1:28" ht="36" customHeight="1" x14ac:dyDescent="0.25">
      <c r="A811" s="16">
        <v>812</v>
      </c>
      <c r="B811" s="17"/>
      <c r="C811" s="18"/>
      <c r="D811" s="33" t="str">
        <f>IF($C811&gt;0,VLOOKUP($C811,CNIGP!$A:$J,2,FALSE),"")</f>
        <v/>
      </c>
      <c r="E811" s="23" t="str">
        <f>IF($C811&gt;0,VLOOKUP($C811,CNIGP!$A:$J,3,FALSE),"")</f>
        <v/>
      </c>
      <c r="F811" s="23" t="str">
        <f t="shared" si="37"/>
        <v/>
      </c>
      <c r="G811" s="23" t="str">
        <f>IF($C811&gt;0,VLOOKUP($C811,CNIGP!$A:$J,9,FALSE),"")</f>
        <v/>
      </c>
      <c r="H811" s="23" t="str">
        <f>IF($C811&gt;0,VLOOKUP($C811,CNIGP!$A:$J,25,FALSE),"")</f>
        <v/>
      </c>
      <c r="I811" s="63"/>
      <c r="J811" s="18"/>
      <c r="K811" s="18"/>
      <c r="L811" s="18"/>
      <c r="M811" s="18"/>
      <c r="N811" s="36"/>
      <c r="O811" s="36"/>
      <c r="P811" s="36"/>
      <c r="Q811" s="36"/>
      <c r="R811" s="36"/>
      <c r="S811" s="18"/>
      <c r="T811" s="36"/>
      <c r="U811" s="18"/>
      <c r="V811" s="18"/>
      <c r="W811" s="23" t="str">
        <f t="shared" si="35"/>
        <v/>
      </c>
      <c r="X811" s="18"/>
      <c r="Y811" s="17"/>
      <c r="Z811" s="29" t="str">
        <f t="shared" si="36"/>
        <v/>
      </c>
      <c r="AA811" s="23" t="e">
        <f ca="1">IF(X811=#REF!,#REF!,IF(X811=#REF!,#REF!,IF(X811=#REF!,#REF!,IF(Z811="","",IF(X811="","",IF(Z811-TODAY()&gt;0,Z811-TODAY(),"Venceu"))))))</f>
        <v>#REF!</v>
      </c>
      <c r="AB811" s="58"/>
    </row>
    <row r="812" spans="1:28" ht="36" customHeight="1" x14ac:dyDescent="0.25">
      <c r="A812" s="16">
        <v>813</v>
      </c>
      <c r="B812" s="17"/>
      <c r="C812" s="18"/>
      <c r="D812" s="33" t="str">
        <f>IF($C812&gt;0,VLOOKUP($C812,CNIGP!$A:$J,2,FALSE),"")</f>
        <v/>
      </c>
      <c r="E812" s="23" t="str">
        <f>IF($C812&gt;0,VLOOKUP($C812,CNIGP!$A:$J,3,FALSE),"")</f>
        <v/>
      </c>
      <c r="F812" s="23" t="str">
        <f t="shared" si="37"/>
        <v/>
      </c>
      <c r="G812" s="23" t="str">
        <f>IF($C812&gt;0,VLOOKUP($C812,CNIGP!$A:$J,9,FALSE),"")</f>
        <v/>
      </c>
      <c r="H812" s="23" t="str">
        <f>IF($C812&gt;0,VLOOKUP($C812,CNIGP!$A:$J,25,FALSE),"")</f>
        <v/>
      </c>
      <c r="I812" s="63"/>
      <c r="J812" s="18"/>
      <c r="K812" s="18"/>
      <c r="L812" s="18"/>
      <c r="M812" s="18"/>
      <c r="N812" s="36"/>
      <c r="O812" s="36"/>
      <c r="P812" s="36"/>
      <c r="Q812" s="36"/>
      <c r="R812" s="36"/>
      <c r="S812" s="18"/>
      <c r="T812" s="36"/>
      <c r="U812" s="18"/>
      <c r="V812" s="18"/>
      <c r="W812" s="23" t="str">
        <f t="shared" si="35"/>
        <v/>
      </c>
      <c r="X812" s="18"/>
      <c r="Y812" s="17"/>
      <c r="Z812" s="29" t="str">
        <f t="shared" si="36"/>
        <v/>
      </c>
      <c r="AA812" s="23" t="e">
        <f ca="1">IF(X812=#REF!,#REF!,IF(X812=#REF!,#REF!,IF(X812=#REF!,#REF!,IF(Z812="","",IF(X812="","",IF(Z812-TODAY()&gt;0,Z812-TODAY(),"Venceu"))))))</f>
        <v>#REF!</v>
      </c>
      <c r="AB812" s="58"/>
    </row>
    <row r="813" spans="1:28" ht="36" customHeight="1" x14ac:dyDescent="0.25">
      <c r="A813" s="16">
        <v>814</v>
      </c>
      <c r="B813" s="17"/>
      <c r="C813" s="18"/>
      <c r="D813" s="33" t="str">
        <f>IF($C813&gt;0,VLOOKUP($C813,CNIGP!$A:$J,2,FALSE),"")</f>
        <v/>
      </c>
      <c r="E813" s="23" t="str">
        <f>IF($C813&gt;0,VLOOKUP($C813,CNIGP!$A:$J,3,FALSE),"")</f>
        <v/>
      </c>
      <c r="F813" s="23" t="str">
        <f t="shared" si="37"/>
        <v/>
      </c>
      <c r="G813" s="23" t="str">
        <f>IF($C813&gt;0,VLOOKUP($C813,CNIGP!$A:$J,9,FALSE),"")</f>
        <v/>
      </c>
      <c r="H813" s="23" t="str">
        <f>IF($C813&gt;0,VLOOKUP($C813,CNIGP!$A:$J,25,FALSE),"")</f>
        <v/>
      </c>
      <c r="I813" s="63"/>
      <c r="J813" s="18"/>
      <c r="K813" s="18"/>
      <c r="L813" s="18"/>
      <c r="M813" s="18"/>
      <c r="N813" s="36"/>
      <c r="O813" s="36"/>
      <c r="P813" s="36"/>
      <c r="Q813" s="36"/>
      <c r="R813" s="36"/>
      <c r="S813" s="18"/>
      <c r="T813" s="36"/>
      <c r="U813" s="18"/>
      <c r="V813" s="18"/>
      <c r="W813" s="23" t="str">
        <f t="shared" si="35"/>
        <v/>
      </c>
      <c r="X813" s="18"/>
      <c r="Y813" s="17"/>
      <c r="Z813" s="29" t="str">
        <f t="shared" si="36"/>
        <v/>
      </c>
      <c r="AA813" s="23" t="e">
        <f ca="1">IF(X813=#REF!,#REF!,IF(X813=#REF!,#REF!,IF(X813=#REF!,#REF!,IF(Z813="","",IF(X813="","",IF(Z813-TODAY()&gt;0,Z813-TODAY(),"Venceu"))))))</f>
        <v>#REF!</v>
      </c>
      <c r="AB813" s="58"/>
    </row>
    <row r="814" spans="1:28" ht="36" customHeight="1" x14ac:dyDescent="0.25">
      <c r="A814" s="16">
        <v>815</v>
      </c>
      <c r="B814" s="17"/>
      <c r="C814" s="18"/>
      <c r="D814" s="33" t="str">
        <f>IF($C814&gt;0,VLOOKUP($C814,CNIGP!$A:$J,2,FALSE),"")</f>
        <v/>
      </c>
      <c r="E814" s="23" t="str">
        <f>IF($C814&gt;0,VLOOKUP($C814,CNIGP!$A:$J,3,FALSE),"")</f>
        <v/>
      </c>
      <c r="F814" s="23" t="str">
        <f t="shared" si="37"/>
        <v/>
      </c>
      <c r="G814" s="23" t="str">
        <f>IF($C814&gt;0,VLOOKUP($C814,CNIGP!$A:$J,9,FALSE),"")</f>
        <v/>
      </c>
      <c r="H814" s="23" t="str">
        <f>IF($C814&gt;0,VLOOKUP($C814,CNIGP!$A:$J,25,FALSE),"")</f>
        <v/>
      </c>
      <c r="I814" s="63"/>
      <c r="J814" s="18"/>
      <c r="K814" s="18"/>
      <c r="L814" s="18"/>
      <c r="M814" s="18"/>
      <c r="N814" s="36"/>
      <c r="O814" s="36"/>
      <c r="P814" s="36"/>
      <c r="Q814" s="36"/>
      <c r="R814" s="36"/>
      <c r="S814" s="18"/>
      <c r="T814" s="36"/>
      <c r="U814" s="18"/>
      <c r="V814" s="18"/>
      <c r="W814" s="23" t="str">
        <f t="shared" si="35"/>
        <v/>
      </c>
      <c r="X814" s="18"/>
      <c r="Y814" s="17"/>
      <c r="Z814" s="29" t="str">
        <f t="shared" si="36"/>
        <v/>
      </c>
      <c r="AA814" s="23" t="e">
        <f ca="1">IF(X814=#REF!,#REF!,IF(X814=#REF!,#REF!,IF(X814=#REF!,#REF!,IF(Z814="","",IF(X814="","",IF(Z814-TODAY()&gt;0,Z814-TODAY(),"Venceu"))))))</f>
        <v>#REF!</v>
      </c>
      <c r="AB814" s="58"/>
    </row>
    <row r="815" spans="1:28" ht="36" customHeight="1" x14ac:dyDescent="0.25">
      <c r="A815" s="16">
        <v>816</v>
      </c>
      <c r="B815" s="17"/>
      <c r="C815" s="18"/>
      <c r="D815" s="33" t="str">
        <f>IF($C815&gt;0,VLOOKUP($C815,CNIGP!$A:$J,2,FALSE),"")</f>
        <v/>
      </c>
      <c r="E815" s="23" t="str">
        <f>IF($C815&gt;0,VLOOKUP($C815,CNIGP!$A:$J,3,FALSE),"")</f>
        <v/>
      </c>
      <c r="F815" s="23" t="str">
        <f t="shared" si="37"/>
        <v/>
      </c>
      <c r="G815" s="23" t="str">
        <f>IF($C815&gt;0,VLOOKUP($C815,CNIGP!$A:$J,9,FALSE),"")</f>
        <v/>
      </c>
      <c r="H815" s="23" t="str">
        <f>IF($C815&gt;0,VLOOKUP($C815,CNIGP!$A:$J,25,FALSE),"")</f>
        <v/>
      </c>
      <c r="I815" s="63"/>
      <c r="J815" s="18"/>
      <c r="K815" s="18"/>
      <c r="L815" s="18"/>
      <c r="M815" s="18"/>
      <c r="N815" s="36"/>
      <c r="O815" s="36"/>
      <c r="P815" s="36"/>
      <c r="Q815" s="36"/>
      <c r="R815" s="36"/>
      <c r="S815" s="18"/>
      <c r="T815" s="36"/>
      <c r="U815" s="18"/>
      <c r="V815" s="18"/>
      <c r="W815" s="23" t="str">
        <f t="shared" si="35"/>
        <v/>
      </c>
      <c r="X815" s="18"/>
      <c r="Y815" s="17"/>
      <c r="Z815" s="29" t="str">
        <f t="shared" si="36"/>
        <v/>
      </c>
      <c r="AA815" s="23" t="e">
        <f ca="1">IF(X815=#REF!,#REF!,IF(X815=#REF!,#REF!,IF(X815=#REF!,#REF!,IF(Z815="","",IF(X815="","",IF(Z815-TODAY()&gt;0,Z815-TODAY(),"Venceu"))))))</f>
        <v>#REF!</v>
      </c>
      <c r="AB815" s="58"/>
    </row>
    <row r="816" spans="1:28" ht="36" customHeight="1" x14ac:dyDescent="0.25">
      <c r="A816" s="16">
        <v>817</v>
      </c>
      <c r="B816" s="17"/>
      <c r="C816" s="18"/>
      <c r="D816" s="33" t="str">
        <f>IF($C816&gt;0,VLOOKUP($C816,CNIGP!$A:$J,2,FALSE),"")</f>
        <v/>
      </c>
      <c r="E816" s="23" t="str">
        <f>IF($C816&gt;0,VLOOKUP($C816,CNIGP!$A:$J,3,FALSE),"")</f>
        <v/>
      </c>
      <c r="F816" s="23" t="str">
        <f t="shared" si="37"/>
        <v/>
      </c>
      <c r="G816" s="23" t="str">
        <f>IF($C816&gt;0,VLOOKUP($C816,CNIGP!$A:$J,9,FALSE),"")</f>
        <v/>
      </c>
      <c r="H816" s="23" t="str">
        <f>IF($C816&gt;0,VLOOKUP($C816,CNIGP!$A:$J,25,FALSE),"")</f>
        <v/>
      </c>
      <c r="I816" s="63"/>
      <c r="J816" s="18"/>
      <c r="K816" s="18"/>
      <c r="L816" s="18"/>
      <c r="M816" s="18"/>
      <c r="N816" s="36"/>
      <c r="O816" s="36"/>
      <c r="P816" s="36"/>
      <c r="Q816" s="36"/>
      <c r="R816" s="36"/>
      <c r="S816" s="18"/>
      <c r="T816" s="36"/>
      <c r="U816" s="18"/>
      <c r="V816" s="18"/>
      <c r="W816" s="23" t="str">
        <f t="shared" si="35"/>
        <v/>
      </c>
      <c r="X816" s="18"/>
      <c r="Y816" s="17"/>
      <c r="Z816" s="29" t="str">
        <f t="shared" si="36"/>
        <v/>
      </c>
      <c r="AA816" s="23" t="e">
        <f ca="1">IF(X816=#REF!,#REF!,IF(X816=#REF!,#REF!,IF(X816=#REF!,#REF!,IF(Z816="","",IF(X816="","",IF(Z816-TODAY()&gt;0,Z816-TODAY(),"Venceu"))))))</f>
        <v>#REF!</v>
      </c>
      <c r="AB816" s="58"/>
    </row>
    <row r="817" spans="1:28" ht="36" customHeight="1" x14ac:dyDescent="0.25">
      <c r="A817" s="16">
        <v>818</v>
      </c>
      <c r="B817" s="17"/>
      <c r="C817" s="18"/>
      <c r="D817" s="33" t="str">
        <f>IF($C817&gt;0,VLOOKUP($C817,CNIGP!$A:$J,2,FALSE),"")</f>
        <v/>
      </c>
      <c r="E817" s="23" t="str">
        <f>IF($C817&gt;0,VLOOKUP($C817,CNIGP!$A:$J,3,FALSE),"")</f>
        <v/>
      </c>
      <c r="F817" s="23" t="str">
        <f t="shared" si="37"/>
        <v/>
      </c>
      <c r="G817" s="23" t="str">
        <f>IF($C817&gt;0,VLOOKUP($C817,CNIGP!$A:$J,9,FALSE),"")</f>
        <v/>
      </c>
      <c r="H817" s="23" t="str">
        <f>IF($C817&gt;0,VLOOKUP($C817,CNIGP!$A:$J,25,FALSE),"")</f>
        <v/>
      </c>
      <c r="I817" s="63"/>
      <c r="J817" s="18"/>
      <c r="K817" s="18"/>
      <c r="L817" s="18"/>
      <c r="M817" s="18"/>
      <c r="N817" s="36"/>
      <c r="O817" s="36"/>
      <c r="P817" s="36"/>
      <c r="Q817" s="36"/>
      <c r="R817" s="36"/>
      <c r="S817" s="18"/>
      <c r="T817" s="36"/>
      <c r="U817" s="18"/>
      <c r="V817" s="18"/>
      <c r="W817" s="23" t="str">
        <f t="shared" si="35"/>
        <v/>
      </c>
      <c r="X817" s="18"/>
      <c r="Y817" s="17"/>
      <c r="Z817" s="29" t="str">
        <f t="shared" si="36"/>
        <v/>
      </c>
      <c r="AA817" s="23" t="e">
        <f ca="1">IF(X817=#REF!,#REF!,IF(X817=#REF!,#REF!,IF(X817=#REF!,#REF!,IF(Z817="","",IF(X817="","",IF(Z817-TODAY()&gt;0,Z817-TODAY(),"Venceu"))))))</f>
        <v>#REF!</v>
      </c>
      <c r="AB817" s="58"/>
    </row>
    <row r="818" spans="1:28" ht="36" customHeight="1" x14ac:dyDescent="0.25">
      <c r="A818" s="16">
        <v>819</v>
      </c>
      <c r="B818" s="17"/>
      <c r="C818" s="18"/>
      <c r="D818" s="33" t="str">
        <f>IF($C818&gt;0,VLOOKUP($C818,CNIGP!$A:$J,2,FALSE),"")</f>
        <v/>
      </c>
      <c r="E818" s="23" t="str">
        <f>IF($C818&gt;0,VLOOKUP($C818,CNIGP!$A:$J,3,FALSE),"")</f>
        <v/>
      </c>
      <c r="F818" s="23" t="str">
        <f t="shared" si="37"/>
        <v/>
      </c>
      <c r="G818" s="23" t="str">
        <f>IF($C818&gt;0,VLOOKUP($C818,CNIGP!$A:$J,9,FALSE),"")</f>
        <v/>
      </c>
      <c r="H818" s="23" t="str">
        <f>IF($C818&gt;0,VLOOKUP($C818,CNIGP!$A:$J,25,FALSE),"")</f>
        <v/>
      </c>
      <c r="I818" s="63"/>
      <c r="J818" s="18"/>
      <c r="K818" s="18"/>
      <c r="L818" s="18"/>
      <c r="M818" s="18"/>
      <c r="N818" s="36"/>
      <c r="O818" s="36"/>
      <c r="P818" s="36"/>
      <c r="Q818" s="36"/>
      <c r="R818" s="36"/>
      <c r="S818" s="18"/>
      <c r="T818" s="36"/>
      <c r="U818" s="18"/>
      <c r="V818" s="18"/>
      <c r="W818" s="23" t="str">
        <f t="shared" si="35"/>
        <v/>
      </c>
      <c r="X818" s="18"/>
      <c r="Y818" s="17"/>
      <c r="Z818" s="29" t="str">
        <f t="shared" si="36"/>
        <v/>
      </c>
      <c r="AA818" s="23" t="e">
        <f ca="1">IF(X818=#REF!,#REF!,IF(X818=#REF!,#REF!,IF(X818=#REF!,#REF!,IF(Z818="","",IF(X818="","",IF(Z818-TODAY()&gt;0,Z818-TODAY(),"Venceu"))))))</f>
        <v>#REF!</v>
      </c>
      <c r="AB818" s="58"/>
    </row>
    <row r="819" spans="1:28" ht="36" customHeight="1" x14ac:dyDescent="0.25">
      <c r="A819" s="16">
        <v>820</v>
      </c>
      <c r="B819" s="17"/>
      <c r="C819" s="18"/>
      <c r="D819" s="33" t="str">
        <f>IF($C819&gt;0,VLOOKUP($C819,CNIGP!$A:$J,2,FALSE),"")</f>
        <v/>
      </c>
      <c r="E819" s="23" t="str">
        <f>IF($C819&gt;0,VLOOKUP($C819,CNIGP!$A:$J,3,FALSE),"")</f>
        <v/>
      </c>
      <c r="F819" s="23" t="str">
        <f t="shared" si="37"/>
        <v/>
      </c>
      <c r="G819" s="23" t="str">
        <f>IF($C819&gt;0,VLOOKUP($C819,CNIGP!$A:$J,9,FALSE),"")</f>
        <v/>
      </c>
      <c r="H819" s="23" t="str">
        <f>IF($C819&gt;0,VLOOKUP($C819,CNIGP!$A:$J,25,FALSE),"")</f>
        <v/>
      </c>
      <c r="I819" s="63"/>
      <c r="J819" s="18"/>
      <c r="K819" s="18"/>
      <c r="L819" s="18"/>
      <c r="M819" s="18"/>
      <c r="N819" s="36"/>
      <c r="O819" s="36"/>
      <c r="P819" s="36"/>
      <c r="Q819" s="36"/>
      <c r="R819" s="36"/>
      <c r="S819" s="18"/>
      <c r="T819" s="36"/>
      <c r="U819" s="18"/>
      <c r="V819" s="18"/>
      <c r="W819" s="23" t="str">
        <f t="shared" si="35"/>
        <v/>
      </c>
      <c r="X819" s="18"/>
      <c r="Y819" s="17"/>
      <c r="Z819" s="29" t="str">
        <f t="shared" si="36"/>
        <v/>
      </c>
      <c r="AA819" s="23" t="e">
        <f ca="1">IF(X819=#REF!,#REF!,IF(X819=#REF!,#REF!,IF(X819=#REF!,#REF!,IF(Z819="","",IF(X819="","",IF(Z819-TODAY()&gt;0,Z819-TODAY(),"Venceu"))))))</f>
        <v>#REF!</v>
      </c>
      <c r="AB819" s="58"/>
    </row>
    <row r="820" spans="1:28" ht="36" customHeight="1" x14ac:dyDescent="0.25">
      <c r="A820" s="16">
        <v>821</v>
      </c>
      <c r="B820" s="17"/>
      <c r="C820" s="18"/>
      <c r="D820" s="33" t="str">
        <f>IF($C820&gt;0,VLOOKUP($C820,CNIGP!$A:$J,2,FALSE),"")</f>
        <v/>
      </c>
      <c r="E820" s="23" t="str">
        <f>IF($C820&gt;0,VLOOKUP($C820,CNIGP!$A:$J,3,FALSE),"")</f>
        <v/>
      </c>
      <c r="F820" s="23" t="str">
        <f t="shared" si="37"/>
        <v/>
      </c>
      <c r="G820" s="23" t="str">
        <f>IF($C820&gt;0,VLOOKUP($C820,CNIGP!$A:$J,9,FALSE),"")</f>
        <v/>
      </c>
      <c r="H820" s="23" t="str">
        <f>IF($C820&gt;0,VLOOKUP($C820,CNIGP!$A:$J,25,FALSE),"")</f>
        <v/>
      </c>
      <c r="I820" s="63"/>
      <c r="J820" s="18"/>
      <c r="K820" s="18"/>
      <c r="L820" s="18"/>
      <c r="M820" s="18"/>
      <c r="N820" s="36"/>
      <c r="O820" s="36"/>
      <c r="P820" s="36"/>
      <c r="Q820" s="36"/>
      <c r="R820" s="36"/>
      <c r="S820" s="18"/>
      <c r="T820" s="36"/>
      <c r="U820" s="18"/>
      <c r="V820" s="18"/>
      <c r="W820" s="23" t="str">
        <f t="shared" si="35"/>
        <v/>
      </c>
      <c r="X820" s="18"/>
      <c r="Y820" s="17"/>
      <c r="Z820" s="29" t="str">
        <f t="shared" si="36"/>
        <v/>
      </c>
      <c r="AA820" s="23" t="e">
        <f ca="1">IF(X820=#REF!,#REF!,IF(X820=#REF!,#REF!,IF(X820=#REF!,#REF!,IF(Z820="","",IF(X820="","",IF(Z820-TODAY()&gt;0,Z820-TODAY(),"Venceu"))))))</f>
        <v>#REF!</v>
      </c>
      <c r="AB820" s="58"/>
    </row>
    <row r="821" spans="1:28" ht="36" customHeight="1" x14ac:dyDescent="0.25">
      <c r="A821" s="16">
        <v>822</v>
      </c>
      <c r="B821" s="17"/>
      <c r="C821" s="18"/>
      <c r="D821" s="33" t="str">
        <f>IF($C821&gt;0,VLOOKUP($C821,CNIGP!$A:$J,2,FALSE),"")</f>
        <v/>
      </c>
      <c r="E821" s="23" t="str">
        <f>IF($C821&gt;0,VLOOKUP($C821,CNIGP!$A:$J,3,FALSE),"")</f>
        <v/>
      </c>
      <c r="F821" s="23" t="str">
        <f t="shared" si="37"/>
        <v/>
      </c>
      <c r="G821" s="23" t="str">
        <f>IF($C821&gt;0,VLOOKUP($C821,CNIGP!$A:$J,9,FALSE),"")</f>
        <v/>
      </c>
      <c r="H821" s="23" t="str">
        <f>IF($C821&gt;0,VLOOKUP($C821,CNIGP!$A:$J,25,FALSE),"")</f>
        <v/>
      </c>
      <c r="I821" s="63"/>
      <c r="J821" s="18"/>
      <c r="K821" s="18"/>
      <c r="L821" s="18"/>
      <c r="M821" s="18"/>
      <c r="N821" s="36"/>
      <c r="O821" s="36"/>
      <c r="P821" s="36"/>
      <c r="Q821" s="36"/>
      <c r="R821" s="36"/>
      <c r="S821" s="18"/>
      <c r="T821" s="36"/>
      <c r="U821" s="18"/>
      <c r="V821" s="18"/>
      <c r="W821" s="23" t="str">
        <f t="shared" si="35"/>
        <v/>
      </c>
      <c r="X821" s="18"/>
      <c r="Y821" s="17"/>
      <c r="Z821" s="29" t="str">
        <f t="shared" si="36"/>
        <v/>
      </c>
      <c r="AA821" s="23" t="e">
        <f ca="1">IF(X821=#REF!,#REF!,IF(X821=#REF!,#REF!,IF(X821=#REF!,#REF!,IF(Z821="","",IF(X821="","",IF(Z821-TODAY()&gt;0,Z821-TODAY(),"Venceu"))))))</f>
        <v>#REF!</v>
      </c>
      <c r="AB821" s="58"/>
    </row>
    <row r="822" spans="1:28" ht="36" customHeight="1" x14ac:dyDescent="0.25">
      <c r="A822" s="16">
        <v>823</v>
      </c>
      <c r="B822" s="17"/>
      <c r="C822" s="18"/>
      <c r="D822" s="33" t="str">
        <f>IF($C822&gt;0,VLOOKUP($C822,CNIGP!$A:$J,2,FALSE),"")</f>
        <v/>
      </c>
      <c r="E822" s="23" t="str">
        <f>IF($C822&gt;0,VLOOKUP($C822,CNIGP!$A:$J,3,FALSE),"")</f>
        <v/>
      </c>
      <c r="F822" s="23" t="str">
        <f t="shared" si="37"/>
        <v/>
      </c>
      <c r="G822" s="23" t="str">
        <f>IF($C822&gt;0,VLOOKUP($C822,CNIGP!$A:$J,9,FALSE),"")</f>
        <v/>
      </c>
      <c r="H822" s="23" t="str">
        <f>IF($C822&gt;0,VLOOKUP($C822,CNIGP!$A:$J,25,FALSE),"")</f>
        <v/>
      </c>
      <c r="I822" s="63"/>
      <c r="J822" s="18"/>
      <c r="K822" s="18"/>
      <c r="L822" s="18"/>
      <c r="M822" s="18"/>
      <c r="N822" s="36"/>
      <c r="O822" s="36"/>
      <c r="P822" s="36"/>
      <c r="Q822" s="36"/>
      <c r="R822" s="36"/>
      <c r="S822" s="18"/>
      <c r="T822" s="36"/>
      <c r="U822" s="18"/>
      <c r="V822" s="18"/>
      <c r="W822" s="23" t="str">
        <f t="shared" si="35"/>
        <v/>
      </c>
      <c r="X822" s="18"/>
      <c r="Y822" s="17"/>
      <c r="Z822" s="29" t="str">
        <f t="shared" si="36"/>
        <v/>
      </c>
      <c r="AA822" s="23" t="e">
        <f ca="1">IF(X822=#REF!,#REF!,IF(X822=#REF!,#REF!,IF(X822=#REF!,#REF!,IF(Z822="","",IF(X822="","",IF(Z822-TODAY()&gt;0,Z822-TODAY(),"Venceu"))))))</f>
        <v>#REF!</v>
      </c>
      <c r="AB822" s="58"/>
    </row>
    <row r="823" spans="1:28" ht="36" customHeight="1" x14ac:dyDescent="0.25">
      <c r="A823" s="16">
        <v>824</v>
      </c>
      <c r="B823" s="17"/>
      <c r="C823" s="18"/>
      <c r="D823" s="33" t="str">
        <f>IF($C823&gt;0,VLOOKUP($C823,CNIGP!$A:$J,2,FALSE),"")</f>
        <v/>
      </c>
      <c r="E823" s="23" t="str">
        <f>IF($C823&gt;0,VLOOKUP($C823,CNIGP!$A:$J,3,FALSE),"")</f>
        <v/>
      </c>
      <c r="F823" s="23" t="str">
        <f t="shared" si="37"/>
        <v/>
      </c>
      <c r="G823" s="23" t="str">
        <f>IF($C823&gt;0,VLOOKUP($C823,CNIGP!$A:$J,9,FALSE),"")</f>
        <v/>
      </c>
      <c r="H823" s="23" t="str">
        <f>IF($C823&gt;0,VLOOKUP($C823,CNIGP!$A:$J,25,FALSE),"")</f>
        <v/>
      </c>
      <c r="I823" s="63"/>
      <c r="J823" s="18"/>
      <c r="K823" s="18"/>
      <c r="L823" s="18"/>
      <c r="M823" s="18"/>
      <c r="N823" s="36"/>
      <c r="O823" s="36"/>
      <c r="P823" s="36"/>
      <c r="Q823" s="36"/>
      <c r="R823" s="36"/>
      <c r="S823" s="18"/>
      <c r="T823" s="36"/>
      <c r="U823" s="18"/>
      <c r="V823" s="18"/>
      <c r="W823" s="23" t="str">
        <f t="shared" si="35"/>
        <v/>
      </c>
      <c r="X823" s="18"/>
      <c r="Y823" s="17"/>
      <c r="Z823" s="29" t="str">
        <f t="shared" si="36"/>
        <v/>
      </c>
      <c r="AA823" s="23" t="e">
        <f ca="1">IF(X823=#REF!,#REF!,IF(X823=#REF!,#REF!,IF(X823=#REF!,#REF!,IF(Z823="","",IF(X823="","",IF(Z823-TODAY()&gt;0,Z823-TODAY(),"Venceu"))))))</f>
        <v>#REF!</v>
      </c>
      <c r="AB823" s="58"/>
    </row>
    <row r="824" spans="1:28" ht="36" customHeight="1" x14ac:dyDescent="0.25">
      <c r="A824" s="16">
        <v>825</v>
      </c>
      <c r="B824" s="17"/>
      <c r="C824" s="18"/>
      <c r="D824" s="33" t="str">
        <f>IF($C824&gt;0,VLOOKUP($C824,CNIGP!$A:$J,2,FALSE),"")</f>
        <v/>
      </c>
      <c r="E824" s="23" t="str">
        <f>IF($C824&gt;0,VLOOKUP($C824,CNIGP!$A:$J,3,FALSE),"")</f>
        <v/>
      </c>
      <c r="F824" s="23" t="str">
        <f t="shared" si="37"/>
        <v/>
      </c>
      <c r="G824" s="23" t="str">
        <f>IF($C824&gt;0,VLOOKUP($C824,CNIGP!$A:$J,9,FALSE),"")</f>
        <v/>
      </c>
      <c r="H824" s="23" t="str">
        <f>IF($C824&gt;0,VLOOKUP($C824,CNIGP!$A:$J,25,FALSE),"")</f>
        <v/>
      </c>
      <c r="I824" s="63"/>
      <c r="J824" s="18"/>
      <c r="K824" s="18"/>
      <c r="L824" s="18"/>
      <c r="M824" s="18"/>
      <c r="N824" s="36"/>
      <c r="O824" s="36"/>
      <c r="P824" s="36"/>
      <c r="Q824" s="36"/>
      <c r="R824" s="36"/>
      <c r="S824" s="18"/>
      <c r="T824" s="36"/>
      <c r="U824" s="18"/>
      <c r="V824" s="18"/>
      <c r="W824" s="23" t="str">
        <f t="shared" si="35"/>
        <v/>
      </c>
      <c r="X824" s="18"/>
      <c r="Y824" s="17"/>
      <c r="Z824" s="29" t="str">
        <f t="shared" si="36"/>
        <v/>
      </c>
      <c r="AA824" s="23" t="e">
        <f ca="1">IF(X824=#REF!,#REF!,IF(X824=#REF!,#REF!,IF(X824=#REF!,#REF!,IF(Z824="","",IF(X824="","",IF(Z824-TODAY()&gt;0,Z824-TODAY(),"Venceu"))))))</f>
        <v>#REF!</v>
      </c>
      <c r="AB824" s="58"/>
    </row>
    <row r="825" spans="1:28" ht="36" customHeight="1" x14ac:dyDescent="0.25">
      <c r="A825" s="16">
        <v>826</v>
      </c>
      <c r="B825" s="17"/>
      <c r="C825" s="18"/>
      <c r="D825" s="33" t="str">
        <f>IF($C825&gt;0,VLOOKUP($C825,CNIGP!$A:$J,2,FALSE),"")</f>
        <v/>
      </c>
      <c r="E825" s="23" t="str">
        <f>IF($C825&gt;0,VLOOKUP($C825,CNIGP!$A:$J,3,FALSE),"")</f>
        <v/>
      </c>
      <c r="F825" s="23" t="str">
        <f t="shared" si="37"/>
        <v/>
      </c>
      <c r="G825" s="23" t="str">
        <f>IF($C825&gt;0,VLOOKUP($C825,CNIGP!$A:$J,9,FALSE),"")</f>
        <v/>
      </c>
      <c r="H825" s="23" t="str">
        <f>IF($C825&gt;0,VLOOKUP($C825,CNIGP!$A:$J,25,FALSE),"")</f>
        <v/>
      </c>
      <c r="I825" s="63"/>
      <c r="J825" s="18"/>
      <c r="K825" s="18"/>
      <c r="L825" s="18"/>
      <c r="M825" s="18"/>
      <c r="N825" s="36"/>
      <c r="O825" s="36"/>
      <c r="P825" s="36"/>
      <c r="Q825" s="36"/>
      <c r="R825" s="36"/>
      <c r="S825" s="18"/>
      <c r="T825" s="36"/>
      <c r="U825" s="18"/>
      <c r="V825" s="18"/>
      <c r="W825" s="23" t="str">
        <f t="shared" si="35"/>
        <v/>
      </c>
      <c r="X825" s="18"/>
      <c r="Y825" s="17"/>
      <c r="Z825" s="29" t="str">
        <f t="shared" si="36"/>
        <v/>
      </c>
      <c r="AA825" s="23" t="e">
        <f ca="1">IF(X825=#REF!,#REF!,IF(X825=#REF!,#REF!,IF(X825=#REF!,#REF!,IF(Z825="","",IF(X825="","",IF(Z825-TODAY()&gt;0,Z825-TODAY(),"Venceu"))))))</f>
        <v>#REF!</v>
      </c>
      <c r="AB825" s="58"/>
    </row>
    <row r="826" spans="1:28" ht="36" customHeight="1" x14ac:dyDescent="0.25">
      <c r="A826" s="16">
        <v>827</v>
      </c>
      <c r="B826" s="17"/>
      <c r="C826" s="18"/>
      <c r="D826" s="33" t="str">
        <f>IF($C826&gt;0,VLOOKUP($C826,CNIGP!$A:$J,2,FALSE),"")</f>
        <v/>
      </c>
      <c r="E826" s="23" t="str">
        <f>IF($C826&gt;0,VLOOKUP($C826,CNIGP!$A:$J,3,FALSE),"")</f>
        <v/>
      </c>
      <c r="F826" s="23" t="str">
        <f t="shared" si="37"/>
        <v/>
      </c>
      <c r="G826" s="23" t="str">
        <f>IF($C826&gt;0,VLOOKUP($C826,CNIGP!$A:$J,9,FALSE),"")</f>
        <v/>
      </c>
      <c r="H826" s="23" t="str">
        <f>IF($C826&gt;0,VLOOKUP($C826,CNIGP!$A:$J,25,FALSE),"")</f>
        <v/>
      </c>
      <c r="I826" s="63"/>
      <c r="J826" s="18"/>
      <c r="K826" s="18"/>
      <c r="L826" s="18"/>
      <c r="M826" s="18"/>
      <c r="N826" s="36"/>
      <c r="O826" s="36"/>
      <c r="P826" s="36"/>
      <c r="Q826" s="36"/>
      <c r="R826" s="36"/>
      <c r="S826" s="18"/>
      <c r="T826" s="36"/>
      <c r="U826" s="18"/>
      <c r="V826" s="18"/>
      <c r="W826" s="23" t="str">
        <f t="shared" si="35"/>
        <v/>
      </c>
      <c r="X826" s="18"/>
      <c r="Y826" s="17"/>
      <c r="Z826" s="29" t="str">
        <f t="shared" si="36"/>
        <v/>
      </c>
      <c r="AA826" s="23" t="e">
        <f ca="1">IF(X826=#REF!,#REF!,IF(X826=#REF!,#REF!,IF(X826=#REF!,#REF!,IF(Z826="","",IF(X826="","",IF(Z826-TODAY()&gt;0,Z826-TODAY(),"Venceu"))))))</f>
        <v>#REF!</v>
      </c>
      <c r="AB826" s="58"/>
    </row>
    <row r="827" spans="1:28" ht="36" customHeight="1" x14ac:dyDescent="0.25">
      <c r="A827" s="16">
        <v>828</v>
      </c>
      <c r="B827" s="17"/>
      <c r="C827" s="18"/>
      <c r="D827" s="33" t="str">
        <f>IF($C827&gt;0,VLOOKUP($C827,CNIGP!$A:$J,2,FALSE),"")</f>
        <v/>
      </c>
      <c r="E827" s="23" t="str">
        <f>IF($C827&gt;0,VLOOKUP($C827,CNIGP!$A:$J,3,FALSE),"")</f>
        <v/>
      </c>
      <c r="F827" s="23" t="str">
        <f t="shared" si="37"/>
        <v/>
      </c>
      <c r="G827" s="23" t="str">
        <f>IF($C827&gt;0,VLOOKUP($C827,CNIGP!$A:$J,9,FALSE),"")</f>
        <v/>
      </c>
      <c r="H827" s="23" t="str">
        <f>IF($C827&gt;0,VLOOKUP($C827,CNIGP!$A:$J,25,FALSE),"")</f>
        <v/>
      </c>
      <c r="I827" s="63"/>
      <c r="J827" s="18"/>
      <c r="K827" s="18"/>
      <c r="L827" s="18"/>
      <c r="M827" s="18"/>
      <c r="N827" s="36"/>
      <c r="O827" s="36"/>
      <c r="P827" s="36"/>
      <c r="Q827" s="36"/>
      <c r="R827" s="36"/>
      <c r="S827" s="18"/>
      <c r="T827" s="36"/>
      <c r="U827" s="18"/>
      <c r="V827" s="18"/>
      <c r="W827" s="23" t="str">
        <f t="shared" si="35"/>
        <v/>
      </c>
      <c r="X827" s="18"/>
      <c r="Y827" s="17"/>
      <c r="Z827" s="29" t="str">
        <f t="shared" si="36"/>
        <v/>
      </c>
      <c r="AA827" s="23" t="e">
        <f ca="1">IF(X827=#REF!,#REF!,IF(X827=#REF!,#REF!,IF(X827=#REF!,#REF!,IF(Z827="","",IF(X827="","",IF(Z827-TODAY()&gt;0,Z827-TODAY(),"Venceu"))))))</f>
        <v>#REF!</v>
      </c>
      <c r="AB827" s="58"/>
    </row>
    <row r="828" spans="1:28" ht="36" customHeight="1" x14ac:dyDescent="0.25">
      <c r="A828" s="16">
        <v>829</v>
      </c>
      <c r="B828" s="17"/>
      <c r="C828" s="18"/>
      <c r="D828" s="33" t="str">
        <f>IF($C828&gt;0,VLOOKUP($C828,CNIGP!$A:$J,2,FALSE),"")</f>
        <v/>
      </c>
      <c r="E828" s="23" t="str">
        <f>IF($C828&gt;0,VLOOKUP($C828,CNIGP!$A:$J,3,FALSE),"")</f>
        <v/>
      </c>
      <c r="F828" s="23" t="str">
        <f t="shared" si="37"/>
        <v/>
      </c>
      <c r="G828" s="23" t="str">
        <f>IF($C828&gt;0,VLOOKUP($C828,CNIGP!$A:$J,9,FALSE),"")</f>
        <v/>
      </c>
      <c r="H828" s="23" t="str">
        <f>IF($C828&gt;0,VLOOKUP($C828,CNIGP!$A:$J,25,FALSE),"")</f>
        <v/>
      </c>
      <c r="I828" s="63"/>
      <c r="J828" s="18"/>
      <c r="K828" s="18"/>
      <c r="L828" s="18"/>
      <c r="M828" s="18"/>
      <c r="N828" s="36"/>
      <c r="O828" s="36"/>
      <c r="P828" s="36"/>
      <c r="Q828" s="36"/>
      <c r="R828" s="36"/>
      <c r="S828" s="18"/>
      <c r="T828" s="36"/>
      <c r="U828" s="18"/>
      <c r="V828" s="18"/>
      <c r="W828" s="23" t="str">
        <f t="shared" si="35"/>
        <v/>
      </c>
      <c r="X828" s="18"/>
      <c r="Y828" s="17"/>
      <c r="Z828" s="29" t="str">
        <f t="shared" si="36"/>
        <v/>
      </c>
      <c r="AA828" s="23" t="e">
        <f ca="1">IF(X828=#REF!,#REF!,IF(X828=#REF!,#REF!,IF(X828=#REF!,#REF!,IF(Z828="","",IF(X828="","",IF(Z828-TODAY()&gt;0,Z828-TODAY(),"Venceu"))))))</f>
        <v>#REF!</v>
      </c>
      <c r="AB828" s="58"/>
    </row>
    <row r="829" spans="1:28" ht="36" customHeight="1" x14ac:dyDescent="0.25">
      <c r="A829" s="16">
        <v>830</v>
      </c>
      <c r="B829" s="17"/>
      <c r="C829" s="18"/>
      <c r="D829" s="33" t="str">
        <f>IF($C829&gt;0,VLOOKUP($C829,CNIGP!$A:$J,2,FALSE),"")</f>
        <v/>
      </c>
      <c r="E829" s="23" t="str">
        <f>IF($C829&gt;0,VLOOKUP($C829,CNIGP!$A:$J,3,FALSE),"")</f>
        <v/>
      </c>
      <c r="F829" s="23" t="str">
        <f t="shared" si="37"/>
        <v/>
      </c>
      <c r="G829" s="23" t="str">
        <f>IF($C829&gt;0,VLOOKUP($C829,CNIGP!$A:$J,9,FALSE),"")</f>
        <v/>
      </c>
      <c r="H829" s="23" t="str">
        <f>IF($C829&gt;0,VLOOKUP($C829,CNIGP!$A:$J,25,FALSE),"")</f>
        <v/>
      </c>
      <c r="I829" s="63"/>
      <c r="J829" s="18"/>
      <c r="K829" s="18"/>
      <c r="L829" s="18"/>
      <c r="M829" s="18"/>
      <c r="N829" s="36"/>
      <c r="O829" s="36"/>
      <c r="P829" s="36"/>
      <c r="Q829" s="36"/>
      <c r="R829" s="36"/>
      <c r="S829" s="18"/>
      <c r="T829" s="36"/>
      <c r="U829" s="18"/>
      <c r="V829" s="18"/>
      <c r="W829" s="23" t="str">
        <f t="shared" si="35"/>
        <v/>
      </c>
      <c r="X829" s="18"/>
      <c r="Y829" s="17"/>
      <c r="Z829" s="29" t="str">
        <f t="shared" si="36"/>
        <v/>
      </c>
      <c r="AA829" s="23" t="e">
        <f ca="1">IF(X829=#REF!,#REF!,IF(X829=#REF!,#REF!,IF(X829=#REF!,#REF!,IF(Z829="","",IF(X829="","",IF(Z829-TODAY()&gt;0,Z829-TODAY(),"Venceu"))))))</f>
        <v>#REF!</v>
      </c>
      <c r="AB829" s="58"/>
    </row>
    <row r="830" spans="1:28" ht="36" customHeight="1" x14ac:dyDescent="0.25">
      <c r="A830" s="16">
        <v>831</v>
      </c>
      <c r="B830" s="17"/>
      <c r="C830" s="18"/>
      <c r="D830" s="33" t="str">
        <f>IF($C830&gt;0,VLOOKUP($C830,CNIGP!$A:$J,2,FALSE),"")</f>
        <v/>
      </c>
      <c r="E830" s="23" t="str">
        <f>IF($C830&gt;0,VLOOKUP($C830,CNIGP!$A:$J,3,FALSE),"")</f>
        <v/>
      </c>
      <c r="F830" s="23" t="str">
        <f t="shared" si="37"/>
        <v/>
      </c>
      <c r="G830" s="23" t="str">
        <f>IF($C830&gt;0,VLOOKUP($C830,CNIGP!$A:$J,9,FALSE),"")</f>
        <v/>
      </c>
      <c r="H830" s="23" t="str">
        <f>IF($C830&gt;0,VLOOKUP($C830,CNIGP!$A:$J,25,FALSE),"")</f>
        <v/>
      </c>
      <c r="I830" s="63"/>
      <c r="J830" s="18"/>
      <c r="K830" s="18"/>
      <c r="L830" s="18"/>
      <c r="M830" s="18"/>
      <c r="N830" s="36"/>
      <c r="O830" s="36"/>
      <c r="P830" s="36"/>
      <c r="Q830" s="36"/>
      <c r="R830" s="36"/>
      <c r="S830" s="18"/>
      <c r="T830" s="36"/>
      <c r="U830" s="18"/>
      <c r="V830" s="18"/>
      <c r="W830" s="23" t="str">
        <f t="shared" si="35"/>
        <v/>
      </c>
      <c r="X830" s="18"/>
      <c r="Y830" s="17"/>
      <c r="Z830" s="29" t="str">
        <f t="shared" si="36"/>
        <v/>
      </c>
      <c r="AA830" s="23" t="e">
        <f ca="1">IF(X830=#REF!,#REF!,IF(X830=#REF!,#REF!,IF(X830=#REF!,#REF!,IF(Z830="","",IF(X830="","",IF(Z830-TODAY()&gt;0,Z830-TODAY(),"Venceu"))))))</f>
        <v>#REF!</v>
      </c>
      <c r="AB830" s="58"/>
    </row>
    <row r="831" spans="1:28" ht="36" customHeight="1" x14ac:dyDescent="0.25">
      <c r="A831" s="16">
        <v>832</v>
      </c>
      <c r="B831" s="17"/>
      <c r="C831" s="18"/>
      <c r="D831" s="33" t="str">
        <f>IF($C831&gt;0,VLOOKUP($C831,CNIGP!$A:$J,2,FALSE),"")</f>
        <v/>
      </c>
      <c r="E831" s="23" t="str">
        <f>IF($C831&gt;0,VLOOKUP($C831,CNIGP!$A:$J,3,FALSE),"")</f>
        <v/>
      </c>
      <c r="F831" s="23" t="str">
        <f t="shared" si="37"/>
        <v/>
      </c>
      <c r="G831" s="23" t="str">
        <f>IF($C831&gt;0,VLOOKUP($C831,CNIGP!$A:$J,9,FALSE),"")</f>
        <v/>
      </c>
      <c r="H831" s="23" t="str">
        <f>IF($C831&gt;0,VLOOKUP($C831,CNIGP!$A:$J,25,FALSE),"")</f>
        <v/>
      </c>
      <c r="I831" s="63"/>
      <c r="J831" s="18"/>
      <c r="K831" s="18"/>
      <c r="L831" s="18"/>
      <c r="M831" s="18"/>
      <c r="N831" s="36"/>
      <c r="O831" s="36"/>
      <c r="P831" s="36"/>
      <c r="Q831" s="36"/>
      <c r="R831" s="36"/>
      <c r="S831" s="18"/>
      <c r="T831" s="36"/>
      <c r="U831" s="18"/>
      <c r="V831" s="18"/>
      <c r="W831" s="23" t="str">
        <f t="shared" ref="W831:W894" si="38">IF(B831&gt;0,IF(T831&gt;0,$T$1,IF(S831&gt;0,$S$1,IF(R831&gt;0,$R$1,IF(Q831&gt;0,$Q$1,IF(P831&gt;0,$P$1,IF(O831&gt;0,$O$1,IF(N831&gt;0,$N$1,"Registrar demanda"))))))),"")</f>
        <v/>
      </c>
      <c r="X831" s="18"/>
      <c r="Y831" s="17"/>
      <c r="Z831" s="29" t="str">
        <f t="shared" si="36"/>
        <v/>
      </c>
      <c r="AA831" s="23" t="e">
        <f ca="1">IF(X831=#REF!,#REF!,IF(X831=#REF!,#REF!,IF(X831=#REF!,#REF!,IF(Z831="","",IF(X831="","",IF(Z831-TODAY()&gt;0,Z831-TODAY(),"Venceu"))))))</f>
        <v>#REF!</v>
      </c>
      <c r="AB831" s="58"/>
    </row>
    <row r="832" spans="1:28" ht="36" customHeight="1" x14ac:dyDescent="0.25">
      <c r="A832" s="16">
        <v>833</v>
      </c>
      <c r="B832" s="17"/>
      <c r="C832" s="18"/>
      <c r="D832" s="33" t="str">
        <f>IF($C832&gt;0,VLOOKUP($C832,CNIGP!$A:$J,2,FALSE),"")</f>
        <v/>
      </c>
      <c r="E832" s="23" t="str">
        <f>IF($C832&gt;0,VLOOKUP($C832,CNIGP!$A:$J,3,FALSE),"")</f>
        <v/>
      </c>
      <c r="F832" s="23" t="str">
        <f t="shared" si="37"/>
        <v/>
      </c>
      <c r="G832" s="23" t="str">
        <f>IF($C832&gt;0,VLOOKUP($C832,CNIGP!$A:$J,9,FALSE),"")</f>
        <v/>
      </c>
      <c r="H832" s="23" t="str">
        <f>IF($C832&gt;0,VLOOKUP($C832,CNIGP!$A:$J,25,FALSE),"")</f>
        <v/>
      </c>
      <c r="I832" s="63"/>
      <c r="J832" s="18"/>
      <c r="K832" s="18"/>
      <c r="L832" s="18"/>
      <c r="M832" s="18"/>
      <c r="N832" s="36"/>
      <c r="O832" s="36"/>
      <c r="P832" s="36"/>
      <c r="Q832" s="36"/>
      <c r="R832" s="36"/>
      <c r="S832" s="18"/>
      <c r="T832" s="36"/>
      <c r="U832" s="18"/>
      <c r="V832" s="18"/>
      <c r="W832" s="23" t="str">
        <f t="shared" si="38"/>
        <v/>
      </c>
      <c r="X832" s="18"/>
      <c r="Y832" s="17"/>
      <c r="Z832" s="29" t="str">
        <f t="shared" si="36"/>
        <v/>
      </c>
      <c r="AA832" s="23" t="e">
        <f ca="1">IF(X832=#REF!,#REF!,IF(X832=#REF!,#REF!,IF(X832=#REF!,#REF!,IF(Z832="","",IF(X832="","",IF(Z832-TODAY()&gt;0,Z832-TODAY(),"Venceu"))))))</f>
        <v>#REF!</v>
      </c>
      <c r="AB832" s="58"/>
    </row>
    <row r="833" spans="1:28" ht="36" customHeight="1" x14ac:dyDescent="0.25">
      <c r="A833" s="16">
        <v>834</v>
      </c>
      <c r="B833" s="17"/>
      <c r="C833" s="18"/>
      <c r="D833" s="33" t="str">
        <f>IF($C833&gt;0,VLOOKUP($C833,CNIGP!$A:$J,2,FALSE),"")</f>
        <v/>
      </c>
      <c r="E833" s="23" t="str">
        <f>IF($C833&gt;0,VLOOKUP($C833,CNIGP!$A:$J,3,FALSE),"")</f>
        <v/>
      </c>
      <c r="F833" s="23" t="str">
        <f t="shared" si="37"/>
        <v/>
      </c>
      <c r="G833" s="23" t="str">
        <f>IF($C833&gt;0,VLOOKUP($C833,CNIGP!$A:$J,9,FALSE),"")</f>
        <v/>
      </c>
      <c r="H833" s="23" t="str">
        <f>IF($C833&gt;0,VLOOKUP($C833,CNIGP!$A:$J,25,FALSE),"")</f>
        <v/>
      </c>
      <c r="I833" s="63"/>
      <c r="J833" s="18"/>
      <c r="K833" s="18"/>
      <c r="L833" s="18"/>
      <c r="M833" s="18"/>
      <c r="N833" s="36"/>
      <c r="O833" s="36"/>
      <c r="P833" s="36"/>
      <c r="Q833" s="36"/>
      <c r="R833" s="36"/>
      <c r="S833" s="18"/>
      <c r="T833" s="36"/>
      <c r="U833" s="18"/>
      <c r="V833" s="18"/>
      <c r="W833" s="23" t="str">
        <f t="shared" si="38"/>
        <v/>
      </c>
      <c r="X833" s="18"/>
      <c r="Y833" s="17"/>
      <c r="Z833" s="29" t="str">
        <f t="shared" si="36"/>
        <v/>
      </c>
      <c r="AA833" s="23" t="e">
        <f ca="1">IF(X833=#REF!,#REF!,IF(X833=#REF!,#REF!,IF(X833=#REF!,#REF!,IF(Z833="","",IF(X833="","",IF(Z833-TODAY()&gt;0,Z833-TODAY(),"Venceu"))))))</f>
        <v>#REF!</v>
      </c>
      <c r="AB833" s="58"/>
    </row>
    <row r="834" spans="1:28" ht="36" customHeight="1" x14ac:dyDescent="0.25">
      <c r="A834" s="16">
        <v>835</v>
      </c>
      <c r="B834" s="17"/>
      <c r="C834" s="18"/>
      <c r="D834" s="33" t="str">
        <f>IF($C834&gt;0,VLOOKUP($C834,CNIGP!$A:$J,2,FALSE),"")</f>
        <v/>
      </c>
      <c r="E834" s="23" t="str">
        <f>IF($C834&gt;0,VLOOKUP($C834,CNIGP!$A:$J,3,FALSE),"")</f>
        <v/>
      </c>
      <c r="F834" s="23" t="str">
        <f t="shared" si="37"/>
        <v/>
      </c>
      <c r="G834" s="23" t="str">
        <f>IF($C834&gt;0,VLOOKUP($C834,CNIGP!$A:$J,9,FALSE),"")</f>
        <v/>
      </c>
      <c r="H834" s="23" t="str">
        <f>IF($C834&gt;0,VLOOKUP($C834,CNIGP!$A:$J,25,FALSE),"")</f>
        <v/>
      </c>
      <c r="I834" s="63"/>
      <c r="J834" s="18"/>
      <c r="K834" s="18"/>
      <c r="L834" s="18"/>
      <c r="M834" s="18"/>
      <c r="N834" s="36"/>
      <c r="O834" s="36"/>
      <c r="P834" s="36"/>
      <c r="Q834" s="36"/>
      <c r="R834" s="36"/>
      <c r="S834" s="18"/>
      <c r="T834" s="36"/>
      <c r="U834" s="18"/>
      <c r="V834" s="18"/>
      <c r="W834" s="23" t="str">
        <f t="shared" si="38"/>
        <v/>
      </c>
      <c r="X834" s="18"/>
      <c r="Y834" s="17"/>
      <c r="Z834" s="29" t="str">
        <f t="shared" si="36"/>
        <v/>
      </c>
      <c r="AA834" s="23" t="e">
        <f ca="1">IF(X834=#REF!,#REF!,IF(X834=#REF!,#REF!,IF(X834=#REF!,#REF!,IF(Z834="","",IF(X834="","",IF(Z834-TODAY()&gt;0,Z834-TODAY(),"Venceu"))))))</f>
        <v>#REF!</v>
      </c>
      <c r="AB834" s="58"/>
    </row>
    <row r="835" spans="1:28" ht="36" customHeight="1" x14ac:dyDescent="0.25">
      <c r="A835" s="16">
        <v>836</v>
      </c>
      <c r="B835" s="17"/>
      <c r="C835" s="18"/>
      <c r="D835" s="33" t="str">
        <f>IF($C835&gt;0,VLOOKUP($C835,CNIGP!$A:$J,2,FALSE),"")</f>
        <v/>
      </c>
      <c r="E835" s="23" t="str">
        <f>IF($C835&gt;0,VLOOKUP($C835,CNIGP!$A:$J,3,FALSE),"")</f>
        <v/>
      </c>
      <c r="F835" s="23" t="str">
        <f t="shared" si="37"/>
        <v/>
      </c>
      <c r="G835" s="23" t="str">
        <f>IF($C835&gt;0,VLOOKUP($C835,CNIGP!$A:$J,9,FALSE),"")</f>
        <v/>
      </c>
      <c r="H835" s="23" t="str">
        <f>IF($C835&gt;0,VLOOKUP($C835,CNIGP!$A:$J,25,FALSE),"")</f>
        <v/>
      </c>
      <c r="I835" s="63"/>
      <c r="J835" s="18"/>
      <c r="K835" s="18"/>
      <c r="L835" s="18"/>
      <c r="M835" s="18"/>
      <c r="N835" s="36"/>
      <c r="O835" s="36"/>
      <c r="P835" s="36"/>
      <c r="Q835" s="36"/>
      <c r="R835" s="36"/>
      <c r="S835" s="18"/>
      <c r="T835" s="36"/>
      <c r="U835" s="18"/>
      <c r="V835" s="18"/>
      <c r="W835" s="23" t="str">
        <f t="shared" si="38"/>
        <v/>
      </c>
      <c r="X835" s="18"/>
      <c r="Y835" s="17"/>
      <c r="Z835" s="29" t="str">
        <f t="shared" si="36"/>
        <v/>
      </c>
      <c r="AA835" s="23" t="e">
        <f ca="1">IF(X835=#REF!,#REF!,IF(X835=#REF!,#REF!,IF(X835=#REF!,#REF!,IF(Z835="","",IF(X835="","",IF(Z835-TODAY()&gt;0,Z835-TODAY(),"Venceu"))))))</f>
        <v>#REF!</v>
      </c>
      <c r="AB835" s="58"/>
    </row>
    <row r="836" spans="1:28" ht="36" customHeight="1" x14ac:dyDescent="0.25">
      <c r="A836" s="16">
        <v>837</v>
      </c>
      <c r="B836" s="17"/>
      <c r="C836" s="18"/>
      <c r="D836" s="33" t="str">
        <f>IF($C836&gt;0,VLOOKUP($C836,CNIGP!$A:$J,2,FALSE),"")</f>
        <v/>
      </c>
      <c r="E836" s="23" t="str">
        <f>IF($C836&gt;0,VLOOKUP($C836,CNIGP!$A:$J,3,FALSE),"")</f>
        <v/>
      </c>
      <c r="F836" s="23" t="str">
        <f t="shared" si="37"/>
        <v/>
      </c>
      <c r="G836" s="23" t="str">
        <f>IF($C836&gt;0,VLOOKUP($C836,CNIGP!$A:$J,9,FALSE),"")</f>
        <v/>
      </c>
      <c r="H836" s="23" t="str">
        <f>IF($C836&gt;0,VLOOKUP($C836,CNIGP!$A:$J,25,FALSE),"")</f>
        <v/>
      </c>
      <c r="I836" s="63"/>
      <c r="J836" s="18"/>
      <c r="K836" s="18"/>
      <c r="L836" s="18"/>
      <c r="M836" s="18"/>
      <c r="N836" s="36"/>
      <c r="O836" s="36"/>
      <c r="P836" s="36"/>
      <c r="Q836" s="36"/>
      <c r="R836" s="36"/>
      <c r="S836" s="18"/>
      <c r="T836" s="36"/>
      <c r="U836" s="18"/>
      <c r="V836" s="18"/>
      <c r="W836" s="23" t="str">
        <f t="shared" si="38"/>
        <v/>
      </c>
      <c r="X836" s="18"/>
      <c r="Y836" s="17"/>
      <c r="Z836" s="29" t="str">
        <f t="shared" si="36"/>
        <v/>
      </c>
      <c r="AA836" s="23" t="e">
        <f ca="1">IF(X836=#REF!,#REF!,IF(X836=#REF!,#REF!,IF(X836=#REF!,#REF!,IF(Z836="","",IF(X836="","",IF(Z836-TODAY()&gt;0,Z836-TODAY(),"Venceu"))))))</f>
        <v>#REF!</v>
      </c>
      <c r="AB836" s="58"/>
    </row>
    <row r="837" spans="1:28" ht="36" customHeight="1" x14ac:dyDescent="0.25">
      <c r="A837" s="16">
        <v>838</v>
      </c>
      <c r="B837" s="17"/>
      <c r="C837" s="18"/>
      <c r="D837" s="33" t="str">
        <f>IF($C837&gt;0,VLOOKUP($C837,CNIGP!$A:$J,2,FALSE),"")</f>
        <v/>
      </c>
      <c r="E837" s="23" t="str">
        <f>IF($C837&gt;0,VLOOKUP($C837,CNIGP!$A:$J,3,FALSE),"")</f>
        <v/>
      </c>
      <c r="F837" s="23" t="str">
        <f t="shared" si="37"/>
        <v/>
      </c>
      <c r="G837" s="23" t="str">
        <f>IF($C837&gt;0,VLOOKUP($C837,CNIGP!$A:$J,9,FALSE),"")</f>
        <v/>
      </c>
      <c r="H837" s="23" t="str">
        <f>IF($C837&gt;0,VLOOKUP($C837,CNIGP!$A:$J,25,FALSE),"")</f>
        <v/>
      </c>
      <c r="I837" s="63"/>
      <c r="J837" s="18"/>
      <c r="K837" s="18"/>
      <c r="L837" s="18"/>
      <c r="M837" s="18"/>
      <c r="N837" s="36"/>
      <c r="O837" s="36"/>
      <c r="P837" s="36"/>
      <c r="Q837" s="36"/>
      <c r="R837" s="36"/>
      <c r="S837" s="18"/>
      <c r="T837" s="36"/>
      <c r="U837" s="18"/>
      <c r="V837" s="18"/>
      <c r="W837" s="23" t="str">
        <f t="shared" si="38"/>
        <v/>
      </c>
      <c r="X837" s="18"/>
      <c r="Y837" s="17"/>
      <c r="Z837" s="29" t="str">
        <f t="shared" si="36"/>
        <v/>
      </c>
      <c r="AA837" s="23" t="e">
        <f ca="1">IF(X837=#REF!,#REF!,IF(X837=#REF!,#REF!,IF(X837=#REF!,#REF!,IF(Z837="","",IF(X837="","",IF(Z837-TODAY()&gt;0,Z837-TODAY(),"Venceu"))))))</f>
        <v>#REF!</v>
      </c>
      <c r="AB837" s="58"/>
    </row>
    <row r="838" spans="1:28" ht="36" customHeight="1" x14ac:dyDescent="0.25">
      <c r="A838" s="16">
        <v>839</v>
      </c>
      <c r="B838" s="17"/>
      <c r="C838" s="18"/>
      <c r="D838" s="33" t="str">
        <f>IF($C838&gt;0,VLOOKUP($C838,CNIGP!$A:$J,2,FALSE),"")</f>
        <v/>
      </c>
      <c r="E838" s="23" t="str">
        <f>IF($C838&gt;0,VLOOKUP($C838,CNIGP!$A:$J,3,FALSE),"")</f>
        <v/>
      </c>
      <c r="F838" s="23" t="str">
        <f t="shared" si="37"/>
        <v/>
      </c>
      <c r="G838" s="23" t="str">
        <f>IF($C838&gt;0,VLOOKUP($C838,CNIGP!$A:$J,9,FALSE),"")</f>
        <v/>
      </c>
      <c r="H838" s="23" t="str">
        <f>IF($C838&gt;0,VLOOKUP($C838,CNIGP!$A:$J,25,FALSE),"")</f>
        <v/>
      </c>
      <c r="I838" s="63"/>
      <c r="J838" s="18"/>
      <c r="K838" s="18"/>
      <c r="L838" s="18"/>
      <c r="M838" s="18"/>
      <c r="N838" s="36"/>
      <c r="O838" s="36"/>
      <c r="P838" s="36"/>
      <c r="Q838" s="36"/>
      <c r="R838" s="36"/>
      <c r="S838" s="18"/>
      <c r="T838" s="36"/>
      <c r="U838" s="18"/>
      <c r="V838" s="18"/>
      <c r="W838" s="23" t="str">
        <f t="shared" si="38"/>
        <v/>
      </c>
      <c r="X838" s="18"/>
      <c r="Y838" s="17"/>
      <c r="Z838" s="29" t="str">
        <f t="shared" si="36"/>
        <v/>
      </c>
      <c r="AA838" s="23" t="e">
        <f ca="1">IF(X838=#REF!,#REF!,IF(X838=#REF!,#REF!,IF(X838=#REF!,#REF!,IF(Z838="","",IF(X838="","",IF(Z838-TODAY()&gt;0,Z838-TODAY(),"Venceu"))))))</f>
        <v>#REF!</v>
      </c>
      <c r="AB838" s="58"/>
    </row>
    <row r="839" spans="1:28" ht="36" customHeight="1" x14ac:dyDescent="0.25">
      <c r="A839" s="16">
        <v>840</v>
      </c>
      <c r="B839" s="17"/>
      <c r="C839" s="18"/>
      <c r="D839" s="33" t="str">
        <f>IF($C839&gt;0,VLOOKUP($C839,CNIGP!$A:$J,2,FALSE),"")</f>
        <v/>
      </c>
      <c r="E839" s="23" t="str">
        <f>IF($C839&gt;0,VLOOKUP($C839,CNIGP!$A:$J,3,FALSE),"")</f>
        <v/>
      </c>
      <c r="F839" s="23" t="str">
        <f t="shared" si="37"/>
        <v/>
      </c>
      <c r="G839" s="23" t="str">
        <f>IF($C839&gt;0,VLOOKUP($C839,CNIGP!$A:$J,9,FALSE),"")</f>
        <v/>
      </c>
      <c r="H839" s="23" t="str">
        <f>IF($C839&gt;0,VLOOKUP($C839,CNIGP!$A:$J,25,FALSE),"")</f>
        <v/>
      </c>
      <c r="I839" s="63"/>
      <c r="J839" s="18"/>
      <c r="K839" s="18"/>
      <c r="L839" s="18"/>
      <c r="M839" s="18"/>
      <c r="N839" s="36"/>
      <c r="O839" s="36"/>
      <c r="P839" s="36"/>
      <c r="Q839" s="36"/>
      <c r="R839" s="36"/>
      <c r="S839" s="18"/>
      <c r="T839" s="36"/>
      <c r="U839" s="18"/>
      <c r="V839" s="18"/>
      <c r="W839" s="23" t="str">
        <f t="shared" si="38"/>
        <v/>
      </c>
      <c r="X839" s="18"/>
      <c r="Y839" s="17"/>
      <c r="Z839" s="29" t="str">
        <f t="shared" si="36"/>
        <v/>
      </c>
      <c r="AA839" s="23" t="e">
        <f ca="1">IF(X839=#REF!,#REF!,IF(X839=#REF!,#REF!,IF(X839=#REF!,#REF!,IF(Z839="","",IF(X839="","",IF(Z839-TODAY()&gt;0,Z839-TODAY(),"Venceu"))))))</f>
        <v>#REF!</v>
      </c>
      <c r="AB839" s="58"/>
    </row>
    <row r="840" spans="1:28" ht="36" customHeight="1" x14ac:dyDescent="0.25">
      <c r="A840" s="16">
        <v>841</v>
      </c>
      <c r="B840" s="17"/>
      <c r="C840" s="18"/>
      <c r="D840" s="33" t="str">
        <f>IF($C840&gt;0,VLOOKUP($C840,CNIGP!$A:$J,2,FALSE),"")</f>
        <v/>
      </c>
      <c r="E840" s="23" t="str">
        <f>IF($C840&gt;0,VLOOKUP($C840,CNIGP!$A:$J,3,FALSE),"")</f>
        <v/>
      </c>
      <c r="F840" s="23" t="str">
        <f t="shared" si="37"/>
        <v/>
      </c>
      <c r="G840" s="23" t="str">
        <f>IF($C840&gt;0,VLOOKUP($C840,CNIGP!$A:$J,9,FALSE),"")</f>
        <v/>
      </c>
      <c r="H840" s="23" t="str">
        <f>IF($C840&gt;0,VLOOKUP($C840,CNIGP!$A:$J,25,FALSE),"")</f>
        <v/>
      </c>
      <c r="I840" s="63"/>
      <c r="J840" s="18"/>
      <c r="K840" s="18"/>
      <c r="L840" s="18"/>
      <c r="M840" s="18"/>
      <c r="N840" s="36"/>
      <c r="O840" s="36"/>
      <c r="P840" s="36"/>
      <c r="Q840" s="36"/>
      <c r="R840" s="36"/>
      <c r="S840" s="18"/>
      <c r="T840" s="36"/>
      <c r="U840" s="18"/>
      <c r="V840" s="18"/>
      <c r="W840" s="23" t="str">
        <f t="shared" si="38"/>
        <v/>
      </c>
      <c r="X840" s="18"/>
      <c r="Y840" s="17"/>
      <c r="Z840" s="29" t="str">
        <f t="shared" si="36"/>
        <v/>
      </c>
      <c r="AA840" s="23" t="e">
        <f ca="1">IF(X840=#REF!,#REF!,IF(X840=#REF!,#REF!,IF(X840=#REF!,#REF!,IF(Z840="","",IF(X840="","",IF(Z840-TODAY()&gt;0,Z840-TODAY(),"Venceu"))))))</f>
        <v>#REF!</v>
      </c>
      <c r="AB840" s="58"/>
    </row>
    <row r="841" spans="1:28" ht="36" customHeight="1" x14ac:dyDescent="0.25">
      <c r="A841" s="16">
        <v>842</v>
      </c>
      <c r="B841" s="17"/>
      <c r="C841" s="18"/>
      <c r="D841" s="33" t="str">
        <f>IF($C841&gt;0,VLOOKUP($C841,CNIGP!$A:$J,2,FALSE),"")</f>
        <v/>
      </c>
      <c r="E841" s="23" t="str">
        <f>IF($C841&gt;0,VLOOKUP($C841,CNIGP!$A:$J,3,FALSE),"")</f>
        <v/>
      </c>
      <c r="F841" s="23" t="str">
        <f t="shared" si="37"/>
        <v/>
      </c>
      <c r="G841" s="23" t="str">
        <f>IF($C841&gt;0,VLOOKUP($C841,CNIGP!$A:$J,9,FALSE),"")</f>
        <v/>
      </c>
      <c r="H841" s="23" t="str">
        <f>IF($C841&gt;0,VLOOKUP($C841,CNIGP!$A:$J,25,FALSE),"")</f>
        <v/>
      </c>
      <c r="I841" s="63"/>
      <c r="J841" s="18"/>
      <c r="K841" s="18"/>
      <c r="L841" s="18"/>
      <c r="M841" s="18"/>
      <c r="N841" s="36"/>
      <c r="O841" s="36"/>
      <c r="P841" s="36"/>
      <c r="Q841" s="36"/>
      <c r="R841" s="36"/>
      <c r="S841" s="18"/>
      <c r="T841" s="36"/>
      <c r="U841" s="18"/>
      <c r="V841" s="18"/>
      <c r="W841" s="23" t="str">
        <f t="shared" si="38"/>
        <v/>
      </c>
      <c r="X841" s="18"/>
      <c r="Y841" s="17"/>
      <c r="Z841" s="29" t="str">
        <f t="shared" si="36"/>
        <v/>
      </c>
      <c r="AA841" s="23" t="e">
        <f ca="1">IF(X841=#REF!,#REF!,IF(X841=#REF!,#REF!,IF(X841=#REF!,#REF!,IF(Z841="","",IF(X841="","",IF(Z841-TODAY()&gt;0,Z841-TODAY(),"Venceu"))))))</f>
        <v>#REF!</v>
      </c>
      <c r="AB841" s="58"/>
    </row>
    <row r="842" spans="1:28" ht="36" customHeight="1" x14ac:dyDescent="0.25">
      <c r="A842" s="16">
        <v>843</v>
      </c>
      <c r="B842" s="17"/>
      <c r="C842" s="18"/>
      <c r="D842" s="33" t="str">
        <f>IF($C842&gt;0,VLOOKUP($C842,CNIGP!$A:$J,2,FALSE),"")</f>
        <v/>
      </c>
      <c r="E842" s="23" t="str">
        <f>IF($C842&gt;0,VLOOKUP($C842,CNIGP!$A:$J,3,FALSE),"")</f>
        <v/>
      </c>
      <c r="F842" s="23" t="str">
        <f t="shared" si="37"/>
        <v/>
      </c>
      <c r="G842" s="23" t="str">
        <f>IF($C842&gt;0,VLOOKUP($C842,CNIGP!$A:$J,9,FALSE),"")</f>
        <v/>
      </c>
      <c r="H842" s="23" t="str">
        <f>IF($C842&gt;0,VLOOKUP($C842,CNIGP!$A:$J,25,FALSE),"")</f>
        <v/>
      </c>
      <c r="I842" s="63"/>
      <c r="J842" s="18"/>
      <c r="K842" s="18"/>
      <c r="L842" s="18"/>
      <c r="M842" s="18"/>
      <c r="N842" s="36"/>
      <c r="O842" s="36"/>
      <c r="P842" s="36"/>
      <c r="Q842" s="36"/>
      <c r="R842" s="36"/>
      <c r="S842" s="18"/>
      <c r="T842" s="36"/>
      <c r="U842" s="18"/>
      <c r="V842" s="18"/>
      <c r="W842" s="23" t="str">
        <f t="shared" si="38"/>
        <v/>
      </c>
      <c r="X842" s="18"/>
      <c r="Y842" s="17"/>
      <c r="Z842" s="29" t="str">
        <f t="shared" si="36"/>
        <v/>
      </c>
      <c r="AA842" s="23" t="e">
        <f ca="1">IF(X842=#REF!,#REF!,IF(X842=#REF!,#REF!,IF(X842=#REF!,#REF!,IF(Z842="","",IF(X842="","",IF(Z842-TODAY()&gt;0,Z842-TODAY(),"Venceu"))))))</f>
        <v>#REF!</v>
      </c>
      <c r="AB842" s="58"/>
    </row>
    <row r="843" spans="1:28" ht="36" customHeight="1" x14ac:dyDescent="0.25">
      <c r="A843" s="16">
        <v>844</v>
      </c>
      <c r="B843" s="17"/>
      <c r="C843" s="18"/>
      <c r="D843" s="33" t="str">
        <f>IF($C843&gt;0,VLOOKUP($C843,CNIGP!$A:$J,2,FALSE),"")</f>
        <v/>
      </c>
      <c r="E843" s="23" t="str">
        <f>IF($C843&gt;0,VLOOKUP($C843,CNIGP!$A:$J,3,FALSE),"")</f>
        <v/>
      </c>
      <c r="F843" s="23" t="str">
        <f t="shared" si="37"/>
        <v/>
      </c>
      <c r="G843" s="23" t="str">
        <f>IF($C843&gt;0,VLOOKUP($C843,CNIGP!$A:$J,9,FALSE),"")</f>
        <v/>
      </c>
      <c r="H843" s="23" t="str">
        <f>IF($C843&gt;0,VLOOKUP($C843,CNIGP!$A:$J,25,FALSE),"")</f>
        <v/>
      </c>
      <c r="I843" s="63"/>
      <c r="J843" s="18"/>
      <c r="K843" s="18"/>
      <c r="L843" s="18"/>
      <c r="M843" s="18"/>
      <c r="N843" s="36"/>
      <c r="O843" s="36"/>
      <c r="P843" s="36"/>
      <c r="Q843" s="36"/>
      <c r="R843" s="36"/>
      <c r="S843" s="18"/>
      <c r="T843" s="36"/>
      <c r="U843" s="18"/>
      <c r="V843" s="18"/>
      <c r="W843" s="23" t="str">
        <f t="shared" si="38"/>
        <v/>
      </c>
      <c r="X843" s="18"/>
      <c r="Y843" s="17"/>
      <c r="Z843" s="29" t="str">
        <f t="shared" si="36"/>
        <v/>
      </c>
      <c r="AA843" s="23" t="e">
        <f ca="1">IF(X843=#REF!,#REF!,IF(X843=#REF!,#REF!,IF(X843=#REF!,#REF!,IF(Z843="","",IF(X843="","",IF(Z843-TODAY()&gt;0,Z843-TODAY(),"Venceu"))))))</f>
        <v>#REF!</v>
      </c>
      <c r="AB843" s="58"/>
    </row>
    <row r="844" spans="1:28" ht="36" customHeight="1" x14ac:dyDescent="0.25">
      <c r="A844" s="16">
        <v>845</v>
      </c>
      <c r="B844" s="17"/>
      <c r="C844" s="18"/>
      <c r="D844" s="33" t="str">
        <f>IF($C844&gt;0,VLOOKUP($C844,CNIGP!$A:$J,2,FALSE),"")</f>
        <v/>
      </c>
      <c r="E844" s="23" t="str">
        <f>IF($C844&gt;0,VLOOKUP($C844,CNIGP!$A:$J,3,FALSE),"")</f>
        <v/>
      </c>
      <c r="F844" s="23" t="str">
        <f t="shared" si="37"/>
        <v/>
      </c>
      <c r="G844" s="23" t="str">
        <f>IF($C844&gt;0,VLOOKUP($C844,CNIGP!$A:$J,9,FALSE),"")</f>
        <v/>
      </c>
      <c r="H844" s="23" t="str">
        <f>IF($C844&gt;0,VLOOKUP($C844,CNIGP!$A:$J,25,FALSE),"")</f>
        <v/>
      </c>
      <c r="I844" s="63"/>
      <c r="J844" s="18"/>
      <c r="K844" s="18"/>
      <c r="L844" s="18"/>
      <c r="M844" s="18"/>
      <c r="N844" s="36"/>
      <c r="O844" s="36"/>
      <c r="P844" s="36"/>
      <c r="Q844" s="36"/>
      <c r="R844" s="36"/>
      <c r="S844" s="18"/>
      <c r="T844" s="36"/>
      <c r="U844" s="18"/>
      <c r="V844" s="18"/>
      <c r="W844" s="23" t="str">
        <f t="shared" si="38"/>
        <v/>
      </c>
      <c r="X844" s="18"/>
      <c r="Y844" s="17"/>
      <c r="Z844" s="29" t="str">
        <f t="shared" si="36"/>
        <v/>
      </c>
      <c r="AA844" s="23" t="e">
        <f ca="1">IF(X844=#REF!,#REF!,IF(X844=#REF!,#REF!,IF(X844=#REF!,#REF!,IF(Z844="","",IF(X844="","",IF(Z844-TODAY()&gt;0,Z844-TODAY(),"Venceu"))))))</f>
        <v>#REF!</v>
      </c>
      <c r="AB844" s="58"/>
    </row>
    <row r="845" spans="1:28" ht="36" customHeight="1" x14ac:dyDescent="0.25">
      <c r="A845" s="16">
        <v>846</v>
      </c>
      <c r="B845" s="17"/>
      <c r="C845" s="18"/>
      <c r="D845" s="33" t="str">
        <f>IF($C845&gt;0,VLOOKUP($C845,CNIGP!$A:$J,2,FALSE),"")</f>
        <v/>
      </c>
      <c r="E845" s="23" t="str">
        <f>IF($C845&gt;0,VLOOKUP($C845,CNIGP!$A:$J,3,FALSE),"")</f>
        <v/>
      </c>
      <c r="F845" s="23" t="str">
        <f t="shared" si="37"/>
        <v/>
      </c>
      <c r="G845" s="23" t="str">
        <f>IF($C845&gt;0,VLOOKUP($C845,CNIGP!$A:$J,9,FALSE),"")</f>
        <v/>
      </c>
      <c r="H845" s="23" t="str">
        <f>IF($C845&gt;0,VLOOKUP($C845,CNIGP!$A:$J,25,FALSE),"")</f>
        <v/>
      </c>
      <c r="I845" s="63"/>
      <c r="J845" s="18"/>
      <c r="K845" s="18"/>
      <c r="L845" s="18"/>
      <c r="M845" s="18"/>
      <c r="N845" s="36"/>
      <c r="O845" s="36"/>
      <c r="P845" s="36"/>
      <c r="Q845" s="36"/>
      <c r="R845" s="36"/>
      <c r="S845" s="18"/>
      <c r="T845" s="36"/>
      <c r="U845" s="18"/>
      <c r="V845" s="18"/>
      <c r="W845" s="23" t="str">
        <f t="shared" si="38"/>
        <v/>
      </c>
      <c r="X845" s="18"/>
      <c r="Y845" s="17"/>
      <c r="Z845" s="29" t="str">
        <f t="shared" si="36"/>
        <v/>
      </c>
      <c r="AA845" s="23" t="e">
        <f ca="1">IF(X845=#REF!,#REF!,IF(X845=#REF!,#REF!,IF(X845=#REF!,#REF!,IF(Z845="","",IF(X845="","",IF(Z845-TODAY()&gt;0,Z845-TODAY(),"Venceu"))))))</f>
        <v>#REF!</v>
      </c>
      <c r="AB845" s="58"/>
    </row>
    <row r="846" spans="1:28" ht="36" customHeight="1" x14ac:dyDescent="0.25">
      <c r="A846" s="16">
        <v>847</v>
      </c>
      <c r="B846" s="17"/>
      <c r="C846" s="18"/>
      <c r="D846" s="33" t="str">
        <f>IF($C846&gt;0,VLOOKUP($C846,CNIGP!$A:$J,2,FALSE),"")</f>
        <v/>
      </c>
      <c r="E846" s="23" t="str">
        <f>IF($C846&gt;0,VLOOKUP($C846,CNIGP!$A:$J,3,FALSE),"")</f>
        <v/>
      </c>
      <c r="F846" s="23" t="str">
        <f t="shared" si="37"/>
        <v/>
      </c>
      <c r="G846" s="23" t="str">
        <f>IF($C846&gt;0,VLOOKUP($C846,CNIGP!$A:$J,9,FALSE),"")</f>
        <v/>
      </c>
      <c r="H846" s="23" t="str">
        <f>IF($C846&gt;0,VLOOKUP($C846,CNIGP!$A:$J,25,FALSE),"")</f>
        <v/>
      </c>
      <c r="I846" s="63"/>
      <c r="J846" s="18"/>
      <c r="K846" s="18"/>
      <c r="L846" s="18"/>
      <c r="M846" s="18"/>
      <c r="N846" s="36"/>
      <c r="O846" s="36"/>
      <c r="P846" s="36"/>
      <c r="Q846" s="36"/>
      <c r="R846" s="36"/>
      <c r="S846" s="18"/>
      <c r="T846" s="36"/>
      <c r="U846" s="18"/>
      <c r="V846" s="18"/>
      <c r="W846" s="23" t="str">
        <f t="shared" si="38"/>
        <v/>
      </c>
      <c r="X846" s="18"/>
      <c r="Y846" s="17"/>
      <c r="Z846" s="29" t="str">
        <f t="shared" si="36"/>
        <v/>
      </c>
      <c r="AA846" s="23" t="e">
        <f ca="1">IF(X846=#REF!,#REF!,IF(X846=#REF!,#REF!,IF(X846=#REF!,#REF!,IF(Z846="","",IF(X846="","",IF(Z846-TODAY()&gt;0,Z846-TODAY(),"Venceu"))))))</f>
        <v>#REF!</v>
      </c>
      <c r="AB846" s="58"/>
    </row>
    <row r="847" spans="1:28" ht="36" customHeight="1" x14ac:dyDescent="0.25">
      <c r="A847" s="16">
        <v>848</v>
      </c>
      <c r="B847" s="17"/>
      <c r="C847" s="18"/>
      <c r="D847" s="33" t="str">
        <f>IF($C847&gt;0,VLOOKUP($C847,CNIGP!$A:$J,2,FALSE),"")</f>
        <v/>
      </c>
      <c r="E847" s="23" t="str">
        <f>IF($C847&gt;0,VLOOKUP($C847,CNIGP!$A:$J,3,FALSE),"")</f>
        <v/>
      </c>
      <c r="F847" s="23" t="str">
        <f t="shared" si="37"/>
        <v/>
      </c>
      <c r="G847" s="23" t="str">
        <f>IF($C847&gt;0,VLOOKUP($C847,CNIGP!$A:$J,9,FALSE),"")</f>
        <v/>
      </c>
      <c r="H847" s="23" t="str">
        <f>IF($C847&gt;0,VLOOKUP($C847,CNIGP!$A:$J,25,FALSE),"")</f>
        <v/>
      </c>
      <c r="I847" s="63"/>
      <c r="J847" s="18"/>
      <c r="K847" s="18"/>
      <c r="L847" s="18"/>
      <c r="M847" s="18"/>
      <c r="N847" s="36"/>
      <c r="O847" s="36"/>
      <c r="P847" s="36"/>
      <c r="Q847" s="36"/>
      <c r="R847" s="36"/>
      <c r="S847" s="18"/>
      <c r="T847" s="36"/>
      <c r="U847" s="18"/>
      <c r="V847" s="18"/>
      <c r="W847" s="23" t="str">
        <f t="shared" si="38"/>
        <v/>
      </c>
      <c r="X847" s="18"/>
      <c r="Y847" s="17"/>
      <c r="Z847" s="29" t="str">
        <f t="shared" si="36"/>
        <v/>
      </c>
      <c r="AA847" s="23" t="e">
        <f ca="1">IF(X847=#REF!,#REF!,IF(X847=#REF!,#REF!,IF(X847=#REF!,#REF!,IF(Z847="","",IF(X847="","",IF(Z847-TODAY()&gt;0,Z847-TODAY(),"Venceu"))))))</f>
        <v>#REF!</v>
      </c>
      <c r="AB847" s="58"/>
    </row>
    <row r="848" spans="1:28" ht="36" customHeight="1" x14ac:dyDescent="0.25">
      <c r="A848" s="16">
        <v>849</v>
      </c>
      <c r="B848" s="17"/>
      <c r="C848" s="18"/>
      <c r="D848" s="33" t="str">
        <f>IF($C848&gt;0,VLOOKUP($C848,CNIGP!$A:$J,2,FALSE),"")</f>
        <v/>
      </c>
      <c r="E848" s="23" t="str">
        <f>IF($C848&gt;0,VLOOKUP($C848,CNIGP!$A:$J,3,FALSE),"")</f>
        <v/>
      </c>
      <c r="F848" s="23" t="str">
        <f t="shared" si="37"/>
        <v/>
      </c>
      <c r="G848" s="23" t="str">
        <f>IF($C848&gt;0,VLOOKUP($C848,CNIGP!$A:$J,9,FALSE),"")</f>
        <v/>
      </c>
      <c r="H848" s="23" t="str">
        <f>IF($C848&gt;0,VLOOKUP($C848,CNIGP!$A:$J,25,FALSE),"")</f>
        <v/>
      </c>
      <c r="I848" s="63"/>
      <c r="J848" s="18"/>
      <c r="K848" s="18"/>
      <c r="L848" s="18"/>
      <c r="M848" s="18"/>
      <c r="N848" s="36"/>
      <c r="O848" s="36"/>
      <c r="P848" s="36"/>
      <c r="Q848" s="36"/>
      <c r="R848" s="36"/>
      <c r="S848" s="18"/>
      <c r="T848" s="36"/>
      <c r="U848" s="18"/>
      <c r="V848" s="18"/>
      <c r="W848" s="23" t="str">
        <f t="shared" si="38"/>
        <v/>
      </c>
      <c r="X848" s="18"/>
      <c r="Y848" s="17"/>
      <c r="Z848" s="29" t="str">
        <f t="shared" si="36"/>
        <v/>
      </c>
      <c r="AA848" s="23" t="e">
        <f ca="1">IF(X848=#REF!,#REF!,IF(X848=#REF!,#REF!,IF(X848=#REF!,#REF!,IF(Z848="","",IF(X848="","",IF(Z848-TODAY()&gt;0,Z848-TODAY(),"Venceu"))))))</f>
        <v>#REF!</v>
      </c>
      <c r="AB848" s="58"/>
    </row>
    <row r="849" spans="1:28" ht="36" customHeight="1" x14ac:dyDescent="0.25">
      <c r="A849" s="16">
        <v>850</v>
      </c>
      <c r="B849" s="17"/>
      <c r="C849" s="18"/>
      <c r="D849" s="33" t="str">
        <f>IF($C849&gt;0,VLOOKUP($C849,CNIGP!$A:$J,2,FALSE),"")</f>
        <v/>
      </c>
      <c r="E849" s="23" t="str">
        <f>IF($C849&gt;0,VLOOKUP($C849,CNIGP!$A:$J,3,FALSE),"")</f>
        <v/>
      </c>
      <c r="F849" s="23" t="str">
        <f t="shared" si="37"/>
        <v/>
      </c>
      <c r="G849" s="23" t="str">
        <f>IF($C849&gt;0,VLOOKUP($C849,CNIGP!$A:$J,9,FALSE),"")</f>
        <v/>
      </c>
      <c r="H849" s="23" t="str">
        <f>IF($C849&gt;0,VLOOKUP($C849,CNIGP!$A:$J,25,FALSE),"")</f>
        <v/>
      </c>
      <c r="I849" s="63"/>
      <c r="J849" s="18"/>
      <c r="K849" s="18"/>
      <c r="L849" s="18"/>
      <c r="M849" s="18"/>
      <c r="N849" s="36"/>
      <c r="O849" s="36"/>
      <c r="P849" s="36"/>
      <c r="Q849" s="36"/>
      <c r="R849" s="36"/>
      <c r="S849" s="18"/>
      <c r="T849" s="36"/>
      <c r="U849" s="18"/>
      <c r="V849" s="18"/>
      <c r="W849" s="23" t="str">
        <f t="shared" si="38"/>
        <v/>
      </c>
      <c r="X849" s="18"/>
      <c r="Y849" s="17"/>
      <c r="Z849" s="29" t="str">
        <f t="shared" si="36"/>
        <v/>
      </c>
      <c r="AA849" s="23" t="e">
        <f ca="1">IF(X849=#REF!,#REF!,IF(X849=#REF!,#REF!,IF(X849=#REF!,#REF!,IF(Z849="","",IF(X849="","",IF(Z849-TODAY()&gt;0,Z849-TODAY(),"Venceu"))))))</f>
        <v>#REF!</v>
      </c>
      <c r="AB849" s="58"/>
    </row>
    <row r="850" spans="1:28" ht="36" customHeight="1" x14ac:dyDescent="0.25">
      <c r="A850" s="16">
        <v>851</v>
      </c>
      <c r="B850" s="17"/>
      <c r="C850" s="18"/>
      <c r="D850" s="33" t="str">
        <f>IF($C850&gt;0,VLOOKUP($C850,CNIGP!$A:$J,2,FALSE),"")</f>
        <v/>
      </c>
      <c r="E850" s="23" t="str">
        <f>IF($C850&gt;0,VLOOKUP($C850,CNIGP!$A:$J,3,FALSE),"")</f>
        <v/>
      </c>
      <c r="F850" s="23" t="str">
        <f t="shared" si="37"/>
        <v/>
      </c>
      <c r="G850" s="23" t="str">
        <f>IF($C850&gt;0,VLOOKUP($C850,CNIGP!$A:$J,9,FALSE),"")</f>
        <v/>
      </c>
      <c r="H850" s="23" t="str">
        <f>IF($C850&gt;0,VLOOKUP($C850,CNIGP!$A:$J,25,FALSE),"")</f>
        <v/>
      </c>
      <c r="I850" s="63"/>
      <c r="J850" s="18"/>
      <c r="K850" s="18"/>
      <c r="L850" s="18"/>
      <c r="M850" s="18"/>
      <c r="N850" s="36"/>
      <c r="O850" s="36"/>
      <c r="P850" s="36"/>
      <c r="Q850" s="36"/>
      <c r="R850" s="36"/>
      <c r="S850" s="18"/>
      <c r="T850" s="36"/>
      <c r="U850" s="18"/>
      <c r="V850" s="18"/>
      <c r="W850" s="23" t="str">
        <f t="shared" si="38"/>
        <v/>
      </c>
      <c r="X850" s="18"/>
      <c r="Y850" s="17"/>
      <c r="Z850" s="29" t="str">
        <f t="shared" si="36"/>
        <v/>
      </c>
      <c r="AA850" s="23" t="e">
        <f ca="1">IF(X850=#REF!,#REF!,IF(X850=#REF!,#REF!,IF(X850=#REF!,#REF!,IF(Z850="","",IF(X850="","",IF(Z850-TODAY()&gt;0,Z850-TODAY(),"Venceu"))))))</f>
        <v>#REF!</v>
      </c>
      <c r="AB850" s="58"/>
    </row>
    <row r="851" spans="1:28" ht="36" customHeight="1" x14ac:dyDescent="0.25">
      <c r="A851" s="16">
        <v>852</v>
      </c>
      <c r="B851" s="17"/>
      <c r="C851" s="18"/>
      <c r="D851" s="33" t="str">
        <f>IF($C851&gt;0,VLOOKUP($C851,CNIGP!$A:$J,2,FALSE),"")</f>
        <v/>
      </c>
      <c r="E851" s="23" t="str">
        <f>IF($C851&gt;0,VLOOKUP($C851,CNIGP!$A:$J,3,FALSE),"")</f>
        <v/>
      </c>
      <c r="F851" s="23" t="str">
        <f t="shared" si="37"/>
        <v/>
      </c>
      <c r="G851" s="23" t="str">
        <f>IF($C851&gt;0,VLOOKUP($C851,CNIGP!$A:$J,9,FALSE),"")</f>
        <v/>
      </c>
      <c r="H851" s="23" t="str">
        <f>IF($C851&gt;0,VLOOKUP($C851,CNIGP!$A:$J,25,FALSE),"")</f>
        <v/>
      </c>
      <c r="I851" s="63"/>
      <c r="J851" s="18"/>
      <c r="K851" s="18"/>
      <c r="L851" s="18"/>
      <c r="M851" s="18"/>
      <c r="N851" s="36"/>
      <c r="O851" s="36"/>
      <c r="P851" s="36"/>
      <c r="Q851" s="36"/>
      <c r="R851" s="36"/>
      <c r="S851" s="18"/>
      <c r="T851" s="36"/>
      <c r="U851" s="18"/>
      <c r="V851" s="18"/>
      <c r="W851" s="23" t="str">
        <f t="shared" si="38"/>
        <v/>
      </c>
      <c r="X851" s="18"/>
      <c r="Y851" s="17"/>
      <c r="Z851" s="29" t="str">
        <f t="shared" si="36"/>
        <v/>
      </c>
      <c r="AA851" s="23" t="e">
        <f ca="1">IF(X851=#REF!,#REF!,IF(X851=#REF!,#REF!,IF(X851=#REF!,#REF!,IF(Z851="","",IF(X851="","",IF(Z851-TODAY()&gt;0,Z851-TODAY(),"Venceu"))))))</f>
        <v>#REF!</v>
      </c>
      <c r="AB851" s="58"/>
    </row>
    <row r="852" spans="1:28" ht="36" customHeight="1" x14ac:dyDescent="0.25">
      <c r="A852" s="16">
        <v>853</v>
      </c>
      <c r="B852" s="17"/>
      <c r="C852" s="18"/>
      <c r="D852" s="33" t="str">
        <f>IF($C852&gt;0,VLOOKUP($C852,CNIGP!$A:$J,2,FALSE),"")</f>
        <v/>
      </c>
      <c r="E852" s="23" t="str">
        <f>IF($C852&gt;0,VLOOKUP($C852,CNIGP!$A:$J,3,FALSE),"")</f>
        <v/>
      </c>
      <c r="F852" s="23" t="str">
        <f t="shared" si="37"/>
        <v/>
      </c>
      <c r="G852" s="23" t="str">
        <f>IF($C852&gt;0,VLOOKUP($C852,CNIGP!$A:$J,9,FALSE),"")</f>
        <v/>
      </c>
      <c r="H852" s="23" t="str">
        <f>IF($C852&gt;0,VLOOKUP($C852,CNIGP!$A:$J,25,FALSE),"")</f>
        <v/>
      </c>
      <c r="I852" s="63"/>
      <c r="J852" s="18"/>
      <c r="K852" s="18"/>
      <c r="L852" s="18"/>
      <c r="M852" s="18"/>
      <c r="N852" s="36"/>
      <c r="O852" s="36"/>
      <c r="P852" s="36"/>
      <c r="Q852" s="36"/>
      <c r="R852" s="36"/>
      <c r="S852" s="18"/>
      <c r="T852" s="36"/>
      <c r="U852" s="18"/>
      <c r="V852" s="18"/>
      <c r="W852" s="23" t="str">
        <f t="shared" si="38"/>
        <v/>
      </c>
      <c r="X852" s="18"/>
      <c r="Y852" s="17"/>
      <c r="Z852" s="29" t="str">
        <f t="shared" si="36"/>
        <v/>
      </c>
      <c r="AA852" s="23" t="e">
        <f ca="1">IF(X852=#REF!,#REF!,IF(X852=#REF!,#REF!,IF(X852=#REF!,#REF!,IF(Z852="","",IF(X852="","",IF(Z852-TODAY()&gt;0,Z852-TODAY(),"Venceu"))))))</f>
        <v>#REF!</v>
      </c>
      <c r="AB852" s="58"/>
    </row>
    <row r="853" spans="1:28" ht="36" customHeight="1" x14ac:dyDescent="0.25">
      <c r="A853" s="16">
        <v>854</v>
      </c>
      <c r="B853" s="17"/>
      <c r="C853" s="18"/>
      <c r="D853" s="33" t="str">
        <f>IF($C853&gt;0,VLOOKUP($C853,CNIGP!$A:$J,2,FALSE),"")</f>
        <v/>
      </c>
      <c r="E853" s="23" t="str">
        <f>IF($C853&gt;0,VLOOKUP($C853,CNIGP!$A:$J,3,FALSE),"")</f>
        <v/>
      </c>
      <c r="F853" s="23" t="str">
        <f t="shared" si="37"/>
        <v/>
      </c>
      <c r="G853" s="23" t="str">
        <f>IF($C853&gt;0,VLOOKUP($C853,CNIGP!$A:$J,9,FALSE),"")</f>
        <v/>
      </c>
      <c r="H853" s="23" t="str">
        <f>IF($C853&gt;0,VLOOKUP($C853,CNIGP!$A:$J,25,FALSE),"")</f>
        <v/>
      </c>
      <c r="I853" s="63"/>
      <c r="J853" s="18"/>
      <c r="K853" s="18"/>
      <c r="L853" s="18"/>
      <c r="M853" s="18"/>
      <c r="N853" s="36"/>
      <c r="O853" s="36"/>
      <c r="P853" s="36"/>
      <c r="Q853" s="36"/>
      <c r="R853" s="36"/>
      <c r="S853" s="18"/>
      <c r="T853" s="36"/>
      <c r="U853" s="18"/>
      <c r="V853" s="18"/>
      <c r="W853" s="23" t="str">
        <f t="shared" si="38"/>
        <v/>
      </c>
      <c r="X853" s="18"/>
      <c r="Y853" s="17"/>
      <c r="Z853" s="29" t="str">
        <f t="shared" ref="Z853:Z916" si="39">IF(Y853&gt;0,T853+Y853,"")</f>
        <v/>
      </c>
      <c r="AA853" s="23" t="e">
        <f ca="1">IF(X853=#REF!,#REF!,IF(X853=#REF!,#REF!,IF(X853=#REF!,#REF!,IF(Z853="","",IF(X853="","",IF(Z853-TODAY()&gt;0,Z853-TODAY(),"Venceu"))))))</f>
        <v>#REF!</v>
      </c>
      <c r="AB853" s="58"/>
    </row>
    <row r="854" spans="1:28" ht="36" customHeight="1" x14ac:dyDescent="0.25">
      <c r="A854" s="16">
        <v>855</v>
      </c>
      <c r="B854" s="17"/>
      <c r="C854" s="18"/>
      <c r="D854" s="33" t="str">
        <f>IF($C854&gt;0,VLOOKUP($C854,CNIGP!$A:$J,2,FALSE),"")</f>
        <v/>
      </c>
      <c r="E854" s="23" t="str">
        <f>IF($C854&gt;0,VLOOKUP($C854,CNIGP!$A:$J,3,FALSE),"")</f>
        <v/>
      </c>
      <c r="F854" s="23" t="str">
        <f t="shared" si="37"/>
        <v/>
      </c>
      <c r="G854" s="23" t="str">
        <f>IF($C854&gt;0,VLOOKUP($C854,CNIGP!$A:$J,9,FALSE),"")</f>
        <v/>
      </c>
      <c r="H854" s="23" t="str">
        <f>IF($C854&gt;0,VLOOKUP($C854,CNIGP!$A:$J,25,FALSE),"")</f>
        <v/>
      </c>
      <c r="I854" s="63"/>
      <c r="J854" s="18"/>
      <c r="K854" s="18"/>
      <c r="L854" s="18"/>
      <c r="M854" s="18"/>
      <c r="N854" s="36"/>
      <c r="O854" s="36"/>
      <c r="P854" s="36"/>
      <c r="Q854" s="36"/>
      <c r="R854" s="36"/>
      <c r="S854" s="18"/>
      <c r="T854" s="36"/>
      <c r="U854" s="18"/>
      <c r="V854" s="18"/>
      <c r="W854" s="23" t="str">
        <f t="shared" si="38"/>
        <v/>
      </c>
      <c r="X854" s="18"/>
      <c r="Y854" s="17"/>
      <c r="Z854" s="29" t="str">
        <f t="shared" si="39"/>
        <v/>
      </c>
      <c r="AA854" s="23" t="e">
        <f ca="1">IF(X854=#REF!,#REF!,IF(X854=#REF!,#REF!,IF(X854=#REF!,#REF!,IF(Z854="","",IF(X854="","",IF(Z854-TODAY()&gt;0,Z854-TODAY(),"Venceu"))))))</f>
        <v>#REF!</v>
      </c>
      <c r="AB854" s="58"/>
    </row>
    <row r="855" spans="1:28" ht="36" customHeight="1" x14ac:dyDescent="0.25">
      <c r="A855" s="16">
        <v>856</v>
      </c>
      <c r="B855" s="17"/>
      <c r="C855" s="18"/>
      <c r="D855" s="33" t="str">
        <f>IF($C855&gt;0,VLOOKUP($C855,CNIGP!$A:$J,2,FALSE),"")</f>
        <v/>
      </c>
      <c r="E855" s="23" t="str">
        <f>IF($C855&gt;0,VLOOKUP($C855,CNIGP!$A:$J,3,FALSE),"")</f>
        <v/>
      </c>
      <c r="F855" s="23" t="str">
        <f t="shared" si="37"/>
        <v/>
      </c>
      <c r="G855" s="23" t="str">
        <f>IF($C855&gt;0,VLOOKUP($C855,CNIGP!$A:$J,9,FALSE),"")</f>
        <v/>
      </c>
      <c r="H855" s="23" t="str">
        <f>IF($C855&gt;0,VLOOKUP($C855,CNIGP!$A:$J,25,FALSE),"")</f>
        <v/>
      </c>
      <c r="I855" s="63"/>
      <c r="J855" s="18"/>
      <c r="K855" s="18"/>
      <c r="L855" s="18"/>
      <c r="M855" s="18"/>
      <c r="N855" s="36"/>
      <c r="O855" s="36"/>
      <c r="P855" s="36"/>
      <c r="Q855" s="36"/>
      <c r="R855" s="36"/>
      <c r="S855" s="18"/>
      <c r="T855" s="36"/>
      <c r="U855" s="18"/>
      <c r="V855" s="18"/>
      <c r="W855" s="23" t="str">
        <f t="shared" si="38"/>
        <v/>
      </c>
      <c r="X855" s="18"/>
      <c r="Y855" s="17"/>
      <c r="Z855" s="29" t="str">
        <f t="shared" si="39"/>
        <v/>
      </c>
      <c r="AA855" s="23" t="e">
        <f ca="1">IF(X855=#REF!,#REF!,IF(X855=#REF!,#REF!,IF(X855=#REF!,#REF!,IF(Z855="","",IF(X855="","",IF(Z855-TODAY()&gt;0,Z855-TODAY(),"Venceu"))))))</f>
        <v>#REF!</v>
      </c>
      <c r="AB855" s="58"/>
    </row>
    <row r="856" spans="1:28" ht="36" customHeight="1" x14ac:dyDescent="0.25">
      <c r="A856" s="16">
        <v>857</v>
      </c>
      <c r="B856" s="17"/>
      <c r="C856" s="18"/>
      <c r="D856" s="33" t="str">
        <f>IF($C856&gt;0,VLOOKUP($C856,CNIGP!$A:$J,2,FALSE),"")</f>
        <v/>
      </c>
      <c r="E856" s="23" t="str">
        <f>IF($C856&gt;0,VLOOKUP($C856,CNIGP!$A:$J,3,FALSE),"")</f>
        <v/>
      </c>
      <c r="F856" s="23" t="str">
        <f t="shared" si="37"/>
        <v/>
      </c>
      <c r="G856" s="23" t="str">
        <f>IF($C856&gt;0,VLOOKUP($C856,CNIGP!$A:$J,9,FALSE),"")</f>
        <v/>
      </c>
      <c r="H856" s="23" t="str">
        <f>IF($C856&gt;0,VLOOKUP($C856,CNIGP!$A:$J,25,FALSE),"")</f>
        <v/>
      </c>
      <c r="I856" s="63"/>
      <c r="J856" s="18"/>
      <c r="K856" s="18"/>
      <c r="L856" s="18"/>
      <c r="M856" s="18"/>
      <c r="N856" s="36"/>
      <c r="O856" s="36"/>
      <c r="P856" s="36"/>
      <c r="Q856" s="36"/>
      <c r="R856" s="36"/>
      <c r="S856" s="18"/>
      <c r="T856" s="36"/>
      <c r="U856" s="18"/>
      <c r="V856" s="18"/>
      <c r="W856" s="23" t="str">
        <f t="shared" si="38"/>
        <v/>
      </c>
      <c r="X856" s="18"/>
      <c r="Y856" s="17"/>
      <c r="Z856" s="29" t="str">
        <f t="shared" si="39"/>
        <v/>
      </c>
      <c r="AA856" s="23" t="e">
        <f ca="1">IF(X856=#REF!,#REF!,IF(X856=#REF!,#REF!,IF(X856=#REF!,#REF!,IF(Z856="","",IF(X856="","",IF(Z856-TODAY()&gt;0,Z856-TODAY(),"Venceu"))))))</f>
        <v>#REF!</v>
      </c>
      <c r="AB856" s="58"/>
    </row>
    <row r="857" spans="1:28" ht="36" customHeight="1" x14ac:dyDescent="0.25">
      <c r="A857" s="16">
        <v>858</v>
      </c>
      <c r="B857" s="17"/>
      <c r="C857" s="18"/>
      <c r="D857" s="33" t="str">
        <f>IF($C857&gt;0,VLOOKUP($C857,CNIGP!$A:$J,2,FALSE),"")</f>
        <v/>
      </c>
      <c r="E857" s="23" t="str">
        <f>IF($C857&gt;0,VLOOKUP($C857,CNIGP!$A:$J,3,FALSE),"")</f>
        <v/>
      </c>
      <c r="F857" s="23" t="str">
        <f t="shared" ref="F857:F920" si="40">IF(B857&gt;0,IF(C857&gt;0,"Sim","Não"),"")</f>
        <v/>
      </c>
      <c r="G857" s="23" t="str">
        <f>IF($C857&gt;0,VLOOKUP($C857,CNIGP!$A:$J,9,FALSE),"")</f>
        <v/>
      </c>
      <c r="H857" s="23" t="str">
        <f>IF($C857&gt;0,VLOOKUP($C857,CNIGP!$A:$J,25,FALSE),"")</f>
        <v/>
      </c>
      <c r="I857" s="63"/>
      <c r="J857" s="18"/>
      <c r="K857" s="18"/>
      <c r="L857" s="18"/>
      <c r="M857" s="18"/>
      <c r="N857" s="36"/>
      <c r="O857" s="36"/>
      <c r="P857" s="36"/>
      <c r="Q857" s="36"/>
      <c r="R857" s="36"/>
      <c r="S857" s="18"/>
      <c r="T857" s="36"/>
      <c r="U857" s="18"/>
      <c r="V857" s="18"/>
      <c r="W857" s="23" t="str">
        <f t="shared" si="38"/>
        <v/>
      </c>
      <c r="X857" s="18"/>
      <c r="Y857" s="17"/>
      <c r="Z857" s="29" t="str">
        <f t="shared" si="39"/>
        <v/>
      </c>
      <c r="AA857" s="23" t="e">
        <f ca="1">IF(X857=#REF!,#REF!,IF(X857=#REF!,#REF!,IF(X857=#REF!,#REF!,IF(Z857="","",IF(X857="","",IF(Z857-TODAY()&gt;0,Z857-TODAY(),"Venceu"))))))</f>
        <v>#REF!</v>
      </c>
      <c r="AB857" s="58"/>
    </row>
    <row r="858" spans="1:28" ht="36" customHeight="1" x14ac:dyDescent="0.25">
      <c r="A858" s="16">
        <v>859</v>
      </c>
      <c r="B858" s="17"/>
      <c r="C858" s="18"/>
      <c r="D858" s="33" t="str">
        <f>IF($C858&gt;0,VLOOKUP($C858,CNIGP!$A:$J,2,FALSE),"")</f>
        <v/>
      </c>
      <c r="E858" s="23" t="str">
        <f>IF($C858&gt;0,VLOOKUP($C858,CNIGP!$A:$J,3,FALSE),"")</f>
        <v/>
      </c>
      <c r="F858" s="23" t="str">
        <f t="shared" si="40"/>
        <v/>
      </c>
      <c r="G858" s="23" t="str">
        <f>IF($C858&gt;0,VLOOKUP($C858,CNIGP!$A:$J,9,FALSE),"")</f>
        <v/>
      </c>
      <c r="H858" s="23" t="str">
        <f>IF($C858&gt;0,VLOOKUP($C858,CNIGP!$A:$J,25,FALSE),"")</f>
        <v/>
      </c>
      <c r="I858" s="63"/>
      <c r="J858" s="18"/>
      <c r="K858" s="18"/>
      <c r="L858" s="18"/>
      <c r="M858" s="18"/>
      <c r="N858" s="36"/>
      <c r="O858" s="36"/>
      <c r="P858" s="36"/>
      <c r="Q858" s="36"/>
      <c r="R858" s="36"/>
      <c r="S858" s="18"/>
      <c r="T858" s="36"/>
      <c r="U858" s="18"/>
      <c r="V858" s="18"/>
      <c r="W858" s="23" t="str">
        <f t="shared" si="38"/>
        <v/>
      </c>
      <c r="X858" s="18"/>
      <c r="Y858" s="17"/>
      <c r="Z858" s="29" t="str">
        <f t="shared" si="39"/>
        <v/>
      </c>
      <c r="AA858" s="23" t="e">
        <f ca="1">IF(X858=#REF!,#REF!,IF(X858=#REF!,#REF!,IF(X858=#REF!,#REF!,IF(Z858="","",IF(X858="","",IF(Z858-TODAY()&gt;0,Z858-TODAY(),"Venceu"))))))</f>
        <v>#REF!</v>
      </c>
      <c r="AB858" s="58"/>
    </row>
    <row r="859" spans="1:28" ht="36" customHeight="1" x14ac:dyDescent="0.25">
      <c r="A859" s="16">
        <v>860</v>
      </c>
      <c r="B859" s="17"/>
      <c r="C859" s="18"/>
      <c r="D859" s="33" t="str">
        <f>IF($C859&gt;0,VLOOKUP($C859,CNIGP!$A:$J,2,FALSE),"")</f>
        <v/>
      </c>
      <c r="E859" s="23" t="str">
        <f>IF($C859&gt;0,VLOOKUP($C859,CNIGP!$A:$J,3,FALSE),"")</f>
        <v/>
      </c>
      <c r="F859" s="23" t="str">
        <f t="shared" si="40"/>
        <v/>
      </c>
      <c r="G859" s="23" t="str">
        <f>IF($C859&gt;0,VLOOKUP($C859,CNIGP!$A:$J,9,FALSE),"")</f>
        <v/>
      </c>
      <c r="H859" s="23" t="str">
        <f>IF($C859&gt;0,VLOOKUP($C859,CNIGP!$A:$J,25,FALSE),"")</f>
        <v/>
      </c>
      <c r="I859" s="63"/>
      <c r="J859" s="18"/>
      <c r="K859" s="18"/>
      <c r="L859" s="18"/>
      <c r="M859" s="18"/>
      <c r="N859" s="36"/>
      <c r="O859" s="36"/>
      <c r="P859" s="36"/>
      <c r="Q859" s="36"/>
      <c r="R859" s="36"/>
      <c r="S859" s="18"/>
      <c r="T859" s="36"/>
      <c r="U859" s="18"/>
      <c r="V859" s="18"/>
      <c r="W859" s="23" t="str">
        <f t="shared" si="38"/>
        <v/>
      </c>
      <c r="X859" s="18"/>
      <c r="Y859" s="17"/>
      <c r="Z859" s="29" t="str">
        <f t="shared" si="39"/>
        <v/>
      </c>
      <c r="AA859" s="23" t="e">
        <f ca="1">IF(X859=#REF!,#REF!,IF(X859=#REF!,#REF!,IF(X859=#REF!,#REF!,IF(Z859="","",IF(X859="","",IF(Z859-TODAY()&gt;0,Z859-TODAY(),"Venceu"))))))</f>
        <v>#REF!</v>
      </c>
      <c r="AB859" s="58"/>
    </row>
    <row r="860" spans="1:28" ht="36" customHeight="1" x14ac:dyDescent="0.25">
      <c r="A860" s="16">
        <v>861</v>
      </c>
      <c r="B860" s="17"/>
      <c r="C860" s="18"/>
      <c r="D860" s="33" t="str">
        <f>IF($C860&gt;0,VLOOKUP($C860,CNIGP!$A:$J,2,FALSE),"")</f>
        <v/>
      </c>
      <c r="E860" s="23" t="str">
        <f>IF($C860&gt;0,VLOOKUP($C860,CNIGP!$A:$J,3,FALSE),"")</f>
        <v/>
      </c>
      <c r="F860" s="23" t="str">
        <f t="shared" si="40"/>
        <v/>
      </c>
      <c r="G860" s="23" t="str">
        <f>IF($C860&gt;0,VLOOKUP($C860,CNIGP!$A:$J,9,FALSE),"")</f>
        <v/>
      </c>
      <c r="H860" s="23" t="str">
        <f>IF($C860&gt;0,VLOOKUP($C860,CNIGP!$A:$J,25,FALSE),"")</f>
        <v/>
      </c>
      <c r="I860" s="63"/>
      <c r="J860" s="18"/>
      <c r="K860" s="18"/>
      <c r="L860" s="18"/>
      <c r="M860" s="18"/>
      <c r="N860" s="36"/>
      <c r="O860" s="36"/>
      <c r="P860" s="36"/>
      <c r="Q860" s="36"/>
      <c r="R860" s="36"/>
      <c r="S860" s="18"/>
      <c r="T860" s="36"/>
      <c r="U860" s="18"/>
      <c r="V860" s="18"/>
      <c r="W860" s="23" t="str">
        <f t="shared" si="38"/>
        <v/>
      </c>
      <c r="X860" s="18"/>
      <c r="Y860" s="17"/>
      <c r="Z860" s="29" t="str">
        <f t="shared" si="39"/>
        <v/>
      </c>
      <c r="AA860" s="23" t="e">
        <f ca="1">IF(X860=#REF!,#REF!,IF(X860=#REF!,#REF!,IF(X860=#REF!,#REF!,IF(Z860="","",IF(X860="","",IF(Z860-TODAY()&gt;0,Z860-TODAY(),"Venceu"))))))</f>
        <v>#REF!</v>
      </c>
      <c r="AB860" s="58"/>
    </row>
    <row r="861" spans="1:28" ht="36" customHeight="1" x14ac:dyDescent="0.25">
      <c r="A861" s="16">
        <v>862</v>
      </c>
      <c r="B861" s="17"/>
      <c r="C861" s="18"/>
      <c r="D861" s="33" t="str">
        <f>IF($C861&gt;0,VLOOKUP($C861,CNIGP!$A:$J,2,FALSE),"")</f>
        <v/>
      </c>
      <c r="E861" s="23" t="str">
        <f>IF($C861&gt;0,VLOOKUP($C861,CNIGP!$A:$J,3,FALSE),"")</f>
        <v/>
      </c>
      <c r="F861" s="23" t="str">
        <f t="shared" si="40"/>
        <v/>
      </c>
      <c r="G861" s="23" t="str">
        <f>IF($C861&gt;0,VLOOKUP($C861,CNIGP!$A:$J,9,FALSE),"")</f>
        <v/>
      </c>
      <c r="H861" s="23" t="str">
        <f>IF($C861&gt;0,VLOOKUP($C861,CNIGP!$A:$J,25,FALSE),"")</f>
        <v/>
      </c>
      <c r="I861" s="63"/>
      <c r="J861" s="18"/>
      <c r="K861" s="18"/>
      <c r="L861" s="18"/>
      <c r="M861" s="18"/>
      <c r="N861" s="36"/>
      <c r="O861" s="36"/>
      <c r="P861" s="36"/>
      <c r="Q861" s="36"/>
      <c r="R861" s="36"/>
      <c r="S861" s="18"/>
      <c r="T861" s="36"/>
      <c r="U861" s="18"/>
      <c r="V861" s="18"/>
      <c r="W861" s="23" t="str">
        <f t="shared" si="38"/>
        <v/>
      </c>
      <c r="X861" s="18"/>
      <c r="Y861" s="17"/>
      <c r="Z861" s="29" t="str">
        <f t="shared" si="39"/>
        <v/>
      </c>
      <c r="AA861" s="23" t="e">
        <f ca="1">IF(X861=#REF!,#REF!,IF(X861=#REF!,#REF!,IF(X861=#REF!,#REF!,IF(Z861="","",IF(X861="","",IF(Z861-TODAY()&gt;0,Z861-TODAY(),"Venceu"))))))</f>
        <v>#REF!</v>
      </c>
      <c r="AB861" s="58"/>
    </row>
    <row r="862" spans="1:28" ht="36" customHeight="1" x14ac:dyDescent="0.25">
      <c r="A862" s="16">
        <v>863</v>
      </c>
      <c r="B862" s="17"/>
      <c r="C862" s="18"/>
      <c r="D862" s="33" t="str">
        <f>IF($C862&gt;0,VLOOKUP($C862,CNIGP!$A:$J,2,FALSE),"")</f>
        <v/>
      </c>
      <c r="E862" s="23" t="str">
        <f>IF($C862&gt;0,VLOOKUP($C862,CNIGP!$A:$J,3,FALSE),"")</f>
        <v/>
      </c>
      <c r="F862" s="23" t="str">
        <f t="shared" si="40"/>
        <v/>
      </c>
      <c r="G862" s="23" t="str">
        <f>IF($C862&gt;0,VLOOKUP($C862,CNIGP!$A:$J,9,FALSE),"")</f>
        <v/>
      </c>
      <c r="H862" s="23" t="str">
        <f>IF($C862&gt;0,VLOOKUP($C862,CNIGP!$A:$J,25,FALSE),"")</f>
        <v/>
      </c>
      <c r="I862" s="63"/>
      <c r="J862" s="18"/>
      <c r="K862" s="18"/>
      <c r="L862" s="18"/>
      <c r="M862" s="18"/>
      <c r="N862" s="36"/>
      <c r="O862" s="36"/>
      <c r="P862" s="36"/>
      <c r="Q862" s="36"/>
      <c r="R862" s="36"/>
      <c r="S862" s="18"/>
      <c r="T862" s="36"/>
      <c r="U862" s="18"/>
      <c r="V862" s="18"/>
      <c r="W862" s="23" t="str">
        <f t="shared" si="38"/>
        <v/>
      </c>
      <c r="X862" s="18"/>
      <c r="Y862" s="17"/>
      <c r="Z862" s="29" t="str">
        <f t="shared" si="39"/>
        <v/>
      </c>
      <c r="AA862" s="23" t="e">
        <f ca="1">IF(X862=#REF!,#REF!,IF(X862=#REF!,#REF!,IF(X862=#REF!,#REF!,IF(Z862="","",IF(X862="","",IF(Z862-TODAY()&gt;0,Z862-TODAY(),"Venceu"))))))</f>
        <v>#REF!</v>
      </c>
      <c r="AB862" s="58"/>
    </row>
    <row r="863" spans="1:28" ht="36" customHeight="1" x14ac:dyDescent="0.25">
      <c r="A863" s="16">
        <v>864</v>
      </c>
      <c r="B863" s="17"/>
      <c r="C863" s="18"/>
      <c r="D863" s="33" t="str">
        <f>IF($C863&gt;0,VLOOKUP($C863,CNIGP!$A:$J,2,FALSE),"")</f>
        <v/>
      </c>
      <c r="E863" s="23" t="str">
        <f>IF($C863&gt;0,VLOOKUP($C863,CNIGP!$A:$J,3,FALSE),"")</f>
        <v/>
      </c>
      <c r="F863" s="23" t="str">
        <f t="shared" si="40"/>
        <v/>
      </c>
      <c r="G863" s="23" t="str">
        <f>IF($C863&gt;0,VLOOKUP($C863,CNIGP!$A:$J,9,FALSE),"")</f>
        <v/>
      </c>
      <c r="H863" s="23" t="str">
        <f>IF($C863&gt;0,VLOOKUP($C863,CNIGP!$A:$J,25,FALSE),"")</f>
        <v/>
      </c>
      <c r="I863" s="63"/>
      <c r="J863" s="18"/>
      <c r="K863" s="18"/>
      <c r="L863" s="18"/>
      <c r="M863" s="18"/>
      <c r="N863" s="36"/>
      <c r="O863" s="36"/>
      <c r="P863" s="36"/>
      <c r="Q863" s="36"/>
      <c r="R863" s="36"/>
      <c r="S863" s="18"/>
      <c r="T863" s="36"/>
      <c r="U863" s="18"/>
      <c r="V863" s="18"/>
      <c r="W863" s="23" t="str">
        <f t="shared" si="38"/>
        <v/>
      </c>
      <c r="X863" s="18"/>
      <c r="Y863" s="17"/>
      <c r="Z863" s="29" t="str">
        <f t="shared" si="39"/>
        <v/>
      </c>
      <c r="AA863" s="23" t="e">
        <f ca="1">IF(X863=#REF!,#REF!,IF(X863=#REF!,#REF!,IF(X863=#REF!,#REF!,IF(Z863="","",IF(X863="","",IF(Z863-TODAY()&gt;0,Z863-TODAY(),"Venceu"))))))</f>
        <v>#REF!</v>
      </c>
      <c r="AB863" s="58"/>
    </row>
    <row r="864" spans="1:28" ht="36" customHeight="1" x14ac:dyDescent="0.25">
      <c r="A864" s="16">
        <v>865</v>
      </c>
      <c r="B864" s="17"/>
      <c r="C864" s="18"/>
      <c r="D864" s="33" t="str">
        <f>IF($C864&gt;0,VLOOKUP($C864,CNIGP!$A:$J,2,FALSE),"")</f>
        <v/>
      </c>
      <c r="E864" s="23" t="str">
        <f>IF($C864&gt;0,VLOOKUP($C864,CNIGP!$A:$J,3,FALSE),"")</f>
        <v/>
      </c>
      <c r="F864" s="23" t="str">
        <f t="shared" si="40"/>
        <v/>
      </c>
      <c r="G864" s="23" t="str">
        <f>IF($C864&gt;0,VLOOKUP($C864,CNIGP!$A:$J,9,FALSE),"")</f>
        <v/>
      </c>
      <c r="H864" s="23" t="str">
        <f>IF($C864&gt;0,VLOOKUP($C864,CNIGP!$A:$J,25,FALSE),"")</f>
        <v/>
      </c>
      <c r="I864" s="63"/>
      <c r="J864" s="18"/>
      <c r="K864" s="18"/>
      <c r="L864" s="18"/>
      <c r="M864" s="18"/>
      <c r="N864" s="36"/>
      <c r="O864" s="36"/>
      <c r="P864" s="36"/>
      <c r="Q864" s="36"/>
      <c r="R864" s="36"/>
      <c r="S864" s="18"/>
      <c r="T864" s="36"/>
      <c r="U864" s="18"/>
      <c r="V864" s="18"/>
      <c r="W864" s="23" t="str">
        <f t="shared" si="38"/>
        <v/>
      </c>
      <c r="X864" s="18"/>
      <c r="Y864" s="17"/>
      <c r="Z864" s="29" t="str">
        <f t="shared" si="39"/>
        <v/>
      </c>
      <c r="AA864" s="23" t="e">
        <f ca="1">IF(X864=#REF!,#REF!,IF(X864=#REF!,#REF!,IF(X864=#REF!,#REF!,IF(Z864="","",IF(X864="","",IF(Z864-TODAY()&gt;0,Z864-TODAY(),"Venceu"))))))</f>
        <v>#REF!</v>
      </c>
      <c r="AB864" s="58"/>
    </row>
    <row r="865" spans="1:28" ht="36" customHeight="1" x14ac:dyDescent="0.25">
      <c r="A865" s="16">
        <v>866</v>
      </c>
      <c r="B865" s="17"/>
      <c r="C865" s="18"/>
      <c r="D865" s="33" t="str">
        <f>IF($C865&gt;0,VLOOKUP($C865,CNIGP!$A:$J,2,FALSE),"")</f>
        <v/>
      </c>
      <c r="E865" s="23" t="str">
        <f>IF($C865&gt;0,VLOOKUP($C865,CNIGP!$A:$J,3,FALSE),"")</f>
        <v/>
      </c>
      <c r="F865" s="23" t="str">
        <f t="shared" si="40"/>
        <v/>
      </c>
      <c r="G865" s="23" t="str">
        <f>IF($C865&gt;0,VLOOKUP($C865,CNIGP!$A:$J,9,FALSE),"")</f>
        <v/>
      </c>
      <c r="H865" s="23" t="str">
        <f>IF($C865&gt;0,VLOOKUP($C865,CNIGP!$A:$J,25,FALSE),"")</f>
        <v/>
      </c>
      <c r="I865" s="63"/>
      <c r="J865" s="18"/>
      <c r="K865" s="18"/>
      <c r="L865" s="18"/>
      <c r="M865" s="18"/>
      <c r="N865" s="36"/>
      <c r="O865" s="36"/>
      <c r="P865" s="36"/>
      <c r="Q865" s="36"/>
      <c r="R865" s="36"/>
      <c r="S865" s="18"/>
      <c r="T865" s="36"/>
      <c r="U865" s="18"/>
      <c r="V865" s="18"/>
      <c r="W865" s="23" t="str">
        <f t="shared" si="38"/>
        <v/>
      </c>
      <c r="X865" s="18"/>
      <c r="Y865" s="17"/>
      <c r="Z865" s="29" t="str">
        <f t="shared" si="39"/>
        <v/>
      </c>
      <c r="AA865" s="23" t="e">
        <f ca="1">IF(X865=#REF!,#REF!,IF(X865=#REF!,#REF!,IF(X865=#REF!,#REF!,IF(Z865="","",IF(X865="","",IF(Z865-TODAY()&gt;0,Z865-TODAY(),"Venceu"))))))</f>
        <v>#REF!</v>
      </c>
      <c r="AB865" s="58"/>
    </row>
    <row r="866" spans="1:28" ht="36" customHeight="1" x14ac:dyDescent="0.25">
      <c r="A866" s="16">
        <v>867</v>
      </c>
      <c r="B866" s="17"/>
      <c r="C866" s="18"/>
      <c r="D866" s="33" t="str">
        <f>IF($C866&gt;0,VLOOKUP($C866,CNIGP!$A:$J,2,FALSE),"")</f>
        <v/>
      </c>
      <c r="E866" s="23" t="str">
        <f>IF($C866&gt;0,VLOOKUP($C866,CNIGP!$A:$J,3,FALSE),"")</f>
        <v/>
      </c>
      <c r="F866" s="23" t="str">
        <f t="shared" si="40"/>
        <v/>
      </c>
      <c r="G866" s="23" t="str">
        <f>IF($C866&gt;0,VLOOKUP($C866,CNIGP!$A:$J,9,FALSE),"")</f>
        <v/>
      </c>
      <c r="H866" s="23" t="str">
        <f>IF($C866&gt;0,VLOOKUP($C866,CNIGP!$A:$J,25,FALSE),"")</f>
        <v/>
      </c>
      <c r="I866" s="63"/>
      <c r="J866" s="18"/>
      <c r="K866" s="18"/>
      <c r="L866" s="18"/>
      <c r="M866" s="18"/>
      <c r="N866" s="36"/>
      <c r="O866" s="36"/>
      <c r="P866" s="36"/>
      <c r="Q866" s="36"/>
      <c r="R866" s="36"/>
      <c r="S866" s="18"/>
      <c r="T866" s="36"/>
      <c r="U866" s="18"/>
      <c r="V866" s="18"/>
      <c r="W866" s="23" t="str">
        <f t="shared" si="38"/>
        <v/>
      </c>
      <c r="X866" s="18"/>
      <c r="Y866" s="17"/>
      <c r="Z866" s="29" t="str">
        <f t="shared" si="39"/>
        <v/>
      </c>
      <c r="AA866" s="23" t="e">
        <f ca="1">IF(X866=#REF!,#REF!,IF(X866=#REF!,#REF!,IF(X866=#REF!,#REF!,IF(Z866="","",IF(X866="","",IF(Z866-TODAY()&gt;0,Z866-TODAY(),"Venceu"))))))</f>
        <v>#REF!</v>
      </c>
      <c r="AB866" s="58"/>
    </row>
    <row r="867" spans="1:28" ht="36" customHeight="1" x14ac:dyDescent="0.25">
      <c r="A867" s="16">
        <v>868</v>
      </c>
      <c r="B867" s="17"/>
      <c r="C867" s="18"/>
      <c r="D867" s="33" t="str">
        <f>IF($C867&gt;0,VLOOKUP($C867,CNIGP!$A:$J,2,FALSE),"")</f>
        <v/>
      </c>
      <c r="E867" s="23" t="str">
        <f>IF($C867&gt;0,VLOOKUP($C867,CNIGP!$A:$J,3,FALSE),"")</f>
        <v/>
      </c>
      <c r="F867" s="23" t="str">
        <f t="shared" si="40"/>
        <v/>
      </c>
      <c r="G867" s="23" t="str">
        <f>IF($C867&gt;0,VLOOKUP($C867,CNIGP!$A:$J,9,FALSE),"")</f>
        <v/>
      </c>
      <c r="H867" s="23" t="str">
        <f>IF($C867&gt;0,VLOOKUP($C867,CNIGP!$A:$J,25,FALSE),"")</f>
        <v/>
      </c>
      <c r="I867" s="63"/>
      <c r="J867" s="18"/>
      <c r="K867" s="18"/>
      <c r="L867" s="18"/>
      <c r="M867" s="18"/>
      <c r="N867" s="36"/>
      <c r="O867" s="36"/>
      <c r="P867" s="36"/>
      <c r="Q867" s="36"/>
      <c r="R867" s="36"/>
      <c r="S867" s="18"/>
      <c r="T867" s="36"/>
      <c r="U867" s="18"/>
      <c r="V867" s="18"/>
      <c r="W867" s="23" t="str">
        <f t="shared" si="38"/>
        <v/>
      </c>
      <c r="X867" s="18"/>
      <c r="Y867" s="17"/>
      <c r="Z867" s="29" t="str">
        <f t="shared" si="39"/>
        <v/>
      </c>
      <c r="AA867" s="23" t="e">
        <f ca="1">IF(X867=#REF!,#REF!,IF(X867=#REF!,#REF!,IF(X867=#REF!,#REF!,IF(Z867="","",IF(X867="","",IF(Z867-TODAY()&gt;0,Z867-TODAY(),"Venceu"))))))</f>
        <v>#REF!</v>
      </c>
      <c r="AB867" s="58"/>
    </row>
    <row r="868" spans="1:28" ht="36" customHeight="1" x14ac:dyDescent="0.25">
      <c r="A868" s="16">
        <v>869</v>
      </c>
      <c r="B868" s="17"/>
      <c r="C868" s="18"/>
      <c r="D868" s="33" t="str">
        <f>IF($C868&gt;0,VLOOKUP($C868,CNIGP!$A:$J,2,FALSE),"")</f>
        <v/>
      </c>
      <c r="E868" s="23" t="str">
        <f>IF($C868&gt;0,VLOOKUP($C868,CNIGP!$A:$J,3,FALSE),"")</f>
        <v/>
      </c>
      <c r="F868" s="23" t="str">
        <f t="shared" si="40"/>
        <v/>
      </c>
      <c r="G868" s="23" t="str">
        <f>IF($C868&gt;0,VLOOKUP($C868,CNIGP!$A:$J,9,FALSE),"")</f>
        <v/>
      </c>
      <c r="H868" s="23" t="str">
        <f>IF($C868&gt;0,VLOOKUP($C868,CNIGP!$A:$J,25,FALSE),"")</f>
        <v/>
      </c>
      <c r="I868" s="63"/>
      <c r="J868" s="18"/>
      <c r="K868" s="18"/>
      <c r="L868" s="18"/>
      <c r="M868" s="18"/>
      <c r="N868" s="36"/>
      <c r="O868" s="36"/>
      <c r="P868" s="36"/>
      <c r="Q868" s="36"/>
      <c r="R868" s="36"/>
      <c r="S868" s="18"/>
      <c r="T868" s="36"/>
      <c r="U868" s="18"/>
      <c r="V868" s="18"/>
      <c r="W868" s="23" t="str">
        <f t="shared" si="38"/>
        <v/>
      </c>
      <c r="X868" s="18"/>
      <c r="Y868" s="17"/>
      <c r="Z868" s="29" t="str">
        <f t="shared" si="39"/>
        <v/>
      </c>
      <c r="AA868" s="23" t="e">
        <f ca="1">IF(X868=#REF!,#REF!,IF(X868=#REF!,#REF!,IF(X868=#REF!,#REF!,IF(Z868="","",IF(X868="","",IF(Z868-TODAY()&gt;0,Z868-TODAY(),"Venceu"))))))</f>
        <v>#REF!</v>
      </c>
      <c r="AB868" s="58"/>
    </row>
    <row r="869" spans="1:28" ht="36" customHeight="1" x14ac:dyDescent="0.25">
      <c r="A869" s="16">
        <v>870</v>
      </c>
      <c r="B869" s="17"/>
      <c r="C869" s="18"/>
      <c r="D869" s="33" t="str">
        <f>IF($C869&gt;0,VLOOKUP($C869,CNIGP!$A:$J,2,FALSE),"")</f>
        <v/>
      </c>
      <c r="E869" s="23" t="str">
        <f>IF($C869&gt;0,VLOOKUP($C869,CNIGP!$A:$J,3,FALSE),"")</f>
        <v/>
      </c>
      <c r="F869" s="23" t="str">
        <f t="shared" si="40"/>
        <v/>
      </c>
      <c r="G869" s="23" t="str">
        <f>IF($C869&gt;0,VLOOKUP($C869,CNIGP!$A:$J,9,FALSE),"")</f>
        <v/>
      </c>
      <c r="H869" s="23" t="str">
        <f>IF($C869&gt;0,VLOOKUP($C869,CNIGP!$A:$J,25,FALSE),"")</f>
        <v/>
      </c>
      <c r="I869" s="63"/>
      <c r="J869" s="18"/>
      <c r="K869" s="18"/>
      <c r="L869" s="18"/>
      <c r="M869" s="18"/>
      <c r="N869" s="36"/>
      <c r="O869" s="36"/>
      <c r="P869" s="36"/>
      <c r="Q869" s="36"/>
      <c r="R869" s="36"/>
      <c r="S869" s="18"/>
      <c r="T869" s="36"/>
      <c r="U869" s="18"/>
      <c r="V869" s="18"/>
      <c r="W869" s="23" t="str">
        <f t="shared" si="38"/>
        <v/>
      </c>
      <c r="X869" s="18"/>
      <c r="Y869" s="17"/>
      <c r="Z869" s="29" t="str">
        <f t="shared" si="39"/>
        <v/>
      </c>
      <c r="AA869" s="23" t="e">
        <f ca="1">IF(X869=#REF!,#REF!,IF(X869=#REF!,#REF!,IF(X869=#REF!,#REF!,IF(Z869="","",IF(X869="","",IF(Z869-TODAY()&gt;0,Z869-TODAY(),"Venceu"))))))</f>
        <v>#REF!</v>
      </c>
      <c r="AB869" s="58"/>
    </row>
    <row r="870" spans="1:28" ht="36" customHeight="1" x14ac:dyDescent="0.25">
      <c r="A870" s="16">
        <v>871</v>
      </c>
      <c r="B870" s="17"/>
      <c r="C870" s="18"/>
      <c r="D870" s="33" t="str">
        <f>IF($C870&gt;0,VLOOKUP($C870,CNIGP!$A:$J,2,FALSE),"")</f>
        <v/>
      </c>
      <c r="E870" s="23" t="str">
        <f>IF($C870&gt;0,VLOOKUP($C870,CNIGP!$A:$J,3,FALSE),"")</f>
        <v/>
      </c>
      <c r="F870" s="23" t="str">
        <f t="shared" si="40"/>
        <v/>
      </c>
      <c r="G870" s="23" t="str">
        <f>IF($C870&gt;0,VLOOKUP($C870,CNIGP!$A:$J,9,FALSE),"")</f>
        <v/>
      </c>
      <c r="H870" s="23" t="str">
        <f>IF($C870&gt;0,VLOOKUP($C870,CNIGP!$A:$J,25,FALSE),"")</f>
        <v/>
      </c>
      <c r="I870" s="63"/>
      <c r="J870" s="18"/>
      <c r="K870" s="18"/>
      <c r="L870" s="18"/>
      <c r="M870" s="18"/>
      <c r="N870" s="36"/>
      <c r="O870" s="36"/>
      <c r="P870" s="36"/>
      <c r="Q870" s="36"/>
      <c r="R870" s="36"/>
      <c r="S870" s="18"/>
      <c r="T870" s="36"/>
      <c r="U870" s="18"/>
      <c r="V870" s="18"/>
      <c r="W870" s="23" t="str">
        <f t="shared" si="38"/>
        <v/>
      </c>
      <c r="X870" s="18"/>
      <c r="Y870" s="17"/>
      <c r="Z870" s="29" t="str">
        <f t="shared" si="39"/>
        <v/>
      </c>
      <c r="AA870" s="23" t="e">
        <f ca="1">IF(X870=#REF!,#REF!,IF(X870=#REF!,#REF!,IF(X870=#REF!,#REF!,IF(Z870="","",IF(X870="","",IF(Z870-TODAY()&gt;0,Z870-TODAY(),"Venceu"))))))</f>
        <v>#REF!</v>
      </c>
      <c r="AB870" s="58"/>
    </row>
    <row r="871" spans="1:28" ht="36" customHeight="1" x14ac:dyDescent="0.25">
      <c r="A871" s="16">
        <v>872</v>
      </c>
      <c r="B871" s="17"/>
      <c r="C871" s="18"/>
      <c r="D871" s="33" t="str">
        <f>IF($C871&gt;0,VLOOKUP($C871,CNIGP!$A:$J,2,FALSE),"")</f>
        <v/>
      </c>
      <c r="E871" s="23" t="str">
        <f>IF($C871&gt;0,VLOOKUP($C871,CNIGP!$A:$J,3,FALSE),"")</f>
        <v/>
      </c>
      <c r="F871" s="23" t="str">
        <f t="shared" si="40"/>
        <v/>
      </c>
      <c r="G871" s="23" t="str">
        <f>IF($C871&gt;0,VLOOKUP($C871,CNIGP!$A:$J,9,FALSE),"")</f>
        <v/>
      </c>
      <c r="H871" s="23" t="str">
        <f>IF($C871&gt;0,VLOOKUP($C871,CNIGP!$A:$J,25,FALSE),"")</f>
        <v/>
      </c>
      <c r="I871" s="63"/>
      <c r="J871" s="18"/>
      <c r="K871" s="18"/>
      <c r="L871" s="18"/>
      <c r="M871" s="18"/>
      <c r="N871" s="36"/>
      <c r="O871" s="36"/>
      <c r="P871" s="36"/>
      <c r="Q871" s="36"/>
      <c r="R871" s="36"/>
      <c r="S871" s="18"/>
      <c r="T871" s="36"/>
      <c r="U871" s="18"/>
      <c r="V871" s="18"/>
      <c r="W871" s="23" t="str">
        <f t="shared" si="38"/>
        <v/>
      </c>
      <c r="X871" s="18"/>
      <c r="Y871" s="17"/>
      <c r="Z871" s="29" t="str">
        <f t="shared" si="39"/>
        <v/>
      </c>
      <c r="AA871" s="23" t="e">
        <f ca="1">IF(X871=#REF!,#REF!,IF(X871=#REF!,#REF!,IF(X871=#REF!,#REF!,IF(Z871="","",IF(X871="","",IF(Z871-TODAY()&gt;0,Z871-TODAY(),"Venceu"))))))</f>
        <v>#REF!</v>
      </c>
      <c r="AB871" s="58"/>
    </row>
    <row r="872" spans="1:28" ht="36" customHeight="1" x14ac:dyDescent="0.25">
      <c r="A872" s="16">
        <v>873</v>
      </c>
      <c r="B872" s="17"/>
      <c r="C872" s="18"/>
      <c r="D872" s="33" t="str">
        <f>IF($C872&gt;0,VLOOKUP($C872,CNIGP!$A:$J,2,FALSE),"")</f>
        <v/>
      </c>
      <c r="E872" s="23" t="str">
        <f>IF($C872&gt;0,VLOOKUP($C872,CNIGP!$A:$J,3,FALSE),"")</f>
        <v/>
      </c>
      <c r="F872" s="23" t="str">
        <f t="shared" si="40"/>
        <v/>
      </c>
      <c r="G872" s="23" t="str">
        <f>IF($C872&gt;0,VLOOKUP($C872,CNIGP!$A:$J,9,FALSE),"")</f>
        <v/>
      </c>
      <c r="H872" s="23" t="str">
        <f>IF($C872&gt;0,VLOOKUP($C872,CNIGP!$A:$J,25,FALSE),"")</f>
        <v/>
      </c>
      <c r="I872" s="63"/>
      <c r="J872" s="18"/>
      <c r="K872" s="18"/>
      <c r="L872" s="18"/>
      <c r="M872" s="18"/>
      <c r="N872" s="36"/>
      <c r="O872" s="36"/>
      <c r="P872" s="36"/>
      <c r="Q872" s="36"/>
      <c r="R872" s="36"/>
      <c r="S872" s="18"/>
      <c r="T872" s="36"/>
      <c r="U872" s="18"/>
      <c r="V872" s="18"/>
      <c r="W872" s="23" t="str">
        <f t="shared" si="38"/>
        <v/>
      </c>
      <c r="X872" s="18"/>
      <c r="Y872" s="17"/>
      <c r="Z872" s="29" t="str">
        <f t="shared" si="39"/>
        <v/>
      </c>
      <c r="AA872" s="23" t="e">
        <f ca="1">IF(X872=#REF!,#REF!,IF(X872=#REF!,#REF!,IF(X872=#REF!,#REF!,IF(Z872="","",IF(X872="","",IF(Z872-TODAY()&gt;0,Z872-TODAY(),"Venceu"))))))</f>
        <v>#REF!</v>
      </c>
      <c r="AB872" s="58"/>
    </row>
    <row r="873" spans="1:28" ht="36" customHeight="1" x14ac:dyDescent="0.25">
      <c r="A873" s="16">
        <v>874</v>
      </c>
      <c r="B873" s="17"/>
      <c r="C873" s="18"/>
      <c r="D873" s="33" t="str">
        <f>IF($C873&gt;0,VLOOKUP($C873,CNIGP!$A:$J,2,FALSE),"")</f>
        <v/>
      </c>
      <c r="E873" s="23" t="str">
        <f>IF($C873&gt;0,VLOOKUP($C873,CNIGP!$A:$J,3,FALSE),"")</f>
        <v/>
      </c>
      <c r="F873" s="23" t="str">
        <f t="shared" si="40"/>
        <v/>
      </c>
      <c r="G873" s="23" t="str">
        <f>IF($C873&gt;0,VLOOKUP($C873,CNIGP!$A:$J,9,FALSE),"")</f>
        <v/>
      </c>
      <c r="H873" s="23" t="str">
        <f>IF($C873&gt;0,VLOOKUP($C873,CNIGP!$A:$J,25,FALSE),"")</f>
        <v/>
      </c>
      <c r="I873" s="63"/>
      <c r="J873" s="18"/>
      <c r="K873" s="18"/>
      <c r="L873" s="18"/>
      <c r="M873" s="18"/>
      <c r="N873" s="36"/>
      <c r="O873" s="36"/>
      <c r="P873" s="36"/>
      <c r="Q873" s="36"/>
      <c r="R873" s="36"/>
      <c r="S873" s="18"/>
      <c r="T873" s="36"/>
      <c r="U873" s="18"/>
      <c r="V873" s="18"/>
      <c r="W873" s="23" t="str">
        <f t="shared" si="38"/>
        <v/>
      </c>
      <c r="X873" s="18"/>
      <c r="Y873" s="17"/>
      <c r="Z873" s="29" t="str">
        <f t="shared" si="39"/>
        <v/>
      </c>
      <c r="AA873" s="23" t="e">
        <f ca="1">IF(X873=#REF!,#REF!,IF(X873=#REF!,#REF!,IF(X873=#REF!,#REF!,IF(Z873="","",IF(X873="","",IF(Z873-TODAY()&gt;0,Z873-TODAY(),"Venceu"))))))</f>
        <v>#REF!</v>
      </c>
      <c r="AB873" s="58"/>
    </row>
    <row r="874" spans="1:28" ht="36" customHeight="1" x14ac:dyDescent="0.25">
      <c r="A874" s="16">
        <v>875</v>
      </c>
      <c r="B874" s="17"/>
      <c r="C874" s="18"/>
      <c r="D874" s="33" t="str">
        <f>IF($C874&gt;0,VLOOKUP($C874,CNIGP!$A:$J,2,FALSE),"")</f>
        <v/>
      </c>
      <c r="E874" s="23" t="str">
        <f>IF($C874&gt;0,VLOOKUP($C874,CNIGP!$A:$J,3,FALSE),"")</f>
        <v/>
      </c>
      <c r="F874" s="23" t="str">
        <f t="shared" si="40"/>
        <v/>
      </c>
      <c r="G874" s="23" t="str">
        <f>IF($C874&gt;0,VLOOKUP($C874,CNIGP!$A:$J,9,FALSE),"")</f>
        <v/>
      </c>
      <c r="H874" s="23" t="str">
        <f>IF($C874&gt;0,VLOOKUP($C874,CNIGP!$A:$J,25,FALSE),"")</f>
        <v/>
      </c>
      <c r="I874" s="63"/>
      <c r="J874" s="18"/>
      <c r="K874" s="18"/>
      <c r="L874" s="18"/>
      <c r="M874" s="18"/>
      <c r="N874" s="36"/>
      <c r="O874" s="36"/>
      <c r="P874" s="36"/>
      <c r="Q874" s="36"/>
      <c r="R874" s="36"/>
      <c r="S874" s="18"/>
      <c r="T874" s="36"/>
      <c r="U874" s="18"/>
      <c r="V874" s="18"/>
      <c r="W874" s="23" t="str">
        <f t="shared" si="38"/>
        <v/>
      </c>
      <c r="X874" s="18"/>
      <c r="Y874" s="17"/>
      <c r="Z874" s="29" t="str">
        <f t="shared" si="39"/>
        <v/>
      </c>
      <c r="AA874" s="23" t="e">
        <f ca="1">IF(X874=#REF!,#REF!,IF(X874=#REF!,#REF!,IF(X874=#REF!,#REF!,IF(Z874="","",IF(X874="","",IF(Z874-TODAY()&gt;0,Z874-TODAY(),"Venceu"))))))</f>
        <v>#REF!</v>
      </c>
      <c r="AB874" s="58"/>
    </row>
    <row r="875" spans="1:28" ht="36" customHeight="1" x14ac:dyDescent="0.25">
      <c r="A875" s="16">
        <v>876</v>
      </c>
      <c r="B875" s="17"/>
      <c r="C875" s="18"/>
      <c r="D875" s="33" t="str">
        <f>IF($C875&gt;0,VLOOKUP($C875,CNIGP!$A:$J,2,FALSE),"")</f>
        <v/>
      </c>
      <c r="E875" s="23" t="str">
        <f>IF($C875&gt;0,VLOOKUP($C875,CNIGP!$A:$J,3,FALSE),"")</f>
        <v/>
      </c>
      <c r="F875" s="23" t="str">
        <f t="shared" si="40"/>
        <v/>
      </c>
      <c r="G875" s="23" t="str">
        <f>IF($C875&gt;0,VLOOKUP($C875,CNIGP!$A:$J,9,FALSE),"")</f>
        <v/>
      </c>
      <c r="H875" s="23" t="str">
        <f>IF($C875&gt;0,VLOOKUP($C875,CNIGP!$A:$J,25,FALSE),"")</f>
        <v/>
      </c>
      <c r="I875" s="63"/>
      <c r="J875" s="18"/>
      <c r="K875" s="18"/>
      <c r="L875" s="18"/>
      <c r="M875" s="18"/>
      <c r="N875" s="36"/>
      <c r="O875" s="36"/>
      <c r="P875" s="36"/>
      <c r="Q875" s="36"/>
      <c r="R875" s="36"/>
      <c r="S875" s="18"/>
      <c r="T875" s="36"/>
      <c r="U875" s="18"/>
      <c r="V875" s="18"/>
      <c r="W875" s="23" t="str">
        <f t="shared" si="38"/>
        <v/>
      </c>
      <c r="X875" s="18"/>
      <c r="Y875" s="17"/>
      <c r="Z875" s="29" t="str">
        <f t="shared" si="39"/>
        <v/>
      </c>
      <c r="AA875" s="23" t="e">
        <f ca="1">IF(X875=#REF!,#REF!,IF(X875=#REF!,#REF!,IF(X875=#REF!,#REF!,IF(Z875="","",IF(X875="","",IF(Z875-TODAY()&gt;0,Z875-TODAY(),"Venceu"))))))</f>
        <v>#REF!</v>
      </c>
      <c r="AB875" s="58"/>
    </row>
    <row r="876" spans="1:28" ht="36" customHeight="1" x14ac:dyDescent="0.25">
      <c r="A876" s="16">
        <v>877</v>
      </c>
      <c r="B876" s="17"/>
      <c r="C876" s="18"/>
      <c r="D876" s="33" t="str">
        <f>IF($C876&gt;0,VLOOKUP($C876,CNIGP!$A:$J,2,FALSE),"")</f>
        <v/>
      </c>
      <c r="E876" s="23" t="str">
        <f>IF($C876&gt;0,VLOOKUP($C876,CNIGP!$A:$J,3,FALSE),"")</f>
        <v/>
      </c>
      <c r="F876" s="23" t="str">
        <f t="shared" si="40"/>
        <v/>
      </c>
      <c r="G876" s="23" t="str">
        <f>IF($C876&gt;0,VLOOKUP($C876,CNIGP!$A:$J,9,FALSE),"")</f>
        <v/>
      </c>
      <c r="H876" s="23" t="str">
        <f>IF($C876&gt;0,VLOOKUP($C876,CNIGP!$A:$J,25,FALSE),"")</f>
        <v/>
      </c>
      <c r="I876" s="63"/>
      <c r="J876" s="18"/>
      <c r="K876" s="18"/>
      <c r="L876" s="18"/>
      <c r="M876" s="18"/>
      <c r="N876" s="36"/>
      <c r="O876" s="36"/>
      <c r="P876" s="36"/>
      <c r="Q876" s="36"/>
      <c r="R876" s="36"/>
      <c r="S876" s="18"/>
      <c r="T876" s="36"/>
      <c r="U876" s="18"/>
      <c r="V876" s="18"/>
      <c r="W876" s="23" t="str">
        <f t="shared" si="38"/>
        <v/>
      </c>
      <c r="X876" s="18"/>
      <c r="Y876" s="17"/>
      <c r="Z876" s="29" t="str">
        <f t="shared" si="39"/>
        <v/>
      </c>
      <c r="AA876" s="23" t="e">
        <f ca="1">IF(X876=#REF!,#REF!,IF(X876=#REF!,#REF!,IF(X876=#REF!,#REF!,IF(Z876="","",IF(X876="","",IF(Z876-TODAY()&gt;0,Z876-TODAY(),"Venceu"))))))</f>
        <v>#REF!</v>
      </c>
      <c r="AB876" s="58"/>
    </row>
    <row r="877" spans="1:28" ht="36" customHeight="1" x14ac:dyDescent="0.25">
      <c r="A877" s="16">
        <v>878</v>
      </c>
      <c r="B877" s="17"/>
      <c r="C877" s="18"/>
      <c r="D877" s="33" t="str">
        <f>IF($C877&gt;0,VLOOKUP($C877,CNIGP!$A:$J,2,FALSE),"")</f>
        <v/>
      </c>
      <c r="E877" s="23" t="str">
        <f>IF($C877&gt;0,VLOOKUP($C877,CNIGP!$A:$J,3,FALSE),"")</f>
        <v/>
      </c>
      <c r="F877" s="23" t="str">
        <f t="shared" si="40"/>
        <v/>
      </c>
      <c r="G877" s="23" t="str">
        <f>IF($C877&gt;0,VLOOKUP($C877,CNIGP!$A:$J,9,FALSE),"")</f>
        <v/>
      </c>
      <c r="H877" s="23" t="str">
        <f>IF($C877&gt;0,VLOOKUP($C877,CNIGP!$A:$J,25,FALSE),"")</f>
        <v/>
      </c>
      <c r="I877" s="63"/>
      <c r="J877" s="18"/>
      <c r="K877" s="18"/>
      <c r="L877" s="18"/>
      <c r="M877" s="18"/>
      <c r="N877" s="36"/>
      <c r="O877" s="36"/>
      <c r="P877" s="36"/>
      <c r="Q877" s="36"/>
      <c r="R877" s="36"/>
      <c r="S877" s="18"/>
      <c r="T877" s="36"/>
      <c r="U877" s="18"/>
      <c r="V877" s="18"/>
      <c r="W877" s="23" t="str">
        <f t="shared" si="38"/>
        <v/>
      </c>
      <c r="X877" s="18"/>
      <c r="Y877" s="17"/>
      <c r="Z877" s="29" t="str">
        <f t="shared" si="39"/>
        <v/>
      </c>
      <c r="AA877" s="23" t="e">
        <f ca="1">IF(X877=#REF!,#REF!,IF(X877=#REF!,#REF!,IF(X877=#REF!,#REF!,IF(Z877="","",IF(X877="","",IF(Z877-TODAY()&gt;0,Z877-TODAY(),"Venceu"))))))</f>
        <v>#REF!</v>
      </c>
      <c r="AB877" s="58"/>
    </row>
    <row r="878" spans="1:28" ht="36" customHeight="1" x14ac:dyDescent="0.25">
      <c r="A878" s="16">
        <v>879</v>
      </c>
      <c r="B878" s="17"/>
      <c r="C878" s="18"/>
      <c r="D878" s="33" t="str">
        <f>IF($C878&gt;0,VLOOKUP($C878,CNIGP!$A:$J,2,FALSE),"")</f>
        <v/>
      </c>
      <c r="E878" s="23" t="str">
        <f>IF($C878&gt;0,VLOOKUP($C878,CNIGP!$A:$J,3,FALSE),"")</f>
        <v/>
      </c>
      <c r="F878" s="23" t="str">
        <f t="shared" si="40"/>
        <v/>
      </c>
      <c r="G878" s="23" t="str">
        <f>IF($C878&gt;0,VLOOKUP($C878,CNIGP!$A:$J,9,FALSE),"")</f>
        <v/>
      </c>
      <c r="H878" s="23" t="str">
        <f>IF($C878&gt;0,VLOOKUP($C878,CNIGP!$A:$J,25,FALSE),"")</f>
        <v/>
      </c>
      <c r="I878" s="63"/>
      <c r="J878" s="18"/>
      <c r="K878" s="18"/>
      <c r="L878" s="18"/>
      <c r="M878" s="18"/>
      <c r="N878" s="36"/>
      <c r="O878" s="36"/>
      <c r="P878" s="36"/>
      <c r="Q878" s="36"/>
      <c r="R878" s="36"/>
      <c r="S878" s="18"/>
      <c r="T878" s="36"/>
      <c r="U878" s="18"/>
      <c r="V878" s="18"/>
      <c r="W878" s="23" t="str">
        <f t="shared" si="38"/>
        <v/>
      </c>
      <c r="X878" s="18"/>
      <c r="Y878" s="17"/>
      <c r="Z878" s="29" t="str">
        <f t="shared" si="39"/>
        <v/>
      </c>
      <c r="AA878" s="23" t="e">
        <f ca="1">IF(X878=#REF!,#REF!,IF(X878=#REF!,#REF!,IF(X878=#REF!,#REF!,IF(Z878="","",IF(X878="","",IF(Z878-TODAY()&gt;0,Z878-TODAY(),"Venceu"))))))</f>
        <v>#REF!</v>
      </c>
      <c r="AB878" s="58"/>
    </row>
    <row r="879" spans="1:28" ht="36" customHeight="1" x14ac:dyDescent="0.25">
      <c r="A879" s="16">
        <v>880</v>
      </c>
      <c r="B879" s="17"/>
      <c r="C879" s="18"/>
      <c r="D879" s="33" t="str">
        <f>IF($C879&gt;0,VLOOKUP($C879,CNIGP!$A:$J,2,FALSE),"")</f>
        <v/>
      </c>
      <c r="E879" s="23" t="str">
        <f>IF($C879&gt;0,VLOOKUP($C879,CNIGP!$A:$J,3,FALSE),"")</f>
        <v/>
      </c>
      <c r="F879" s="23" t="str">
        <f t="shared" si="40"/>
        <v/>
      </c>
      <c r="G879" s="23" t="str">
        <f>IF($C879&gt;0,VLOOKUP($C879,CNIGP!$A:$J,9,FALSE),"")</f>
        <v/>
      </c>
      <c r="H879" s="23" t="str">
        <f>IF($C879&gt;0,VLOOKUP($C879,CNIGP!$A:$J,25,FALSE),"")</f>
        <v/>
      </c>
      <c r="I879" s="63"/>
      <c r="J879" s="18"/>
      <c r="K879" s="18"/>
      <c r="L879" s="18"/>
      <c r="M879" s="18"/>
      <c r="N879" s="36"/>
      <c r="O879" s="36"/>
      <c r="P879" s="36"/>
      <c r="Q879" s="36"/>
      <c r="R879" s="36"/>
      <c r="S879" s="18"/>
      <c r="T879" s="36"/>
      <c r="U879" s="18"/>
      <c r="V879" s="18"/>
      <c r="W879" s="23" t="str">
        <f t="shared" si="38"/>
        <v/>
      </c>
      <c r="X879" s="18"/>
      <c r="Y879" s="17"/>
      <c r="Z879" s="29" t="str">
        <f t="shared" si="39"/>
        <v/>
      </c>
      <c r="AA879" s="23" t="e">
        <f ca="1">IF(X879=#REF!,#REF!,IF(X879=#REF!,#REF!,IF(X879=#REF!,#REF!,IF(Z879="","",IF(X879="","",IF(Z879-TODAY()&gt;0,Z879-TODAY(),"Venceu"))))))</f>
        <v>#REF!</v>
      </c>
      <c r="AB879" s="58"/>
    </row>
    <row r="880" spans="1:28" ht="36" customHeight="1" x14ac:dyDescent="0.25">
      <c r="A880" s="16">
        <v>881</v>
      </c>
      <c r="B880" s="17"/>
      <c r="C880" s="18"/>
      <c r="D880" s="33" t="str">
        <f>IF($C880&gt;0,VLOOKUP($C880,CNIGP!$A:$J,2,FALSE),"")</f>
        <v/>
      </c>
      <c r="E880" s="23" t="str">
        <f>IF($C880&gt;0,VLOOKUP($C880,CNIGP!$A:$J,3,FALSE),"")</f>
        <v/>
      </c>
      <c r="F880" s="23" t="str">
        <f t="shared" si="40"/>
        <v/>
      </c>
      <c r="G880" s="23" t="str">
        <f>IF($C880&gt;0,VLOOKUP($C880,CNIGP!$A:$J,9,FALSE),"")</f>
        <v/>
      </c>
      <c r="H880" s="23" t="str">
        <f>IF($C880&gt;0,VLOOKUP($C880,CNIGP!$A:$J,25,FALSE),"")</f>
        <v/>
      </c>
      <c r="I880" s="63"/>
      <c r="J880" s="18"/>
      <c r="K880" s="18"/>
      <c r="L880" s="18"/>
      <c r="M880" s="18"/>
      <c r="N880" s="36"/>
      <c r="O880" s="36"/>
      <c r="P880" s="36"/>
      <c r="Q880" s="36"/>
      <c r="R880" s="36"/>
      <c r="S880" s="18"/>
      <c r="T880" s="36"/>
      <c r="U880" s="18"/>
      <c r="V880" s="18"/>
      <c r="W880" s="23" t="str">
        <f t="shared" si="38"/>
        <v/>
      </c>
      <c r="X880" s="18"/>
      <c r="Y880" s="17"/>
      <c r="Z880" s="29" t="str">
        <f t="shared" si="39"/>
        <v/>
      </c>
      <c r="AA880" s="23" t="e">
        <f ca="1">IF(X880=#REF!,#REF!,IF(X880=#REF!,#REF!,IF(X880=#REF!,#REF!,IF(Z880="","",IF(X880="","",IF(Z880-TODAY()&gt;0,Z880-TODAY(),"Venceu"))))))</f>
        <v>#REF!</v>
      </c>
      <c r="AB880" s="58"/>
    </row>
    <row r="881" spans="1:28" ht="36" customHeight="1" x14ac:dyDescent="0.25">
      <c r="A881" s="16">
        <v>882</v>
      </c>
      <c r="B881" s="17"/>
      <c r="C881" s="18"/>
      <c r="D881" s="33" t="str">
        <f>IF($C881&gt;0,VLOOKUP($C881,CNIGP!$A:$J,2,FALSE),"")</f>
        <v/>
      </c>
      <c r="E881" s="23" t="str">
        <f>IF($C881&gt;0,VLOOKUP($C881,CNIGP!$A:$J,3,FALSE),"")</f>
        <v/>
      </c>
      <c r="F881" s="23" t="str">
        <f t="shared" si="40"/>
        <v/>
      </c>
      <c r="G881" s="23" t="str">
        <f>IF($C881&gt;0,VLOOKUP($C881,CNIGP!$A:$J,9,FALSE),"")</f>
        <v/>
      </c>
      <c r="H881" s="23" t="str">
        <f>IF($C881&gt;0,VLOOKUP($C881,CNIGP!$A:$J,25,FALSE),"")</f>
        <v/>
      </c>
      <c r="I881" s="63"/>
      <c r="J881" s="18"/>
      <c r="K881" s="18"/>
      <c r="L881" s="18"/>
      <c r="M881" s="18"/>
      <c r="N881" s="36"/>
      <c r="O881" s="36"/>
      <c r="P881" s="36"/>
      <c r="Q881" s="36"/>
      <c r="R881" s="36"/>
      <c r="S881" s="18"/>
      <c r="T881" s="36"/>
      <c r="U881" s="18"/>
      <c r="V881" s="18"/>
      <c r="W881" s="23" t="str">
        <f t="shared" si="38"/>
        <v/>
      </c>
      <c r="X881" s="18"/>
      <c r="Y881" s="17"/>
      <c r="Z881" s="29" t="str">
        <f t="shared" si="39"/>
        <v/>
      </c>
      <c r="AA881" s="23" t="e">
        <f ca="1">IF(X881=#REF!,#REF!,IF(X881=#REF!,#REF!,IF(X881=#REF!,#REF!,IF(Z881="","",IF(X881="","",IF(Z881-TODAY()&gt;0,Z881-TODAY(),"Venceu"))))))</f>
        <v>#REF!</v>
      </c>
      <c r="AB881" s="58"/>
    </row>
    <row r="882" spans="1:28" ht="36" customHeight="1" x14ac:dyDescent="0.25">
      <c r="A882" s="16">
        <v>883</v>
      </c>
      <c r="B882" s="17"/>
      <c r="C882" s="18"/>
      <c r="D882" s="33" t="str">
        <f>IF($C882&gt;0,VLOOKUP($C882,CNIGP!$A:$J,2,FALSE),"")</f>
        <v/>
      </c>
      <c r="E882" s="23" t="str">
        <f>IF($C882&gt;0,VLOOKUP($C882,CNIGP!$A:$J,3,FALSE),"")</f>
        <v/>
      </c>
      <c r="F882" s="23" t="str">
        <f t="shared" si="40"/>
        <v/>
      </c>
      <c r="G882" s="23" t="str">
        <f>IF($C882&gt;0,VLOOKUP($C882,CNIGP!$A:$J,9,FALSE),"")</f>
        <v/>
      </c>
      <c r="H882" s="23" t="str">
        <f>IF($C882&gt;0,VLOOKUP($C882,CNIGP!$A:$J,25,FALSE),"")</f>
        <v/>
      </c>
      <c r="I882" s="63"/>
      <c r="J882" s="18"/>
      <c r="K882" s="18"/>
      <c r="L882" s="18"/>
      <c r="M882" s="18"/>
      <c r="N882" s="36"/>
      <c r="O882" s="36"/>
      <c r="P882" s="36"/>
      <c r="Q882" s="36"/>
      <c r="R882" s="36"/>
      <c r="S882" s="18"/>
      <c r="T882" s="36"/>
      <c r="U882" s="18"/>
      <c r="V882" s="18"/>
      <c r="W882" s="23" t="str">
        <f t="shared" si="38"/>
        <v/>
      </c>
      <c r="X882" s="18"/>
      <c r="Y882" s="17"/>
      <c r="Z882" s="29" t="str">
        <f t="shared" si="39"/>
        <v/>
      </c>
      <c r="AA882" s="23" t="e">
        <f ca="1">IF(X882=#REF!,#REF!,IF(X882=#REF!,#REF!,IF(X882=#REF!,#REF!,IF(Z882="","",IF(X882="","",IF(Z882-TODAY()&gt;0,Z882-TODAY(),"Venceu"))))))</f>
        <v>#REF!</v>
      </c>
      <c r="AB882" s="58"/>
    </row>
    <row r="883" spans="1:28" ht="36" customHeight="1" x14ac:dyDescent="0.25">
      <c r="A883" s="16">
        <v>884</v>
      </c>
      <c r="B883" s="17"/>
      <c r="C883" s="18"/>
      <c r="D883" s="33" t="str">
        <f>IF($C883&gt;0,VLOOKUP($C883,CNIGP!$A:$J,2,FALSE),"")</f>
        <v/>
      </c>
      <c r="E883" s="23" t="str">
        <f>IF($C883&gt;0,VLOOKUP($C883,CNIGP!$A:$J,3,FALSE),"")</f>
        <v/>
      </c>
      <c r="F883" s="23" t="str">
        <f t="shared" si="40"/>
        <v/>
      </c>
      <c r="G883" s="23" t="str">
        <f>IF($C883&gt;0,VLOOKUP($C883,CNIGP!$A:$J,9,FALSE),"")</f>
        <v/>
      </c>
      <c r="H883" s="23" t="str">
        <f>IF($C883&gt;0,VLOOKUP($C883,CNIGP!$A:$J,25,FALSE),"")</f>
        <v/>
      </c>
      <c r="I883" s="63"/>
      <c r="J883" s="18"/>
      <c r="K883" s="18"/>
      <c r="L883" s="18"/>
      <c r="M883" s="18"/>
      <c r="N883" s="36"/>
      <c r="O883" s="36"/>
      <c r="P883" s="36"/>
      <c r="Q883" s="36"/>
      <c r="R883" s="36"/>
      <c r="S883" s="18"/>
      <c r="T883" s="36"/>
      <c r="U883" s="18"/>
      <c r="V883" s="18"/>
      <c r="W883" s="23" t="str">
        <f t="shared" si="38"/>
        <v/>
      </c>
      <c r="X883" s="18"/>
      <c r="Y883" s="17"/>
      <c r="Z883" s="29" t="str">
        <f t="shared" si="39"/>
        <v/>
      </c>
      <c r="AA883" s="23" t="e">
        <f ca="1">IF(X883=#REF!,#REF!,IF(X883=#REF!,#REF!,IF(X883=#REF!,#REF!,IF(Z883="","",IF(X883="","",IF(Z883-TODAY()&gt;0,Z883-TODAY(),"Venceu"))))))</f>
        <v>#REF!</v>
      </c>
      <c r="AB883" s="58"/>
    </row>
    <row r="884" spans="1:28" ht="36" customHeight="1" x14ac:dyDescent="0.25">
      <c r="A884" s="16">
        <v>885</v>
      </c>
      <c r="B884" s="17"/>
      <c r="C884" s="18"/>
      <c r="D884" s="33" t="str">
        <f>IF($C884&gt;0,VLOOKUP($C884,CNIGP!$A:$J,2,FALSE),"")</f>
        <v/>
      </c>
      <c r="E884" s="23" t="str">
        <f>IF($C884&gt;0,VLOOKUP($C884,CNIGP!$A:$J,3,FALSE),"")</f>
        <v/>
      </c>
      <c r="F884" s="23" t="str">
        <f t="shared" si="40"/>
        <v/>
      </c>
      <c r="G884" s="23" t="str">
        <f>IF($C884&gt;0,VLOOKUP($C884,CNIGP!$A:$J,9,FALSE),"")</f>
        <v/>
      </c>
      <c r="H884" s="23" t="str">
        <f>IF($C884&gt;0,VLOOKUP($C884,CNIGP!$A:$J,25,FALSE),"")</f>
        <v/>
      </c>
      <c r="I884" s="63"/>
      <c r="J884" s="18"/>
      <c r="K884" s="18"/>
      <c r="L884" s="18"/>
      <c r="M884" s="18"/>
      <c r="N884" s="36"/>
      <c r="O884" s="36"/>
      <c r="P884" s="36"/>
      <c r="Q884" s="36"/>
      <c r="R884" s="36"/>
      <c r="S884" s="18"/>
      <c r="T884" s="36"/>
      <c r="U884" s="18"/>
      <c r="V884" s="18"/>
      <c r="W884" s="23" t="str">
        <f t="shared" si="38"/>
        <v/>
      </c>
      <c r="X884" s="18"/>
      <c r="Y884" s="17"/>
      <c r="Z884" s="29" t="str">
        <f t="shared" si="39"/>
        <v/>
      </c>
      <c r="AA884" s="23" t="e">
        <f ca="1">IF(X884=#REF!,#REF!,IF(X884=#REF!,#REF!,IF(X884=#REF!,#REF!,IF(Z884="","",IF(X884="","",IF(Z884-TODAY()&gt;0,Z884-TODAY(),"Venceu"))))))</f>
        <v>#REF!</v>
      </c>
      <c r="AB884" s="58"/>
    </row>
    <row r="885" spans="1:28" ht="36" customHeight="1" x14ac:dyDescent="0.25">
      <c r="A885" s="16">
        <v>886</v>
      </c>
      <c r="B885" s="17"/>
      <c r="C885" s="18"/>
      <c r="D885" s="33" t="str">
        <f>IF($C885&gt;0,VLOOKUP($C885,CNIGP!$A:$J,2,FALSE),"")</f>
        <v/>
      </c>
      <c r="E885" s="23" t="str">
        <f>IF($C885&gt;0,VLOOKUP($C885,CNIGP!$A:$J,3,FALSE),"")</f>
        <v/>
      </c>
      <c r="F885" s="23" t="str">
        <f t="shared" si="40"/>
        <v/>
      </c>
      <c r="G885" s="23" t="str">
        <f>IF($C885&gt;0,VLOOKUP($C885,CNIGP!$A:$J,9,FALSE),"")</f>
        <v/>
      </c>
      <c r="H885" s="23" t="str">
        <f>IF($C885&gt;0,VLOOKUP($C885,CNIGP!$A:$J,25,FALSE),"")</f>
        <v/>
      </c>
      <c r="I885" s="63"/>
      <c r="J885" s="18"/>
      <c r="K885" s="18"/>
      <c r="L885" s="18"/>
      <c r="M885" s="18"/>
      <c r="N885" s="36"/>
      <c r="O885" s="36"/>
      <c r="P885" s="36"/>
      <c r="Q885" s="36"/>
      <c r="R885" s="36"/>
      <c r="S885" s="18"/>
      <c r="T885" s="36"/>
      <c r="U885" s="18"/>
      <c r="V885" s="18"/>
      <c r="W885" s="23" t="str">
        <f t="shared" si="38"/>
        <v/>
      </c>
      <c r="X885" s="18"/>
      <c r="Y885" s="17"/>
      <c r="Z885" s="29" t="str">
        <f t="shared" si="39"/>
        <v/>
      </c>
      <c r="AA885" s="23" t="e">
        <f ca="1">IF(X885=#REF!,#REF!,IF(X885=#REF!,#REF!,IF(X885=#REF!,#REF!,IF(Z885="","",IF(X885="","",IF(Z885-TODAY()&gt;0,Z885-TODAY(),"Venceu"))))))</f>
        <v>#REF!</v>
      </c>
      <c r="AB885" s="58"/>
    </row>
    <row r="886" spans="1:28" ht="36" customHeight="1" x14ac:dyDescent="0.25">
      <c r="A886" s="16">
        <v>887</v>
      </c>
      <c r="B886" s="17"/>
      <c r="C886" s="18"/>
      <c r="D886" s="33" t="str">
        <f>IF($C886&gt;0,VLOOKUP($C886,CNIGP!$A:$J,2,FALSE),"")</f>
        <v/>
      </c>
      <c r="E886" s="23" t="str">
        <f>IF($C886&gt;0,VLOOKUP($C886,CNIGP!$A:$J,3,FALSE),"")</f>
        <v/>
      </c>
      <c r="F886" s="23" t="str">
        <f t="shared" si="40"/>
        <v/>
      </c>
      <c r="G886" s="23" t="str">
        <f>IF($C886&gt;0,VLOOKUP($C886,CNIGP!$A:$J,9,FALSE),"")</f>
        <v/>
      </c>
      <c r="H886" s="23" t="str">
        <f>IF($C886&gt;0,VLOOKUP($C886,CNIGP!$A:$J,25,FALSE),"")</f>
        <v/>
      </c>
      <c r="I886" s="63"/>
      <c r="J886" s="18"/>
      <c r="K886" s="18"/>
      <c r="L886" s="18"/>
      <c r="M886" s="18"/>
      <c r="N886" s="36"/>
      <c r="O886" s="36"/>
      <c r="P886" s="36"/>
      <c r="Q886" s="36"/>
      <c r="R886" s="36"/>
      <c r="S886" s="18"/>
      <c r="T886" s="36"/>
      <c r="U886" s="18"/>
      <c r="V886" s="18"/>
      <c r="W886" s="23" t="str">
        <f t="shared" si="38"/>
        <v/>
      </c>
      <c r="X886" s="18"/>
      <c r="Y886" s="17"/>
      <c r="Z886" s="29" t="str">
        <f t="shared" si="39"/>
        <v/>
      </c>
      <c r="AA886" s="23" t="e">
        <f ca="1">IF(X886=#REF!,#REF!,IF(X886=#REF!,#REF!,IF(X886=#REF!,#REF!,IF(Z886="","",IF(X886="","",IF(Z886-TODAY()&gt;0,Z886-TODAY(),"Venceu"))))))</f>
        <v>#REF!</v>
      </c>
      <c r="AB886" s="58"/>
    </row>
    <row r="887" spans="1:28" ht="36" customHeight="1" x14ac:dyDescent="0.25">
      <c r="A887" s="16">
        <v>888</v>
      </c>
      <c r="B887" s="17"/>
      <c r="C887" s="18"/>
      <c r="D887" s="33" t="str">
        <f>IF($C887&gt;0,VLOOKUP($C887,CNIGP!$A:$J,2,FALSE),"")</f>
        <v/>
      </c>
      <c r="E887" s="23" t="str">
        <f>IF($C887&gt;0,VLOOKUP($C887,CNIGP!$A:$J,3,FALSE),"")</f>
        <v/>
      </c>
      <c r="F887" s="23" t="str">
        <f t="shared" si="40"/>
        <v/>
      </c>
      <c r="G887" s="23" t="str">
        <f>IF($C887&gt;0,VLOOKUP($C887,CNIGP!$A:$J,9,FALSE),"")</f>
        <v/>
      </c>
      <c r="H887" s="23" t="str">
        <f>IF($C887&gt;0,VLOOKUP($C887,CNIGP!$A:$J,25,FALSE),"")</f>
        <v/>
      </c>
      <c r="I887" s="63"/>
      <c r="J887" s="18"/>
      <c r="K887" s="18"/>
      <c r="L887" s="18"/>
      <c r="M887" s="18"/>
      <c r="N887" s="36"/>
      <c r="O887" s="36"/>
      <c r="P887" s="36"/>
      <c r="Q887" s="36"/>
      <c r="R887" s="36"/>
      <c r="S887" s="18"/>
      <c r="T887" s="36"/>
      <c r="U887" s="18"/>
      <c r="V887" s="18"/>
      <c r="W887" s="23" t="str">
        <f t="shared" si="38"/>
        <v/>
      </c>
      <c r="X887" s="18"/>
      <c r="Y887" s="17"/>
      <c r="Z887" s="29" t="str">
        <f t="shared" si="39"/>
        <v/>
      </c>
      <c r="AA887" s="23" t="e">
        <f ca="1">IF(X887=#REF!,#REF!,IF(X887=#REF!,#REF!,IF(X887=#REF!,#REF!,IF(Z887="","",IF(X887="","",IF(Z887-TODAY()&gt;0,Z887-TODAY(),"Venceu"))))))</f>
        <v>#REF!</v>
      </c>
      <c r="AB887" s="58"/>
    </row>
    <row r="888" spans="1:28" ht="36" customHeight="1" x14ac:dyDescent="0.25">
      <c r="A888" s="16">
        <v>889</v>
      </c>
      <c r="B888" s="17"/>
      <c r="C888" s="18"/>
      <c r="D888" s="33" t="str">
        <f>IF($C888&gt;0,VLOOKUP($C888,CNIGP!$A:$J,2,FALSE),"")</f>
        <v/>
      </c>
      <c r="E888" s="23" t="str">
        <f>IF($C888&gt;0,VLOOKUP($C888,CNIGP!$A:$J,3,FALSE),"")</f>
        <v/>
      </c>
      <c r="F888" s="23" t="str">
        <f t="shared" si="40"/>
        <v/>
      </c>
      <c r="G888" s="23" t="str">
        <f>IF($C888&gt;0,VLOOKUP($C888,CNIGP!$A:$J,9,FALSE),"")</f>
        <v/>
      </c>
      <c r="H888" s="23" t="str">
        <f>IF($C888&gt;0,VLOOKUP($C888,CNIGP!$A:$J,25,FALSE),"")</f>
        <v/>
      </c>
      <c r="I888" s="63"/>
      <c r="J888" s="18"/>
      <c r="K888" s="18"/>
      <c r="L888" s="18"/>
      <c r="M888" s="18"/>
      <c r="N888" s="36"/>
      <c r="O888" s="36"/>
      <c r="P888" s="36"/>
      <c r="Q888" s="36"/>
      <c r="R888" s="36"/>
      <c r="S888" s="18"/>
      <c r="T888" s="36"/>
      <c r="U888" s="18"/>
      <c r="V888" s="18"/>
      <c r="W888" s="23" t="str">
        <f t="shared" si="38"/>
        <v/>
      </c>
      <c r="X888" s="18"/>
      <c r="Y888" s="17"/>
      <c r="Z888" s="29" t="str">
        <f t="shared" si="39"/>
        <v/>
      </c>
      <c r="AA888" s="23" t="e">
        <f ca="1">IF(X888=#REF!,#REF!,IF(X888=#REF!,#REF!,IF(X888=#REF!,#REF!,IF(Z888="","",IF(X888="","",IF(Z888-TODAY()&gt;0,Z888-TODAY(),"Venceu"))))))</f>
        <v>#REF!</v>
      </c>
      <c r="AB888" s="58"/>
    </row>
    <row r="889" spans="1:28" ht="36" customHeight="1" x14ac:dyDescent="0.25">
      <c r="A889" s="16">
        <v>890</v>
      </c>
      <c r="B889" s="17"/>
      <c r="C889" s="18"/>
      <c r="D889" s="33" t="str">
        <f>IF($C889&gt;0,VLOOKUP($C889,CNIGP!$A:$J,2,FALSE),"")</f>
        <v/>
      </c>
      <c r="E889" s="23" t="str">
        <f>IF($C889&gt;0,VLOOKUP($C889,CNIGP!$A:$J,3,FALSE),"")</f>
        <v/>
      </c>
      <c r="F889" s="23" t="str">
        <f t="shared" si="40"/>
        <v/>
      </c>
      <c r="G889" s="23" t="str">
        <f>IF($C889&gt;0,VLOOKUP($C889,CNIGP!$A:$J,9,FALSE),"")</f>
        <v/>
      </c>
      <c r="H889" s="23" t="str">
        <f>IF($C889&gt;0,VLOOKUP($C889,CNIGP!$A:$J,25,FALSE),"")</f>
        <v/>
      </c>
      <c r="I889" s="63"/>
      <c r="J889" s="18"/>
      <c r="K889" s="18"/>
      <c r="L889" s="18"/>
      <c r="M889" s="18"/>
      <c r="N889" s="36"/>
      <c r="O889" s="36"/>
      <c r="P889" s="36"/>
      <c r="Q889" s="36"/>
      <c r="R889" s="36"/>
      <c r="S889" s="18"/>
      <c r="T889" s="36"/>
      <c r="U889" s="18"/>
      <c r="V889" s="18"/>
      <c r="W889" s="23" t="str">
        <f t="shared" si="38"/>
        <v/>
      </c>
      <c r="X889" s="18"/>
      <c r="Y889" s="17"/>
      <c r="Z889" s="29" t="str">
        <f t="shared" si="39"/>
        <v/>
      </c>
      <c r="AA889" s="23" t="e">
        <f ca="1">IF(X889=#REF!,#REF!,IF(X889=#REF!,#REF!,IF(X889=#REF!,#REF!,IF(Z889="","",IF(X889="","",IF(Z889-TODAY()&gt;0,Z889-TODAY(),"Venceu"))))))</f>
        <v>#REF!</v>
      </c>
      <c r="AB889" s="58"/>
    </row>
    <row r="890" spans="1:28" ht="36" customHeight="1" x14ac:dyDescent="0.25">
      <c r="A890" s="16">
        <v>891</v>
      </c>
      <c r="B890" s="17"/>
      <c r="C890" s="18"/>
      <c r="D890" s="33" t="str">
        <f>IF($C890&gt;0,VLOOKUP($C890,CNIGP!$A:$J,2,FALSE),"")</f>
        <v/>
      </c>
      <c r="E890" s="23" t="str">
        <f>IF($C890&gt;0,VLOOKUP($C890,CNIGP!$A:$J,3,FALSE),"")</f>
        <v/>
      </c>
      <c r="F890" s="23" t="str">
        <f t="shared" si="40"/>
        <v/>
      </c>
      <c r="G890" s="23" t="str">
        <f>IF($C890&gt;0,VLOOKUP($C890,CNIGP!$A:$J,9,FALSE),"")</f>
        <v/>
      </c>
      <c r="H890" s="23" t="str">
        <f>IF($C890&gt;0,VLOOKUP($C890,CNIGP!$A:$J,25,FALSE),"")</f>
        <v/>
      </c>
      <c r="I890" s="63"/>
      <c r="J890" s="18"/>
      <c r="K890" s="18"/>
      <c r="L890" s="18"/>
      <c r="M890" s="18"/>
      <c r="N890" s="36"/>
      <c r="O890" s="36"/>
      <c r="P890" s="36"/>
      <c r="Q890" s="36"/>
      <c r="R890" s="36"/>
      <c r="S890" s="18"/>
      <c r="T890" s="36"/>
      <c r="U890" s="18"/>
      <c r="V890" s="18"/>
      <c r="W890" s="23" t="str">
        <f t="shared" si="38"/>
        <v/>
      </c>
      <c r="X890" s="18"/>
      <c r="Y890" s="17"/>
      <c r="Z890" s="29" t="str">
        <f t="shared" si="39"/>
        <v/>
      </c>
      <c r="AA890" s="23" t="e">
        <f ca="1">IF(X890=#REF!,#REF!,IF(X890=#REF!,#REF!,IF(X890=#REF!,#REF!,IF(Z890="","",IF(X890="","",IF(Z890-TODAY()&gt;0,Z890-TODAY(),"Venceu"))))))</f>
        <v>#REF!</v>
      </c>
      <c r="AB890" s="58"/>
    </row>
    <row r="891" spans="1:28" ht="36" customHeight="1" x14ac:dyDescent="0.25">
      <c r="A891" s="16">
        <v>892</v>
      </c>
      <c r="B891" s="17"/>
      <c r="C891" s="18"/>
      <c r="D891" s="33" t="str">
        <f>IF($C891&gt;0,VLOOKUP($C891,CNIGP!$A:$J,2,FALSE),"")</f>
        <v/>
      </c>
      <c r="E891" s="23" t="str">
        <f>IF($C891&gt;0,VLOOKUP($C891,CNIGP!$A:$J,3,FALSE),"")</f>
        <v/>
      </c>
      <c r="F891" s="23" t="str">
        <f t="shared" si="40"/>
        <v/>
      </c>
      <c r="G891" s="23" t="str">
        <f>IF($C891&gt;0,VLOOKUP($C891,CNIGP!$A:$J,9,FALSE),"")</f>
        <v/>
      </c>
      <c r="H891" s="23" t="str">
        <f>IF($C891&gt;0,VLOOKUP($C891,CNIGP!$A:$J,25,FALSE),"")</f>
        <v/>
      </c>
      <c r="I891" s="63"/>
      <c r="J891" s="18"/>
      <c r="K891" s="18"/>
      <c r="L891" s="18"/>
      <c r="M891" s="18"/>
      <c r="N891" s="36"/>
      <c r="O891" s="36"/>
      <c r="P891" s="36"/>
      <c r="Q891" s="36"/>
      <c r="R891" s="36"/>
      <c r="S891" s="18"/>
      <c r="T891" s="36"/>
      <c r="U891" s="18"/>
      <c r="V891" s="18"/>
      <c r="W891" s="23" t="str">
        <f t="shared" si="38"/>
        <v/>
      </c>
      <c r="X891" s="18"/>
      <c r="Y891" s="17"/>
      <c r="Z891" s="29" t="str">
        <f t="shared" si="39"/>
        <v/>
      </c>
      <c r="AA891" s="23" t="e">
        <f ca="1">IF(X891=#REF!,#REF!,IF(X891=#REF!,#REF!,IF(X891=#REF!,#REF!,IF(Z891="","",IF(X891="","",IF(Z891-TODAY()&gt;0,Z891-TODAY(),"Venceu"))))))</f>
        <v>#REF!</v>
      </c>
      <c r="AB891" s="58"/>
    </row>
    <row r="892" spans="1:28" ht="36" customHeight="1" x14ac:dyDescent="0.25">
      <c r="A892" s="16">
        <v>893</v>
      </c>
      <c r="B892" s="17"/>
      <c r="C892" s="18"/>
      <c r="D892" s="33" t="str">
        <f>IF($C892&gt;0,VLOOKUP($C892,CNIGP!$A:$J,2,FALSE),"")</f>
        <v/>
      </c>
      <c r="E892" s="23" t="str">
        <f>IF($C892&gt;0,VLOOKUP($C892,CNIGP!$A:$J,3,FALSE),"")</f>
        <v/>
      </c>
      <c r="F892" s="23" t="str">
        <f t="shared" si="40"/>
        <v/>
      </c>
      <c r="G892" s="23" t="str">
        <f>IF($C892&gt;0,VLOOKUP($C892,CNIGP!$A:$J,9,FALSE),"")</f>
        <v/>
      </c>
      <c r="H892" s="23" t="str">
        <f>IF($C892&gt;0,VLOOKUP($C892,CNIGP!$A:$J,25,FALSE),"")</f>
        <v/>
      </c>
      <c r="I892" s="63"/>
      <c r="J892" s="18"/>
      <c r="K892" s="18"/>
      <c r="L892" s="18"/>
      <c r="M892" s="18"/>
      <c r="N892" s="36"/>
      <c r="O892" s="36"/>
      <c r="P892" s="36"/>
      <c r="Q892" s="36"/>
      <c r="R892" s="36"/>
      <c r="S892" s="18"/>
      <c r="T892" s="36"/>
      <c r="U892" s="18"/>
      <c r="V892" s="18"/>
      <c r="W892" s="23" t="str">
        <f t="shared" si="38"/>
        <v/>
      </c>
      <c r="X892" s="18"/>
      <c r="Y892" s="17"/>
      <c r="Z892" s="29" t="str">
        <f t="shared" si="39"/>
        <v/>
      </c>
      <c r="AA892" s="23" t="e">
        <f ca="1">IF(X892=#REF!,#REF!,IF(X892=#REF!,#REF!,IF(X892=#REF!,#REF!,IF(Z892="","",IF(X892="","",IF(Z892-TODAY()&gt;0,Z892-TODAY(),"Venceu"))))))</f>
        <v>#REF!</v>
      </c>
      <c r="AB892" s="58"/>
    </row>
    <row r="893" spans="1:28" ht="36" customHeight="1" x14ac:dyDescent="0.25">
      <c r="A893" s="16">
        <v>894</v>
      </c>
      <c r="B893" s="17"/>
      <c r="C893" s="18"/>
      <c r="D893" s="33" t="str">
        <f>IF($C893&gt;0,VLOOKUP($C893,CNIGP!$A:$J,2,FALSE),"")</f>
        <v/>
      </c>
      <c r="E893" s="23" t="str">
        <f>IF($C893&gt;0,VLOOKUP($C893,CNIGP!$A:$J,3,FALSE),"")</f>
        <v/>
      </c>
      <c r="F893" s="23" t="str">
        <f t="shared" si="40"/>
        <v/>
      </c>
      <c r="G893" s="23" t="str">
        <f>IF($C893&gt;0,VLOOKUP($C893,CNIGP!$A:$J,9,FALSE),"")</f>
        <v/>
      </c>
      <c r="H893" s="23" t="str">
        <f>IF($C893&gt;0,VLOOKUP($C893,CNIGP!$A:$J,25,FALSE),"")</f>
        <v/>
      </c>
      <c r="I893" s="63"/>
      <c r="J893" s="18"/>
      <c r="K893" s="18"/>
      <c r="L893" s="18"/>
      <c r="M893" s="18"/>
      <c r="N893" s="36"/>
      <c r="O893" s="36"/>
      <c r="P893" s="36"/>
      <c r="Q893" s="36"/>
      <c r="R893" s="36"/>
      <c r="S893" s="18"/>
      <c r="T893" s="36"/>
      <c r="U893" s="18"/>
      <c r="V893" s="18"/>
      <c r="W893" s="23" t="str">
        <f t="shared" si="38"/>
        <v/>
      </c>
      <c r="X893" s="18"/>
      <c r="Y893" s="17"/>
      <c r="Z893" s="29" t="str">
        <f t="shared" si="39"/>
        <v/>
      </c>
      <c r="AA893" s="23" t="e">
        <f ca="1">IF(X893=#REF!,#REF!,IF(X893=#REF!,#REF!,IF(X893=#REF!,#REF!,IF(Z893="","",IF(X893="","",IF(Z893-TODAY()&gt;0,Z893-TODAY(),"Venceu"))))))</f>
        <v>#REF!</v>
      </c>
      <c r="AB893" s="58"/>
    </row>
    <row r="894" spans="1:28" ht="36" customHeight="1" x14ac:dyDescent="0.25">
      <c r="A894" s="16">
        <v>895</v>
      </c>
      <c r="B894" s="17"/>
      <c r="C894" s="18"/>
      <c r="D894" s="33" t="str">
        <f>IF($C894&gt;0,VLOOKUP($C894,CNIGP!$A:$J,2,FALSE),"")</f>
        <v/>
      </c>
      <c r="E894" s="23" t="str">
        <f>IF($C894&gt;0,VLOOKUP($C894,CNIGP!$A:$J,3,FALSE),"")</f>
        <v/>
      </c>
      <c r="F894" s="23" t="str">
        <f t="shared" si="40"/>
        <v/>
      </c>
      <c r="G894" s="23" t="str">
        <f>IF($C894&gt;0,VLOOKUP($C894,CNIGP!$A:$J,9,FALSE),"")</f>
        <v/>
      </c>
      <c r="H894" s="23" t="str">
        <f>IF($C894&gt;0,VLOOKUP($C894,CNIGP!$A:$J,25,FALSE),"")</f>
        <v/>
      </c>
      <c r="I894" s="63"/>
      <c r="J894" s="18"/>
      <c r="K894" s="18"/>
      <c r="L894" s="18"/>
      <c r="M894" s="18"/>
      <c r="N894" s="36"/>
      <c r="O894" s="36"/>
      <c r="P894" s="36"/>
      <c r="Q894" s="36"/>
      <c r="R894" s="36"/>
      <c r="S894" s="18"/>
      <c r="T894" s="36"/>
      <c r="U894" s="18"/>
      <c r="V894" s="18"/>
      <c r="W894" s="23" t="str">
        <f t="shared" si="38"/>
        <v/>
      </c>
      <c r="X894" s="18"/>
      <c r="Y894" s="17"/>
      <c r="Z894" s="29" t="str">
        <f t="shared" si="39"/>
        <v/>
      </c>
      <c r="AA894" s="23" t="e">
        <f ca="1">IF(X894=#REF!,#REF!,IF(X894=#REF!,#REF!,IF(X894=#REF!,#REF!,IF(Z894="","",IF(X894="","",IF(Z894-TODAY()&gt;0,Z894-TODAY(),"Venceu"))))))</f>
        <v>#REF!</v>
      </c>
      <c r="AB894" s="58"/>
    </row>
    <row r="895" spans="1:28" ht="36" customHeight="1" x14ac:dyDescent="0.25">
      <c r="A895" s="16">
        <v>896</v>
      </c>
      <c r="B895" s="17"/>
      <c r="C895" s="18"/>
      <c r="D895" s="33" t="str">
        <f>IF($C895&gt;0,VLOOKUP($C895,CNIGP!$A:$J,2,FALSE),"")</f>
        <v/>
      </c>
      <c r="E895" s="23" t="str">
        <f>IF($C895&gt;0,VLOOKUP($C895,CNIGP!$A:$J,3,FALSE),"")</f>
        <v/>
      </c>
      <c r="F895" s="23" t="str">
        <f t="shared" si="40"/>
        <v/>
      </c>
      <c r="G895" s="23" t="str">
        <f>IF($C895&gt;0,VLOOKUP($C895,CNIGP!$A:$J,9,FALSE),"")</f>
        <v/>
      </c>
      <c r="H895" s="23" t="str">
        <f>IF($C895&gt;0,VLOOKUP($C895,CNIGP!$A:$J,25,FALSE),"")</f>
        <v/>
      </c>
      <c r="I895" s="63"/>
      <c r="J895" s="18"/>
      <c r="K895" s="18"/>
      <c r="L895" s="18"/>
      <c r="M895" s="18"/>
      <c r="N895" s="36"/>
      <c r="O895" s="36"/>
      <c r="P895" s="36"/>
      <c r="Q895" s="36"/>
      <c r="R895" s="36"/>
      <c r="S895" s="18"/>
      <c r="T895" s="36"/>
      <c r="U895" s="18"/>
      <c r="V895" s="18"/>
      <c r="W895" s="23" t="str">
        <f t="shared" ref="W895:W958" si="41">IF(B895&gt;0,IF(T895&gt;0,$T$1,IF(S895&gt;0,$S$1,IF(R895&gt;0,$R$1,IF(Q895&gt;0,$Q$1,IF(P895&gt;0,$P$1,IF(O895&gt;0,$O$1,IF(N895&gt;0,$N$1,"Registrar demanda"))))))),"")</f>
        <v/>
      </c>
      <c r="X895" s="18"/>
      <c r="Y895" s="17"/>
      <c r="Z895" s="29" t="str">
        <f t="shared" si="39"/>
        <v/>
      </c>
      <c r="AA895" s="23" t="e">
        <f ca="1">IF(X895=#REF!,#REF!,IF(X895=#REF!,#REF!,IF(X895=#REF!,#REF!,IF(Z895="","",IF(X895="","",IF(Z895-TODAY()&gt;0,Z895-TODAY(),"Venceu"))))))</f>
        <v>#REF!</v>
      </c>
      <c r="AB895" s="58"/>
    </row>
    <row r="896" spans="1:28" ht="36" customHeight="1" x14ac:dyDescent="0.25">
      <c r="A896" s="16">
        <v>897</v>
      </c>
      <c r="B896" s="17"/>
      <c r="C896" s="18"/>
      <c r="D896" s="33" t="str">
        <f>IF($C896&gt;0,VLOOKUP($C896,CNIGP!$A:$J,2,FALSE),"")</f>
        <v/>
      </c>
      <c r="E896" s="23" t="str">
        <f>IF($C896&gt;0,VLOOKUP($C896,CNIGP!$A:$J,3,FALSE),"")</f>
        <v/>
      </c>
      <c r="F896" s="23" t="str">
        <f t="shared" si="40"/>
        <v/>
      </c>
      <c r="G896" s="23" t="str">
        <f>IF($C896&gt;0,VLOOKUP($C896,CNIGP!$A:$J,9,FALSE),"")</f>
        <v/>
      </c>
      <c r="H896" s="23" t="str">
        <f>IF($C896&gt;0,VLOOKUP($C896,CNIGP!$A:$J,25,FALSE),"")</f>
        <v/>
      </c>
      <c r="I896" s="63"/>
      <c r="J896" s="18"/>
      <c r="K896" s="18"/>
      <c r="L896" s="18"/>
      <c r="M896" s="18"/>
      <c r="N896" s="36"/>
      <c r="O896" s="36"/>
      <c r="P896" s="36"/>
      <c r="Q896" s="36"/>
      <c r="R896" s="36"/>
      <c r="S896" s="18"/>
      <c r="T896" s="36"/>
      <c r="U896" s="18"/>
      <c r="V896" s="18"/>
      <c r="W896" s="23" t="str">
        <f t="shared" si="41"/>
        <v/>
      </c>
      <c r="X896" s="18"/>
      <c r="Y896" s="17"/>
      <c r="Z896" s="29" t="str">
        <f t="shared" si="39"/>
        <v/>
      </c>
      <c r="AA896" s="23" t="e">
        <f ca="1">IF(X896=#REF!,#REF!,IF(X896=#REF!,#REF!,IF(X896=#REF!,#REF!,IF(Z896="","",IF(X896="","",IF(Z896-TODAY()&gt;0,Z896-TODAY(),"Venceu"))))))</f>
        <v>#REF!</v>
      </c>
      <c r="AB896" s="58"/>
    </row>
    <row r="897" spans="1:28" ht="36" customHeight="1" x14ac:dyDescent="0.25">
      <c r="A897" s="16">
        <v>898</v>
      </c>
      <c r="B897" s="17"/>
      <c r="C897" s="18"/>
      <c r="D897" s="33" t="str">
        <f>IF($C897&gt;0,VLOOKUP($C897,CNIGP!$A:$J,2,FALSE),"")</f>
        <v/>
      </c>
      <c r="E897" s="23" t="str">
        <f>IF($C897&gt;0,VLOOKUP($C897,CNIGP!$A:$J,3,FALSE),"")</f>
        <v/>
      </c>
      <c r="F897" s="23" t="str">
        <f t="shared" si="40"/>
        <v/>
      </c>
      <c r="G897" s="23" t="str">
        <f>IF($C897&gt;0,VLOOKUP($C897,CNIGP!$A:$J,9,FALSE),"")</f>
        <v/>
      </c>
      <c r="H897" s="23" t="str">
        <f>IF($C897&gt;0,VLOOKUP($C897,CNIGP!$A:$J,25,FALSE),"")</f>
        <v/>
      </c>
      <c r="I897" s="63"/>
      <c r="J897" s="18"/>
      <c r="K897" s="18"/>
      <c r="L897" s="18"/>
      <c r="M897" s="18"/>
      <c r="N897" s="36"/>
      <c r="O897" s="36"/>
      <c r="P897" s="36"/>
      <c r="Q897" s="36"/>
      <c r="R897" s="36"/>
      <c r="S897" s="18"/>
      <c r="T897" s="36"/>
      <c r="U897" s="18"/>
      <c r="V897" s="18"/>
      <c r="W897" s="23" t="str">
        <f t="shared" si="41"/>
        <v/>
      </c>
      <c r="X897" s="18"/>
      <c r="Y897" s="17"/>
      <c r="Z897" s="29" t="str">
        <f t="shared" si="39"/>
        <v/>
      </c>
      <c r="AA897" s="23" t="e">
        <f ca="1">IF(X897=#REF!,#REF!,IF(X897=#REF!,#REF!,IF(X897=#REF!,#REF!,IF(Z897="","",IF(X897="","",IF(Z897-TODAY()&gt;0,Z897-TODAY(),"Venceu"))))))</f>
        <v>#REF!</v>
      </c>
      <c r="AB897" s="58"/>
    </row>
    <row r="898" spans="1:28" ht="36" customHeight="1" x14ac:dyDescent="0.25">
      <c r="A898" s="16">
        <v>899</v>
      </c>
      <c r="B898" s="17"/>
      <c r="C898" s="18"/>
      <c r="D898" s="33" t="str">
        <f>IF($C898&gt;0,VLOOKUP($C898,CNIGP!$A:$J,2,FALSE),"")</f>
        <v/>
      </c>
      <c r="E898" s="23" t="str">
        <f>IF($C898&gt;0,VLOOKUP($C898,CNIGP!$A:$J,3,FALSE),"")</f>
        <v/>
      </c>
      <c r="F898" s="23" t="str">
        <f t="shared" si="40"/>
        <v/>
      </c>
      <c r="G898" s="23" t="str">
        <f>IF($C898&gt;0,VLOOKUP($C898,CNIGP!$A:$J,9,FALSE),"")</f>
        <v/>
      </c>
      <c r="H898" s="23" t="str">
        <f>IF($C898&gt;0,VLOOKUP($C898,CNIGP!$A:$J,25,FALSE),"")</f>
        <v/>
      </c>
      <c r="I898" s="63"/>
      <c r="J898" s="18"/>
      <c r="K898" s="18"/>
      <c r="L898" s="18"/>
      <c r="M898" s="18"/>
      <c r="N898" s="36"/>
      <c r="O898" s="36"/>
      <c r="P898" s="36"/>
      <c r="Q898" s="36"/>
      <c r="R898" s="36"/>
      <c r="S898" s="18"/>
      <c r="T898" s="36"/>
      <c r="U898" s="18"/>
      <c r="V898" s="18"/>
      <c r="W898" s="23" t="str">
        <f t="shared" si="41"/>
        <v/>
      </c>
      <c r="X898" s="18"/>
      <c r="Y898" s="17"/>
      <c r="Z898" s="29" t="str">
        <f t="shared" si="39"/>
        <v/>
      </c>
      <c r="AA898" s="23" t="e">
        <f ca="1">IF(X898=#REF!,#REF!,IF(X898=#REF!,#REF!,IF(X898=#REF!,#REF!,IF(Z898="","",IF(X898="","",IF(Z898-TODAY()&gt;0,Z898-TODAY(),"Venceu"))))))</f>
        <v>#REF!</v>
      </c>
      <c r="AB898" s="58"/>
    </row>
    <row r="899" spans="1:28" ht="36" customHeight="1" x14ac:dyDescent="0.25">
      <c r="A899" s="16">
        <v>900</v>
      </c>
      <c r="B899" s="17"/>
      <c r="C899" s="18"/>
      <c r="D899" s="33" t="str">
        <f>IF($C899&gt;0,VLOOKUP($C899,CNIGP!$A:$J,2,FALSE),"")</f>
        <v/>
      </c>
      <c r="E899" s="23" t="str">
        <f>IF($C899&gt;0,VLOOKUP($C899,CNIGP!$A:$J,3,FALSE),"")</f>
        <v/>
      </c>
      <c r="F899" s="23" t="str">
        <f t="shared" si="40"/>
        <v/>
      </c>
      <c r="G899" s="23" t="str">
        <f>IF($C899&gt;0,VLOOKUP($C899,CNIGP!$A:$J,9,FALSE),"")</f>
        <v/>
      </c>
      <c r="H899" s="23" t="str">
        <f>IF($C899&gt;0,VLOOKUP($C899,CNIGP!$A:$J,25,FALSE),"")</f>
        <v/>
      </c>
      <c r="I899" s="63"/>
      <c r="J899" s="18"/>
      <c r="K899" s="18"/>
      <c r="L899" s="18"/>
      <c r="M899" s="18"/>
      <c r="N899" s="36"/>
      <c r="O899" s="36"/>
      <c r="P899" s="36"/>
      <c r="Q899" s="36"/>
      <c r="R899" s="36"/>
      <c r="S899" s="18"/>
      <c r="T899" s="36"/>
      <c r="U899" s="18"/>
      <c r="V899" s="18"/>
      <c r="W899" s="23" t="str">
        <f t="shared" si="41"/>
        <v/>
      </c>
      <c r="X899" s="18"/>
      <c r="Y899" s="17"/>
      <c r="Z899" s="29" t="str">
        <f t="shared" si="39"/>
        <v/>
      </c>
      <c r="AA899" s="23" t="e">
        <f ca="1">IF(X899=#REF!,#REF!,IF(X899=#REF!,#REF!,IF(X899=#REF!,#REF!,IF(Z899="","",IF(X899="","",IF(Z899-TODAY()&gt;0,Z899-TODAY(),"Venceu"))))))</f>
        <v>#REF!</v>
      </c>
      <c r="AB899" s="58"/>
    </row>
    <row r="900" spans="1:28" ht="36" customHeight="1" x14ac:dyDescent="0.25">
      <c r="A900" s="16">
        <v>901</v>
      </c>
      <c r="B900" s="17"/>
      <c r="C900" s="18"/>
      <c r="D900" s="33" t="str">
        <f>IF($C900&gt;0,VLOOKUP($C900,CNIGP!$A:$J,2,FALSE),"")</f>
        <v/>
      </c>
      <c r="E900" s="23" t="str">
        <f>IF($C900&gt;0,VLOOKUP($C900,CNIGP!$A:$J,3,FALSE),"")</f>
        <v/>
      </c>
      <c r="F900" s="23" t="str">
        <f t="shared" si="40"/>
        <v/>
      </c>
      <c r="G900" s="23" t="str">
        <f>IF($C900&gt;0,VLOOKUP($C900,CNIGP!$A:$J,9,FALSE),"")</f>
        <v/>
      </c>
      <c r="H900" s="23" t="str">
        <f>IF($C900&gt;0,VLOOKUP($C900,CNIGP!$A:$J,25,FALSE),"")</f>
        <v/>
      </c>
      <c r="I900" s="63"/>
      <c r="J900" s="18"/>
      <c r="K900" s="18"/>
      <c r="L900" s="18"/>
      <c r="M900" s="18"/>
      <c r="N900" s="36"/>
      <c r="O900" s="36"/>
      <c r="P900" s="36"/>
      <c r="Q900" s="36"/>
      <c r="R900" s="36"/>
      <c r="S900" s="18"/>
      <c r="T900" s="36"/>
      <c r="U900" s="18"/>
      <c r="V900" s="18"/>
      <c r="W900" s="23" t="str">
        <f t="shared" si="41"/>
        <v/>
      </c>
      <c r="X900" s="18"/>
      <c r="Y900" s="17"/>
      <c r="Z900" s="29" t="str">
        <f t="shared" si="39"/>
        <v/>
      </c>
      <c r="AA900" s="23" t="e">
        <f ca="1">IF(X900=#REF!,#REF!,IF(X900=#REF!,#REF!,IF(X900=#REF!,#REF!,IF(Z900="","",IF(X900="","",IF(Z900-TODAY()&gt;0,Z900-TODAY(),"Venceu"))))))</f>
        <v>#REF!</v>
      </c>
      <c r="AB900" s="58"/>
    </row>
    <row r="901" spans="1:28" ht="36" customHeight="1" x14ac:dyDescent="0.25">
      <c r="A901" s="16">
        <v>902</v>
      </c>
      <c r="B901" s="17"/>
      <c r="C901" s="18"/>
      <c r="D901" s="33" t="str">
        <f>IF($C901&gt;0,VLOOKUP($C901,CNIGP!$A:$J,2,FALSE),"")</f>
        <v/>
      </c>
      <c r="E901" s="23" t="str">
        <f>IF($C901&gt;0,VLOOKUP($C901,CNIGP!$A:$J,3,FALSE),"")</f>
        <v/>
      </c>
      <c r="F901" s="23" t="str">
        <f t="shared" si="40"/>
        <v/>
      </c>
      <c r="G901" s="23" t="str">
        <f>IF($C901&gt;0,VLOOKUP($C901,CNIGP!$A:$J,9,FALSE),"")</f>
        <v/>
      </c>
      <c r="H901" s="23" t="str">
        <f>IF($C901&gt;0,VLOOKUP($C901,CNIGP!$A:$J,25,FALSE),"")</f>
        <v/>
      </c>
      <c r="I901" s="63"/>
      <c r="J901" s="18"/>
      <c r="K901" s="18"/>
      <c r="L901" s="18"/>
      <c r="M901" s="18"/>
      <c r="N901" s="36"/>
      <c r="O901" s="36"/>
      <c r="P901" s="36"/>
      <c r="Q901" s="36"/>
      <c r="R901" s="36"/>
      <c r="S901" s="18"/>
      <c r="T901" s="36"/>
      <c r="U901" s="18"/>
      <c r="V901" s="18"/>
      <c r="W901" s="23" t="str">
        <f t="shared" si="41"/>
        <v/>
      </c>
      <c r="X901" s="18"/>
      <c r="Y901" s="17"/>
      <c r="Z901" s="29" t="str">
        <f t="shared" si="39"/>
        <v/>
      </c>
      <c r="AA901" s="23" t="e">
        <f ca="1">IF(X901=#REF!,#REF!,IF(X901=#REF!,#REF!,IF(X901=#REF!,#REF!,IF(Z901="","",IF(X901="","",IF(Z901-TODAY()&gt;0,Z901-TODAY(),"Venceu"))))))</f>
        <v>#REF!</v>
      </c>
      <c r="AB901" s="58"/>
    </row>
    <row r="902" spans="1:28" ht="36" customHeight="1" x14ac:dyDescent="0.25">
      <c r="A902" s="16">
        <v>903</v>
      </c>
      <c r="B902" s="17"/>
      <c r="C902" s="18"/>
      <c r="D902" s="33" t="str">
        <f>IF($C902&gt;0,VLOOKUP($C902,CNIGP!$A:$J,2,FALSE),"")</f>
        <v/>
      </c>
      <c r="E902" s="23" t="str">
        <f>IF($C902&gt;0,VLOOKUP($C902,CNIGP!$A:$J,3,FALSE),"")</f>
        <v/>
      </c>
      <c r="F902" s="23" t="str">
        <f t="shared" si="40"/>
        <v/>
      </c>
      <c r="G902" s="23" t="str">
        <f>IF($C902&gt;0,VLOOKUP($C902,CNIGP!$A:$J,9,FALSE),"")</f>
        <v/>
      </c>
      <c r="H902" s="23" t="str">
        <f>IF($C902&gt;0,VLOOKUP($C902,CNIGP!$A:$J,25,FALSE),"")</f>
        <v/>
      </c>
      <c r="I902" s="63"/>
      <c r="J902" s="18"/>
      <c r="K902" s="18"/>
      <c r="L902" s="18"/>
      <c r="M902" s="18"/>
      <c r="N902" s="36"/>
      <c r="O902" s="36"/>
      <c r="P902" s="36"/>
      <c r="Q902" s="36"/>
      <c r="R902" s="36"/>
      <c r="S902" s="18"/>
      <c r="T902" s="36"/>
      <c r="U902" s="18"/>
      <c r="V902" s="18"/>
      <c r="W902" s="23" t="str">
        <f t="shared" si="41"/>
        <v/>
      </c>
      <c r="X902" s="18"/>
      <c r="Y902" s="17"/>
      <c r="Z902" s="29" t="str">
        <f t="shared" si="39"/>
        <v/>
      </c>
      <c r="AA902" s="23" t="e">
        <f ca="1">IF(X902=#REF!,#REF!,IF(X902=#REF!,#REF!,IF(X902=#REF!,#REF!,IF(Z902="","",IF(X902="","",IF(Z902-TODAY()&gt;0,Z902-TODAY(),"Venceu"))))))</f>
        <v>#REF!</v>
      </c>
      <c r="AB902" s="58"/>
    </row>
    <row r="903" spans="1:28" ht="36" customHeight="1" x14ac:dyDescent="0.25">
      <c r="A903" s="16">
        <v>904</v>
      </c>
      <c r="B903" s="17"/>
      <c r="C903" s="18"/>
      <c r="D903" s="33" t="str">
        <f>IF($C903&gt;0,VLOOKUP($C903,CNIGP!$A:$J,2,FALSE),"")</f>
        <v/>
      </c>
      <c r="E903" s="23" t="str">
        <f>IF($C903&gt;0,VLOOKUP($C903,CNIGP!$A:$J,3,FALSE),"")</f>
        <v/>
      </c>
      <c r="F903" s="23" t="str">
        <f t="shared" si="40"/>
        <v/>
      </c>
      <c r="G903" s="23" t="str">
        <f>IF($C903&gt;0,VLOOKUP($C903,CNIGP!$A:$J,9,FALSE),"")</f>
        <v/>
      </c>
      <c r="H903" s="23" t="str">
        <f>IF($C903&gt;0,VLOOKUP($C903,CNIGP!$A:$J,25,FALSE),"")</f>
        <v/>
      </c>
      <c r="I903" s="63"/>
      <c r="J903" s="18"/>
      <c r="K903" s="18"/>
      <c r="L903" s="18"/>
      <c r="M903" s="18"/>
      <c r="N903" s="36"/>
      <c r="O903" s="36"/>
      <c r="P903" s="36"/>
      <c r="Q903" s="36"/>
      <c r="R903" s="36"/>
      <c r="S903" s="18"/>
      <c r="T903" s="36"/>
      <c r="U903" s="18"/>
      <c r="V903" s="18"/>
      <c r="W903" s="23" t="str">
        <f t="shared" si="41"/>
        <v/>
      </c>
      <c r="X903" s="18"/>
      <c r="Y903" s="17"/>
      <c r="Z903" s="29" t="str">
        <f t="shared" si="39"/>
        <v/>
      </c>
      <c r="AA903" s="23" t="e">
        <f ca="1">IF(X903=#REF!,#REF!,IF(X903=#REF!,#REF!,IF(X903=#REF!,#REF!,IF(Z903="","",IF(X903="","",IF(Z903-TODAY()&gt;0,Z903-TODAY(),"Venceu"))))))</f>
        <v>#REF!</v>
      </c>
      <c r="AB903" s="58"/>
    </row>
    <row r="904" spans="1:28" ht="36" customHeight="1" x14ac:dyDescent="0.25">
      <c r="A904" s="16">
        <v>905</v>
      </c>
      <c r="B904" s="17"/>
      <c r="C904" s="18"/>
      <c r="D904" s="33" t="str">
        <f>IF($C904&gt;0,VLOOKUP($C904,CNIGP!$A:$J,2,FALSE),"")</f>
        <v/>
      </c>
      <c r="E904" s="23" t="str">
        <f>IF($C904&gt;0,VLOOKUP($C904,CNIGP!$A:$J,3,FALSE),"")</f>
        <v/>
      </c>
      <c r="F904" s="23" t="str">
        <f t="shared" si="40"/>
        <v/>
      </c>
      <c r="G904" s="23" t="str">
        <f>IF($C904&gt;0,VLOOKUP($C904,CNIGP!$A:$J,9,FALSE),"")</f>
        <v/>
      </c>
      <c r="H904" s="23" t="str">
        <f>IF($C904&gt;0,VLOOKUP($C904,CNIGP!$A:$J,25,FALSE),"")</f>
        <v/>
      </c>
      <c r="I904" s="63"/>
      <c r="J904" s="18"/>
      <c r="K904" s="18"/>
      <c r="L904" s="18"/>
      <c r="M904" s="18"/>
      <c r="N904" s="36"/>
      <c r="O904" s="36"/>
      <c r="P904" s="36"/>
      <c r="Q904" s="36"/>
      <c r="R904" s="36"/>
      <c r="S904" s="18"/>
      <c r="T904" s="36"/>
      <c r="U904" s="18"/>
      <c r="V904" s="18"/>
      <c r="W904" s="23" t="str">
        <f t="shared" si="41"/>
        <v/>
      </c>
      <c r="X904" s="18"/>
      <c r="Y904" s="17"/>
      <c r="Z904" s="29" t="str">
        <f t="shared" si="39"/>
        <v/>
      </c>
      <c r="AA904" s="23" t="e">
        <f ca="1">IF(X904=#REF!,#REF!,IF(X904=#REF!,#REF!,IF(X904=#REF!,#REF!,IF(Z904="","",IF(X904="","",IF(Z904-TODAY()&gt;0,Z904-TODAY(),"Venceu"))))))</f>
        <v>#REF!</v>
      </c>
      <c r="AB904" s="58"/>
    </row>
    <row r="905" spans="1:28" ht="36" customHeight="1" x14ac:dyDescent="0.25">
      <c r="A905" s="16">
        <v>906</v>
      </c>
      <c r="B905" s="17"/>
      <c r="C905" s="18"/>
      <c r="D905" s="33" t="str">
        <f>IF($C905&gt;0,VLOOKUP($C905,CNIGP!$A:$J,2,FALSE),"")</f>
        <v/>
      </c>
      <c r="E905" s="23" t="str">
        <f>IF($C905&gt;0,VLOOKUP($C905,CNIGP!$A:$J,3,FALSE),"")</f>
        <v/>
      </c>
      <c r="F905" s="23" t="str">
        <f t="shared" si="40"/>
        <v/>
      </c>
      <c r="G905" s="23" t="str">
        <f>IF($C905&gt;0,VLOOKUP($C905,CNIGP!$A:$J,9,FALSE),"")</f>
        <v/>
      </c>
      <c r="H905" s="23" t="str">
        <f>IF($C905&gt;0,VLOOKUP($C905,CNIGP!$A:$J,25,FALSE),"")</f>
        <v/>
      </c>
      <c r="I905" s="63"/>
      <c r="J905" s="18"/>
      <c r="K905" s="18"/>
      <c r="L905" s="18"/>
      <c r="M905" s="18"/>
      <c r="N905" s="36"/>
      <c r="O905" s="36"/>
      <c r="P905" s="36"/>
      <c r="Q905" s="36"/>
      <c r="R905" s="36"/>
      <c r="S905" s="18"/>
      <c r="T905" s="36"/>
      <c r="U905" s="18"/>
      <c r="V905" s="18"/>
      <c r="W905" s="23" t="str">
        <f t="shared" si="41"/>
        <v/>
      </c>
      <c r="X905" s="18"/>
      <c r="Y905" s="17"/>
      <c r="Z905" s="29" t="str">
        <f t="shared" si="39"/>
        <v/>
      </c>
      <c r="AA905" s="23" t="e">
        <f ca="1">IF(X905=#REF!,#REF!,IF(X905=#REF!,#REF!,IF(X905=#REF!,#REF!,IF(Z905="","",IF(X905="","",IF(Z905-TODAY()&gt;0,Z905-TODAY(),"Venceu"))))))</f>
        <v>#REF!</v>
      </c>
      <c r="AB905" s="58"/>
    </row>
    <row r="906" spans="1:28" ht="36" customHeight="1" x14ac:dyDescent="0.25">
      <c r="A906" s="16">
        <v>907</v>
      </c>
      <c r="B906" s="17"/>
      <c r="C906" s="18"/>
      <c r="D906" s="33" t="str">
        <f>IF($C906&gt;0,VLOOKUP($C906,CNIGP!$A:$J,2,FALSE),"")</f>
        <v/>
      </c>
      <c r="E906" s="23" t="str">
        <f>IF($C906&gt;0,VLOOKUP($C906,CNIGP!$A:$J,3,FALSE),"")</f>
        <v/>
      </c>
      <c r="F906" s="23" t="str">
        <f t="shared" si="40"/>
        <v/>
      </c>
      <c r="G906" s="23" t="str">
        <f>IF($C906&gt;0,VLOOKUP($C906,CNIGP!$A:$J,9,FALSE),"")</f>
        <v/>
      </c>
      <c r="H906" s="23" t="str">
        <f>IF($C906&gt;0,VLOOKUP($C906,CNIGP!$A:$J,25,FALSE),"")</f>
        <v/>
      </c>
      <c r="I906" s="63"/>
      <c r="J906" s="18"/>
      <c r="K906" s="18"/>
      <c r="L906" s="18"/>
      <c r="M906" s="18"/>
      <c r="N906" s="36"/>
      <c r="O906" s="36"/>
      <c r="P906" s="36"/>
      <c r="Q906" s="36"/>
      <c r="R906" s="36"/>
      <c r="S906" s="18"/>
      <c r="T906" s="36"/>
      <c r="U906" s="18"/>
      <c r="V906" s="18"/>
      <c r="W906" s="23" t="str">
        <f t="shared" si="41"/>
        <v/>
      </c>
      <c r="X906" s="18"/>
      <c r="Y906" s="17"/>
      <c r="Z906" s="29" t="str">
        <f t="shared" si="39"/>
        <v/>
      </c>
      <c r="AA906" s="23" t="e">
        <f ca="1">IF(X906=#REF!,#REF!,IF(X906=#REF!,#REF!,IF(X906=#REF!,#REF!,IF(Z906="","",IF(X906="","",IF(Z906-TODAY()&gt;0,Z906-TODAY(),"Venceu"))))))</f>
        <v>#REF!</v>
      </c>
      <c r="AB906" s="58"/>
    </row>
    <row r="907" spans="1:28" ht="36" customHeight="1" x14ac:dyDescent="0.25">
      <c r="A907" s="16">
        <v>908</v>
      </c>
      <c r="B907" s="17"/>
      <c r="C907" s="18"/>
      <c r="D907" s="33" t="str">
        <f>IF($C907&gt;0,VLOOKUP($C907,CNIGP!$A:$J,2,FALSE),"")</f>
        <v/>
      </c>
      <c r="E907" s="23" t="str">
        <f>IF($C907&gt;0,VLOOKUP($C907,CNIGP!$A:$J,3,FALSE),"")</f>
        <v/>
      </c>
      <c r="F907" s="23" t="str">
        <f t="shared" si="40"/>
        <v/>
      </c>
      <c r="G907" s="23" t="str">
        <f>IF($C907&gt;0,VLOOKUP($C907,CNIGP!$A:$J,9,FALSE),"")</f>
        <v/>
      </c>
      <c r="H907" s="23" t="str">
        <f>IF($C907&gt;0,VLOOKUP($C907,CNIGP!$A:$J,25,FALSE),"")</f>
        <v/>
      </c>
      <c r="I907" s="63"/>
      <c r="J907" s="18"/>
      <c r="K907" s="18"/>
      <c r="L907" s="18"/>
      <c r="M907" s="18"/>
      <c r="N907" s="36"/>
      <c r="O907" s="36"/>
      <c r="P907" s="36"/>
      <c r="Q907" s="36"/>
      <c r="R907" s="36"/>
      <c r="S907" s="18"/>
      <c r="T907" s="36"/>
      <c r="U907" s="18"/>
      <c r="V907" s="18"/>
      <c r="W907" s="23" t="str">
        <f t="shared" si="41"/>
        <v/>
      </c>
      <c r="X907" s="18"/>
      <c r="Y907" s="17"/>
      <c r="Z907" s="29" t="str">
        <f t="shared" si="39"/>
        <v/>
      </c>
      <c r="AA907" s="23" t="e">
        <f ca="1">IF(X907=#REF!,#REF!,IF(X907=#REF!,#REF!,IF(X907=#REF!,#REF!,IF(Z907="","",IF(X907="","",IF(Z907-TODAY()&gt;0,Z907-TODAY(),"Venceu"))))))</f>
        <v>#REF!</v>
      </c>
      <c r="AB907" s="58"/>
    </row>
    <row r="908" spans="1:28" ht="36" customHeight="1" x14ac:dyDescent="0.25">
      <c r="A908" s="16">
        <v>909</v>
      </c>
      <c r="B908" s="17"/>
      <c r="C908" s="18"/>
      <c r="D908" s="33" t="str">
        <f>IF($C908&gt;0,VLOOKUP($C908,CNIGP!$A:$J,2,FALSE),"")</f>
        <v/>
      </c>
      <c r="E908" s="23" t="str">
        <f>IF($C908&gt;0,VLOOKUP($C908,CNIGP!$A:$J,3,FALSE),"")</f>
        <v/>
      </c>
      <c r="F908" s="23" t="str">
        <f t="shared" si="40"/>
        <v/>
      </c>
      <c r="G908" s="23" t="str">
        <f>IF($C908&gt;0,VLOOKUP($C908,CNIGP!$A:$J,9,FALSE),"")</f>
        <v/>
      </c>
      <c r="H908" s="23" t="str">
        <f>IF($C908&gt;0,VLOOKUP($C908,CNIGP!$A:$J,25,FALSE),"")</f>
        <v/>
      </c>
      <c r="I908" s="63"/>
      <c r="J908" s="18"/>
      <c r="K908" s="18"/>
      <c r="L908" s="18"/>
      <c r="M908" s="18"/>
      <c r="N908" s="36"/>
      <c r="O908" s="36"/>
      <c r="P908" s="36"/>
      <c r="Q908" s="36"/>
      <c r="R908" s="36"/>
      <c r="S908" s="18"/>
      <c r="T908" s="36"/>
      <c r="U908" s="18"/>
      <c r="V908" s="18"/>
      <c r="W908" s="23" t="str">
        <f t="shared" si="41"/>
        <v/>
      </c>
      <c r="X908" s="18"/>
      <c r="Y908" s="17"/>
      <c r="Z908" s="29" t="str">
        <f t="shared" si="39"/>
        <v/>
      </c>
      <c r="AA908" s="23" t="e">
        <f ca="1">IF(X908=#REF!,#REF!,IF(X908=#REF!,#REF!,IF(X908=#REF!,#REF!,IF(Z908="","",IF(X908="","",IF(Z908-TODAY()&gt;0,Z908-TODAY(),"Venceu"))))))</f>
        <v>#REF!</v>
      </c>
      <c r="AB908" s="58"/>
    </row>
    <row r="909" spans="1:28" ht="36" customHeight="1" x14ac:dyDescent="0.25">
      <c r="A909" s="16">
        <v>910</v>
      </c>
      <c r="B909" s="17"/>
      <c r="C909" s="18"/>
      <c r="D909" s="33" t="str">
        <f>IF($C909&gt;0,VLOOKUP($C909,CNIGP!$A:$J,2,FALSE),"")</f>
        <v/>
      </c>
      <c r="E909" s="23" t="str">
        <f>IF($C909&gt;0,VLOOKUP($C909,CNIGP!$A:$J,3,FALSE),"")</f>
        <v/>
      </c>
      <c r="F909" s="23" t="str">
        <f t="shared" si="40"/>
        <v/>
      </c>
      <c r="G909" s="23" t="str">
        <f>IF($C909&gt;0,VLOOKUP($C909,CNIGP!$A:$J,9,FALSE),"")</f>
        <v/>
      </c>
      <c r="H909" s="23" t="str">
        <f>IF($C909&gt;0,VLOOKUP($C909,CNIGP!$A:$J,25,FALSE),"")</f>
        <v/>
      </c>
      <c r="I909" s="63"/>
      <c r="J909" s="18"/>
      <c r="K909" s="18"/>
      <c r="L909" s="18"/>
      <c r="M909" s="18"/>
      <c r="N909" s="36"/>
      <c r="O909" s="36"/>
      <c r="P909" s="36"/>
      <c r="Q909" s="36"/>
      <c r="R909" s="36"/>
      <c r="S909" s="18"/>
      <c r="T909" s="36"/>
      <c r="U909" s="18"/>
      <c r="V909" s="18"/>
      <c r="W909" s="23" t="str">
        <f t="shared" si="41"/>
        <v/>
      </c>
      <c r="X909" s="18"/>
      <c r="Y909" s="17"/>
      <c r="Z909" s="29" t="str">
        <f t="shared" si="39"/>
        <v/>
      </c>
      <c r="AA909" s="23" t="e">
        <f ca="1">IF(X909=#REF!,#REF!,IF(X909=#REF!,#REF!,IF(X909=#REF!,#REF!,IF(Z909="","",IF(X909="","",IF(Z909-TODAY()&gt;0,Z909-TODAY(),"Venceu"))))))</f>
        <v>#REF!</v>
      </c>
      <c r="AB909" s="58"/>
    </row>
    <row r="910" spans="1:28" ht="36" customHeight="1" x14ac:dyDescent="0.25">
      <c r="A910" s="16">
        <v>911</v>
      </c>
      <c r="B910" s="17"/>
      <c r="C910" s="18"/>
      <c r="D910" s="33" t="str">
        <f>IF($C910&gt;0,VLOOKUP($C910,CNIGP!$A:$J,2,FALSE),"")</f>
        <v/>
      </c>
      <c r="E910" s="23" t="str">
        <f>IF($C910&gt;0,VLOOKUP($C910,CNIGP!$A:$J,3,FALSE),"")</f>
        <v/>
      </c>
      <c r="F910" s="23" t="str">
        <f t="shared" si="40"/>
        <v/>
      </c>
      <c r="G910" s="23" t="str">
        <f>IF($C910&gt;0,VLOOKUP($C910,CNIGP!$A:$J,9,FALSE),"")</f>
        <v/>
      </c>
      <c r="H910" s="23" t="str">
        <f>IF($C910&gt;0,VLOOKUP($C910,CNIGP!$A:$J,25,FALSE),"")</f>
        <v/>
      </c>
      <c r="I910" s="63"/>
      <c r="J910" s="18"/>
      <c r="K910" s="18"/>
      <c r="L910" s="18"/>
      <c r="M910" s="18"/>
      <c r="N910" s="36"/>
      <c r="O910" s="36"/>
      <c r="P910" s="36"/>
      <c r="Q910" s="36"/>
      <c r="R910" s="36"/>
      <c r="S910" s="18"/>
      <c r="T910" s="36"/>
      <c r="U910" s="18"/>
      <c r="V910" s="18"/>
      <c r="W910" s="23" t="str">
        <f t="shared" si="41"/>
        <v/>
      </c>
      <c r="X910" s="18"/>
      <c r="Y910" s="17"/>
      <c r="Z910" s="29" t="str">
        <f t="shared" si="39"/>
        <v/>
      </c>
      <c r="AA910" s="23" t="e">
        <f ca="1">IF(X910=#REF!,#REF!,IF(X910=#REF!,#REF!,IF(X910=#REF!,#REF!,IF(Z910="","",IF(X910="","",IF(Z910-TODAY()&gt;0,Z910-TODAY(),"Venceu"))))))</f>
        <v>#REF!</v>
      </c>
      <c r="AB910" s="58"/>
    </row>
    <row r="911" spans="1:28" ht="36" customHeight="1" x14ac:dyDescent="0.25">
      <c r="A911" s="16">
        <v>912</v>
      </c>
      <c r="B911" s="17"/>
      <c r="C911" s="18"/>
      <c r="D911" s="33" t="str">
        <f>IF($C911&gt;0,VLOOKUP($C911,CNIGP!$A:$J,2,FALSE),"")</f>
        <v/>
      </c>
      <c r="E911" s="23" t="str">
        <f>IF($C911&gt;0,VLOOKUP($C911,CNIGP!$A:$J,3,FALSE),"")</f>
        <v/>
      </c>
      <c r="F911" s="23" t="str">
        <f t="shared" si="40"/>
        <v/>
      </c>
      <c r="G911" s="23" t="str">
        <f>IF($C911&gt;0,VLOOKUP($C911,CNIGP!$A:$J,9,FALSE),"")</f>
        <v/>
      </c>
      <c r="H911" s="23" t="str">
        <f>IF($C911&gt;0,VLOOKUP($C911,CNIGP!$A:$J,25,FALSE),"")</f>
        <v/>
      </c>
      <c r="I911" s="63"/>
      <c r="J911" s="18"/>
      <c r="K911" s="18"/>
      <c r="L911" s="18"/>
      <c r="M911" s="18"/>
      <c r="N911" s="36"/>
      <c r="O911" s="36"/>
      <c r="P911" s="36"/>
      <c r="Q911" s="36"/>
      <c r="R911" s="36"/>
      <c r="S911" s="18"/>
      <c r="T911" s="36"/>
      <c r="U911" s="18"/>
      <c r="V911" s="18"/>
      <c r="W911" s="23" t="str">
        <f t="shared" si="41"/>
        <v/>
      </c>
      <c r="X911" s="18"/>
      <c r="Y911" s="17"/>
      <c r="Z911" s="29" t="str">
        <f t="shared" si="39"/>
        <v/>
      </c>
      <c r="AA911" s="23" t="e">
        <f ca="1">IF(X911=#REF!,#REF!,IF(X911=#REF!,#REF!,IF(X911=#REF!,#REF!,IF(Z911="","",IF(X911="","",IF(Z911-TODAY()&gt;0,Z911-TODAY(),"Venceu"))))))</f>
        <v>#REF!</v>
      </c>
      <c r="AB911" s="58"/>
    </row>
    <row r="912" spans="1:28" ht="36" customHeight="1" x14ac:dyDescent="0.25">
      <c r="A912" s="16">
        <v>913</v>
      </c>
      <c r="B912" s="17"/>
      <c r="C912" s="18"/>
      <c r="D912" s="33" t="str">
        <f>IF($C912&gt;0,VLOOKUP($C912,CNIGP!$A:$J,2,FALSE),"")</f>
        <v/>
      </c>
      <c r="E912" s="23" t="str">
        <f>IF($C912&gt;0,VLOOKUP($C912,CNIGP!$A:$J,3,FALSE),"")</f>
        <v/>
      </c>
      <c r="F912" s="23" t="str">
        <f t="shared" si="40"/>
        <v/>
      </c>
      <c r="G912" s="23" t="str">
        <f>IF($C912&gt;0,VLOOKUP($C912,CNIGP!$A:$J,9,FALSE),"")</f>
        <v/>
      </c>
      <c r="H912" s="23" t="str">
        <f>IF($C912&gt;0,VLOOKUP($C912,CNIGP!$A:$J,25,FALSE),"")</f>
        <v/>
      </c>
      <c r="I912" s="63"/>
      <c r="J912" s="18"/>
      <c r="K912" s="18"/>
      <c r="L912" s="18"/>
      <c r="M912" s="18"/>
      <c r="N912" s="36"/>
      <c r="O912" s="36"/>
      <c r="P912" s="36"/>
      <c r="Q912" s="36"/>
      <c r="R912" s="36"/>
      <c r="S912" s="18"/>
      <c r="T912" s="36"/>
      <c r="U912" s="18"/>
      <c r="V912" s="18"/>
      <c r="W912" s="23" t="str">
        <f t="shared" si="41"/>
        <v/>
      </c>
      <c r="X912" s="18"/>
      <c r="Y912" s="17"/>
      <c r="Z912" s="29" t="str">
        <f t="shared" si="39"/>
        <v/>
      </c>
      <c r="AA912" s="23" t="e">
        <f ca="1">IF(X912=#REF!,#REF!,IF(X912=#REF!,#REF!,IF(X912=#REF!,#REF!,IF(Z912="","",IF(X912="","",IF(Z912-TODAY()&gt;0,Z912-TODAY(),"Venceu"))))))</f>
        <v>#REF!</v>
      </c>
      <c r="AB912" s="58"/>
    </row>
    <row r="913" spans="1:28" ht="36" customHeight="1" x14ac:dyDescent="0.25">
      <c r="A913" s="16">
        <v>914</v>
      </c>
      <c r="B913" s="17"/>
      <c r="C913" s="18"/>
      <c r="D913" s="33" t="str">
        <f>IF($C913&gt;0,VLOOKUP($C913,CNIGP!$A:$J,2,FALSE),"")</f>
        <v/>
      </c>
      <c r="E913" s="23" t="str">
        <f>IF($C913&gt;0,VLOOKUP($C913,CNIGP!$A:$J,3,FALSE),"")</f>
        <v/>
      </c>
      <c r="F913" s="23" t="str">
        <f t="shared" si="40"/>
        <v/>
      </c>
      <c r="G913" s="23" t="str">
        <f>IF($C913&gt;0,VLOOKUP($C913,CNIGP!$A:$J,9,FALSE),"")</f>
        <v/>
      </c>
      <c r="H913" s="23" t="str">
        <f>IF($C913&gt;0,VLOOKUP($C913,CNIGP!$A:$J,25,FALSE),"")</f>
        <v/>
      </c>
      <c r="I913" s="63"/>
      <c r="J913" s="18"/>
      <c r="K913" s="18"/>
      <c r="L913" s="18"/>
      <c r="M913" s="18"/>
      <c r="N913" s="36"/>
      <c r="O913" s="36"/>
      <c r="P913" s="36"/>
      <c r="Q913" s="36"/>
      <c r="R913" s="36"/>
      <c r="S913" s="18"/>
      <c r="T913" s="36"/>
      <c r="U913" s="18"/>
      <c r="V913" s="18"/>
      <c r="W913" s="23" t="str">
        <f t="shared" si="41"/>
        <v/>
      </c>
      <c r="X913" s="18"/>
      <c r="Y913" s="17"/>
      <c r="Z913" s="29" t="str">
        <f t="shared" si="39"/>
        <v/>
      </c>
      <c r="AA913" s="23" t="e">
        <f ca="1">IF(X913=#REF!,#REF!,IF(X913=#REF!,#REF!,IF(X913=#REF!,#REF!,IF(Z913="","",IF(X913="","",IF(Z913-TODAY()&gt;0,Z913-TODAY(),"Venceu"))))))</f>
        <v>#REF!</v>
      </c>
      <c r="AB913" s="58"/>
    </row>
    <row r="914" spans="1:28" ht="36" customHeight="1" x14ac:dyDescent="0.25">
      <c r="A914" s="16">
        <v>915</v>
      </c>
      <c r="B914" s="17"/>
      <c r="C914" s="18"/>
      <c r="D914" s="33" t="str">
        <f>IF($C914&gt;0,VLOOKUP($C914,CNIGP!$A:$J,2,FALSE),"")</f>
        <v/>
      </c>
      <c r="E914" s="23" t="str">
        <f>IF($C914&gt;0,VLOOKUP($C914,CNIGP!$A:$J,3,FALSE),"")</f>
        <v/>
      </c>
      <c r="F914" s="23" t="str">
        <f t="shared" si="40"/>
        <v/>
      </c>
      <c r="G914" s="23" t="str">
        <f>IF($C914&gt;0,VLOOKUP($C914,CNIGP!$A:$J,9,FALSE),"")</f>
        <v/>
      </c>
      <c r="H914" s="23" t="str">
        <f>IF($C914&gt;0,VLOOKUP($C914,CNIGP!$A:$J,25,FALSE),"")</f>
        <v/>
      </c>
      <c r="I914" s="63"/>
      <c r="J914" s="18"/>
      <c r="K914" s="18"/>
      <c r="L914" s="18"/>
      <c r="M914" s="18"/>
      <c r="N914" s="36"/>
      <c r="O914" s="36"/>
      <c r="P914" s="36"/>
      <c r="Q914" s="36"/>
      <c r="R914" s="36"/>
      <c r="S914" s="18"/>
      <c r="T914" s="36"/>
      <c r="U914" s="18"/>
      <c r="V914" s="18"/>
      <c r="W914" s="23" t="str">
        <f t="shared" si="41"/>
        <v/>
      </c>
      <c r="X914" s="18"/>
      <c r="Y914" s="17"/>
      <c r="Z914" s="29" t="str">
        <f t="shared" si="39"/>
        <v/>
      </c>
      <c r="AA914" s="23" t="e">
        <f ca="1">IF(X914=#REF!,#REF!,IF(X914=#REF!,#REF!,IF(X914=#REF!,#REF!,IF(Z914="","",IF(X914="","",IF(Z914-TODAY()&gt;0,Z914-TODAY(),"Venceu"))))))</f>
        <v>#REF!</v>
      </c>
      <c r="AB914" s="58"/>
    </row>
    <row r="915" spans="1:28" ht="36" customHeight="1" x14ac:dyDescent="0.25">
      <c r="A915" s="16">
        <v>916</v>
      </c>
      <c r="B915" s="17"/>
      <c r="C915" s="18"/>
      <c r="D915" s="33" t="str">
        <f>IF($C915&gt;0,VLOOKUP($C915,CNIGP!$A:$J,2,FALSE),"")</f>
        <v/>
      </c>
      <c r="E915" s="23" t="str">
        <f>IF($C915&gt;0,VLOOKUP($C915,CNIGP!$A:$J,3,FALSE),"")</f>
        <v/>
      </c>
      <c r="F915" s="23" t="str">
        <f t="shared" si="40"/>
        <v/>
      </c>
      <c r="G915" s="23" t="str">
        <f>IF($C915&gt;0,VLOOKUP($C915,CNIGP!$A:$J,9,FALSE),"")</f>
        <v/>
      </c>
      <c r="H915" s="23" t="str">
        <f>IF($C915&gt;0,VLOOKUP($C915,CNIGP!$A:$J,25,FALSE),"")</f>
        <v/>
      </c>
      <c r="I915" s="63"/>
      <c r="J915" s="18"/>
      <c r="K915" s="18"/>
      <c r="L915" s="18"/>
      <c r="M915" s="18"/>
      <c r="N915" s="36"/>
      <c r="O915" s="36"/>
      <c r="P915" s="36"/>
      <c r="Q915" s="36"/>
      <c r="R915" s="36"/>
      <c r="S915" s="18"/>
      <c r="T915" s="36"/>
      <c r="U915" s="18"/>
      <c r="V915" s="18"/>
      <c r="W915" s="23" t="str">
        <f t="shared" si="41"/>
        <v/>
      </c>
      <c r="X915" s="18"/>
      <c r="Y915" s="17"/>
      <c r="Z915" s="29" t="str">
        <f t="shared" si="39"/>
        <v/>
      </c>
      <c r="AA915" s="23" t="e">
        <f ca="1">IF(X915=#REF!,#REF!,IF(X915=#REF!,#REF!,IF(X915=#REF!,#REF!,IF(Z915="","",IF(X915="","",IF(Z915-TODAY()&gt;0,Z915-TODAY(),"Venceu"))))))</f>
        <v>#REF!</v>
      </c>
      <c r="AB915" s="58"/>
    </row>
    <row r="916" spans="1:28" ht="36" customHeight="1" x14ac:dyDescent="0.25">
      <c r="A916" s="16">
        <v>917</v>
      </c>
      <c r="B916" s="17"/>
      <c r="C916" s="18"/>
      <c r="D916" s="33" t="str">
        <f>IF($C916&gt;0,VLOOKUP($C916,CNIGP!$A:$J,2,FALSE),"")</f>
        <v/>
      </c>
      <c r="E916" s="23" t="str">
        <f>IF($C916&gt;0,VLOOKUP($C916,CNIGP!$A:$J,3,FALSE),"")</f>
        <v/>
      </c>
      <c r="F916" s="23" t="str">
        <f t="shared" si="40"/>
        <v/>
      </c>
      <c r="G916" s="23" t="str">
        <f>IF($C916&gt;0,VLOOKUP($C916,CNIGP!$A:$J,9,FALSE),"")</f>
        <v/>
      </c>
      <c r="H916" s="23" t="str">
        <f>IF($C916&gt;0,VLOOKUP($C916,CNIGP!$A:$J,25,FALSE),"")</f>
        <v/>
      </c>
      <c r="I916" s="63"/>
      <c r="J916" s="18"/>
      <c r="K916" s="18"/>
      <c r="L916" s="18"/>
      <c r="M916" s="18"/>
      <c r="N916" s="36"/>
      <c r="O916" s="36"/>
      <c r="P916" s="36"/>
      <c r="Q916" s="36"/>
      <c r="R916" s="36"/>
      <c r="S916" s="18"/>
      <c r="T916" s="36"/>
      <c r="U916" s="18"/>
      <c r="V916" s="18"/>
      <c r="W916" s="23" t="str">
        <f t="shared" si="41"/>
        <v/>
      </c>
      <c r="X916" s="18"/>
      <c r="Y916" s="17"/>
      <c r="Z916" s="29" t="str">
        <f t="shared" si="39"/>
        <v/>
      </c>
      <c r="AA916" s="23" t="e">
        <f ca="1">IF(X916=#REF!,#REF!,IF(X916=#REF!,#REF!,IF(X916=#REF!,#REF!,IF(Z916="","",IF(X916="","",IF(Z916-TODAY()&gt;0,Z916-TODAY(),"Venceu"))))))</f>
        <v>#REF!</v>
      </c>
      <c r="AB916" s="58"/>
    </row>
    <row r="917" spans="1:28" ht="36" customHeight="1" x14ac:dyDescent="0.25">
      <c r="A917" s="16">
        <v>918</v>
      </c>
      <c r="B917" s="17"/>
      <c r="C917" s="18"/>
      <c r="D917" s="33" t="str">
        <f>IF($C917&gt;0,VLOOKUP($C917,CNIGP!$A:$J,2,FALSE),"")</f>
        <v/>
      </c>
      <c r="E917" s="23" t="str">
        <f>IF($C917&gt;0,VLOOKUP($C917,CNIGP!$A:$J,3,FALSE),"")</f>
        <v/>
      </c>
      <c r="F917" s="23" t="str">
        <f t="shared" si="40"/>
        <v/>
      </c>
      <c r="G917" s="23" t="str">
        <f>IF($C917&gt;0,VLOOKUP($C917,CNIGP!$A:$J,9,FALSE),"")</f>
        <v/>
      </c>
      <c r="H917" s="23" t="str">
        <f>IF($C917&gt;0,VLOOKUP($C917,CNIGP!$A:$J,25,FALSE),"")</f>
        <v/>
      </c>
      <c r="I917" s="63"/>
      <c r="J917" s="18"/>
      <c r="K917" s="18"/>
      <c r="L917" s="18"/>
      <c r="M917" s="18"/>
      <c r="N917" s="36"/>
      <c r="O917" s="36"/>
      <c r="P917" s="36"/>
      <c r="Q917" s="36"/>
      <c r="R917" s="36"/>
      <c r="S917" s="18"/>
      <c r="T917" s="36"/>
      <c r="U917" s="18"/>
      <c r="V917" s="18"/>
      <c r="W917" s="23" t="str">
        <f t="shared" si="41"/>
        <v/>
      </c>
      <c r="X917" s="18"/>
      <c r="Y917" s="17"/>
      <c r="Z917" s="29" t="str">
        <f t="shared" ref="Z917:Z980" si="42">IF(Y917&gt;0,T917+Y917,"")</f>
        <v/>
      </c>
      <c r="AA917" s="23" t="e">
        <f ca="1">IF(X917=#REF!,#REF!,IF(X917=#REF!,#REF!,IF(X917=#REF!,#REF!,IF(Z917="","",IF(X917="","",IF(Z917-TODAY()&gt;0,Z917-TODAY(),"Venceu"))))))</f>
        <v>#REF!</v>
      </c>
      <c r="AB917" s="58"/>
    </row>
    <row r="918" spans="1:28" ht="36" customHeight="1" x14ac:dyDescent="0.25">
      <c r="A918" s="16">
        <v>919</v>
      </c>
      <c r="B918" s="17"/>
      <c r="C918" s="18"/>
      <c r="D918" s="33" t="str">
        <f>IF($C918&gt;0,VLOOKUP($C918,CNIGP!$A:$J,2,FALSE),"")</f>
        <v/>
      </c>
      <c r="E918" s="23" t="str">
        <f>IF($C918&gt;0,VLOOKUP($C918,CNIGP!$A:$J,3,FALSE),"")</f>
        <v/>
      </c>
      <c r="F918" s="23" t="str">
        <f t="shared" si="40"/>
        <v/>
      </c>
      <c r="G918" s="23" t="str">
        <f>IF($C918&gt;0,VLOOKUP($C918,CNIGP!$A:$J,9,FALSE),"")</f>
        <v/>
      </c>
      <c r="H918" s="23" t="str">
        <f>IF($C918&gt;0,VLOOKUP($C918,CNIGP!$A:$J,25,FALSE),"")</f>
        <v/>
      </c>
      <c r="I918" s="63"/>
      <c r="J918" s="18"/>
      <c r="K918" s="18"/>
      <c r="L918" s="18"/>
      <c r="M918" s="18"/>
      <c r="N918" s="36"/>
      <c r="O918" s="36"/>
      <c r="P918" s="36"/>
      <c r="Q918" s="36"/>
      <c r="R918" s="36"/>
      <c r="S918" s="18"/>
      <c r="T918" s="36"/>
      <c r="U918" s="18"/>
      <c r="V918" s="18"/>
      <c r="W918" s="23" t="str">
        <f t="shared" si="41"/>
        <v/>
      </c>
      <c r="X918" s="18"/>
      <c r="Y918" s="17"/>
      <c r="Z918" s="29" t="str">
        <f t="shared" si="42"/>
        <v/>
      </c>
      <c r="AA918" s="23" t="e">
        <f ca="1">IF(X918=#REF!,#REF!,IF(X918=#REF!,#REF!,IF(X918=#REF!,#REF!,IF(Z918="","",IF(X918="","",IF(Z918-TODAY()&gt;0,Z918-TODAY(),"Venceu"))))))</f>
        <v>#REF!</v>
      </c>
      <c r="AB918" s="58"/>
    </row>
    <row r="919" spans="1:28" ht="36" customHeight="1" x14ac:dyDescent="0.25">
      <c r="A919" s="16">
        <v>920</v>
      </c>
      <c r="B919" s="17"/>
      <c r="C919" s="18"/>
      <c r="D919" s="33" t="str">
        <f>IF($C919&gt;0,VLOOKUP($C919,CNIGP!$A:$J,2,FALSE),"")</f>
        <v/>
      </c>
      <c r="E919" s="23" t="str">
        <f>IF($C919&gt;0,VLOOKUP($C919,CNIGP!$A:$J,3,FALSE),"")</f>
        <v/>
      </c>
      <c r="F919" s="23" t="str">
        <f t="shared" si="40"/>
        <v/>
      </c>
      <c r="G919" s="23" t="str">
        <f>IF($C919&gt;0,VLOOKUP($C919,CNIGP!$A:$J,9,FALSE),"")</f>
        <v/>
      </c>
      <c r="H919" s="23" t="str">
        <f>IF($C919&gt;0,VLOOKUP($C919,CNIGP!$A:$J,25,FALSE),"")</f>
        <v/>
      </c>
      <c r="I919" s="63"/>
      <c r="J919" s="18"/>
      <c r="K919" s="18"/>
      <c r="L919" s="18"/>
      <c r="M919" s="18"/>
      <c r="N919" s="36"/>
      <c r="O919" s="36"/>
      <c r="P919" s="36"/>
      <c r="Q919" s="36"/>
      <c r="R919" s="36"/>
      <c r="S919" s="18"/>
      <c r="T919" s="36"/>
      <c r="U919" s="18"/>
      <c r="V919" s="18"/>
      <c r="W919" s="23" t="str">
        <f t="shared" si="41"/>
        <v/>
      </c>
      <c r="X919" s="18"/>
      <c r="Y919" s="17"/>
      <c r="Z919" s="29" t="str">
        <f t="shared" si="42"/>
        <v/>
      </c>
      <c r="AA919" s="23" t="e">
        <f ca="1">IF(X919=#REF!,#REF!,IF(X919=#REF!,#REF!,IF(X919=#REF!,#REF!,IF(Z919="","",IF(X919="","",IF(Z919-TODAY()&gt;0,Z919-TODAY(),"Venceu"))))))</f>
        <v>#REF!</v>
      </c>
      <c r="AB919" s="58"/>
    </row>
    <row r="920" spans="1:28" ht="36" customHeight="1" x14ac:dyDescent="0.25">
      <c r="A920" s="16">
        <v>921</v>
      </c>
      <c r="B920" s="17"/>
      <c r="C920" s="18"/>
      <c r="D920" s="33" t="str">
        <f>IF($C920&gt;0,VLOOKUP($C920,CNIGP!$A:$J,2,FALSE),"")</f>
        <v/>
      </c>
      <c r="E920" s="23" t="str">
        <f>IF($C920&gt;0,VLOOKUP($C920,CNIGP!$A:$J,3,FALSE),"")</f>
        <v/>
      </c>
      <c r="F920" s="23" t="str">
        <f t="shared" si="40"/>
        <v/>
      </c>
      <c r="G920" s="23" t="str">
        <f>IF($C920&gt;0,VLOOKUP($C920,CNIGP!$A:$J,9,FALSE),"")</f>
        <v/>
      </c>
      <c r="H920" s="23" t="str">
        <f>IF($C920&gt;0,VLOOKUP($C920,CNIGP!$A:$J,25,FALSE),"")</f>
        <v/>
      </c>
      <c r="I920" s="63"/>
      <c r="J920" s="18"/>
      <c r="K920" s="18"/>
      <c r="L920" s="18"/>
      <c r="M920" s="18"/>
      <c r="N920" s="36"/>
      <c r="O920" s="36"/>
      <c r="P920" s="36"/>
      <c r="Q920" s="36"/>
      <c r="R920" s="36"/>
      <c r="S920" s="18"/>
      <c r="T920" s="36"/>
      <c r="U920" s="18"/>
      <c r="V920" s="18"/>
      <c r="W920" s="23" t="str">
        <f t="shared" si="41"/>
        <v/>
      </c>
      <c r="X920" s="18"/>
      <c r="Y920" s="17"/>
      <c r="Z920" s="29" t="str">
        <f t="shared" si="42"/>
        <v/>
      </c>
      <c r="AA920" s="23" t="e">
        <f ca="1">IF(X920=#REF!,#REF!,IF(X920=#REF!,#REF!,IF(X920=#REF!,#REF!,IF(Z920="","",IF(X920="","",IF(Z920-TODAY()&gt;0,Z920-TODAY(),"Venceu"))))))</f>
        <v>#REF!</v>
      </c>
      <c r="AB920" s="58"/>
    </row>
    <row r="921" spans="1:28" ht="36" customHeight="1" x14ac:dyDescent="0.25">
      <c r="A921" s="16">
        <v>922</v>
      </c>
      <c r="B921" s="17"/>
      <c r="C921" s="18"/>
      <c r="D921" s="33" t="str">
        <f>IF($C921&gt;0,VLOOKUP($C921,CNIGP!$A:$J,2,FALSE),"")</f>
        <v/>
      </c>
      <c r="E921" s="23" t="str">
        <f>IF($C921&gt;0,VLOOKUP($C921,CNIGP!$A:$J,3,FALSE),"")</f>
        <v/>
      </c>
      <c r="F921" s="23" t="str">
        <f t="shared" ref="F921:F984" si="43">IF(B921&gt;0,IF(C921&gt;0,"Sim","Não"),"")</f>
        <v/>
      </c>
      <c r="G921" s="23" t="str">
        <f>IF($C921&gt;0,VLOOKUP($C921,CNIGP!$A:$J,9,FALSE),"")</f>
        <v/>
      </c>
      <c r="H921" s="23" t="str">
        <f>IF($C921&gt;0,VLOOKUP($C921,CNIGP!$A:$J,25,FALSE),"")</f>
        <v/>
      </c>
      <c r="I921" s="63"/>
      <c r="J921" s="18"/>
      <c r="K921" s="18"/>
      <c r="L921" s="18"/>
      <c r="M921" s="18"/>
      <c r="N921" s="36"/>
      <c r="O921" s="36"/>
      <c r="P921" s="36"/>
      <c r="Q921" s="36"/>
      <c r="R921" s="36"/>
      <c r="S921" s="18"/>
      <c r="T921" s="36"/>
      <c r="U921" s="18"/>
      <c r="V921" s="18"/>
      <c r="W921" s="23" t="str">
        <f t="shared" si="41"/>
        <v/>
      </c>
      <c r="X921" s="18"/>
      <c r="Y921" s="17"/>
      <c r="Z921" s="29" t="str">
        <f t="shared" si="42"/>
        <v/>
      </c>
      <c r="AA921" s="23" t="e">
        <f ca="1">IF(X921=#REF!,#REF!,IF(X921=#REF!,#REF!,IF(X921=#REF!,#REF!,IF(Z921="","",IF(X921="","",IF(Z921-TODAY()&gt;0,Z921-TODAY(),"Venceu"))))))</f>
        <v>#REF!</v>
      </c>
      <c r="AB921" s="58"/>
    </row>
    <row r="922" spans="1:28" ht="36" customHeight="1" x14ac:dyDescent="0.25">
      <c r="A922" s="16">
        <v>923</v>
      </c>
      <c r="B922" s="17"/>
      <c r="C922" s="18"/>
      <c r="D922" s="33" t="str">
        <f>IF($C922&gt;0,VLOOKUP($C922,CNIGP!$A:$J,2,FALSE),"")</f>
        <v/>
      </c>
      <c r="E922" s="23" t="str">
        <f>IF($C922&gt;0,VLOOKUP($C922,CNIGP!$A:$J,3,FALSE),"")</f>
        <v/>
      </c>
      <c r="F922" s="23" t="str">
        <f t="shared" si="43"/>
        <v/>
      </c>
      <c r="G922" s="23" t="str">
        <f>IF($C922&gt;0,VLOOKUP($C922,CNIGP!$A:$J,9,FALSE),"")</f>
        <v/>
      </c>
      <c r="H922" s="23" t="str">
        <f>IF($C922&gt;0,VLOOKUP($C922,CNIGP!$A:$J,25,FALSE),"")</f>
        <v/>
      </c>
      <c r="I922" s="63"/>
      <c r="J922" s="18"/>
      <c r="K922" s="18"/>
      <c r="L922" s="18"/>
      <c r="M922" s="18"/>
      <c r="N922" s="36"/>
      <c r="O922" s="36"/>
      <c r="P922" s="36"/>
      <c r="Q922" s="36"/>
      <c r="R922" s="36"/>
      <c r="S922" s="18"/>
      <c r="T922" s="36"/>
      <c r="U922" s="18"/>
      <c r="V922" s="18"/>
      <c r="W922" s="23" t="str">
        <f t="shared" si="41"/>
        <v/>
      </c>
      <c r="X922" s="18"/>
      <c r="Y922" s="17"/>
      <c r="Z922" s="29" t="str">
        <f t="shared" si="42"/>
        <v/>
      </c>
      <c r="AA922" s="23" t="e">
        <f ca="1">IF(X922=#REF!,#REF!,IF(X922=#REF!,#REF!,IF(X922=#REF!,#REF!,IF(Z922="","",IF(X922="","",IF(Z922-TODAY()&gt;0,Z922-TODAY(),"Venceu"))))))</f>
        <v>#REF!</v>
      </c>
      <c r="AB922" s="58"/>
    </row>
    <row r="923" spans="1:28" ht="36" customHeight="1" x14ac:dyDescent="0.25">
      <c r="A923" s="16">
        <v>924</v>
      </c>
      <c r="B923" s="17"/>
      <c r="C923" s="18"/>
      <c r="D923" s="33" t="str">
        <f>IF($C923&gt;0,VLOOKUP($C923,CNIGP!$A:$J,2,FALSE),"")</f>
        <v/>
      </c>
      <c r="E923" s="23" t="str">
        <f>IF($C923&gt;0,VLOOKUP($C923,CNIGP!$A:$J,3,FALSE),"")</f>
        <v/>
      </c>
      <c r="F923" s="23" t="str">
        <f t="shared" si="43"/>
        <v/>
      </c>
      <c r="G923" s="23" t="str">
        <f>IF($C923&gt;0,VLOOKUP($C923,CNIGP!$A:$J,9,FALSE),"")</f>
        <v/>
      </c>
      <c r="H923" s="23" t="str">
        <f>IF($C923&gt;0,VLOOKUP($C923,CNIGP!$A:$J,25,FALSE),"")</f>
        <v/>
      </c>
      <c r="I923" s="63"/>
      <c r="J923" s="18"/>
      <c r="K923" s="18"/>
      <c r="L923" s="18"/>
      <c r="M923" s="18"/>
      <c r="N923" s="36"/>
      <c r="O923" s="36"/>
      <c r="P923" s="36"/>
      <c r="Q923" s="36"/>
      <c r="R923" s="36"/>
      <c r="S923" s="18"/>
      <c r="T923" s="36"/>
      <c r="U923" s="18"/>
      <c r="V923" s="18"/>
      <c r="W923" s="23" t="str">
        <f t="shared" si="41"/>
        <v/>
      </c>
      <c r="X923" s="18"/>
      <c r="Y923" s="17"/>
      <c r="Z923" s="29" t="str">
        <f t="shared" si="42"/>
        <v/>
      </c>
      <c r="AA923" s="23" t="e">
        <f ca="1">IF(X923=#REF!,#REF!,IF(X923=#REF!,#REF!,IF(X923=#REF!,#REF!,IF(Z923="","",IF(X923="","",IF(Z923-TODAY()&gt;0,Z923-TODAY(),"Venceu"))))))</f>
        <v>#REF!</v>
      </c>
      <c r="AB923" s="58"/>
    </row>
    <row r="924" spans="1:28" ht="36" customHeight="1" x14ac:dyDescent="0.25">
      <c r="A924" s="16">
        <v>925</v>
      </c>
      <c r="B924" s="17"/>
      <c r="C924" s="18"/>
      <c r="D924" s="33" t="str">
        <f>IF($C924&gt;0,VLOOKUP($C924,CNIGP!$A:$J,2,FALSE),"")</f>
        <v/>
      </c>
      <c r="E924" s="23" t="str">
        <f>IF($C924&gt;0,VLOOKUP($C924,CNIGP!$A:$J,3,FALSE),"")</f>
        <v/>
      </c>
      <c r="F924" s="23" t="str">
        <f t="shared" si="43"/>
        <v/>
      </c>
      <c r="G924" s="23" t="str">
        <f>IF($C924&gt;0,VLOOKUP($C924,CNIGP!$A:$J,9,FALSE),"")</f>
        <v/>
      </c>
      <c r="H924" s="23" t="str">
        <f>IF($C924&gt;0,VLOOKUP($C924,CNIGP!$A:$J,25,FALSE),"")</f>
        <v/>
      </c>
      <c r="I924" s="63"/>
      <c r="J924" s="18"/>
      <c r="K924" s="18"/>
      <c r="L924" s="18"/>
      <c r="M924" s="18"/>
      <c r="N924" s="36"/>
      <c r="O924" s="36"/>
      <c r="P924" s="36"/>
      <c r="Q924" s="36"/>
      <c r="R924" s="36"/>
      <c r="S924" s="18"/>
      <c r="T924" s="36"/>
      <c r="U924" s="18"/>
      <c r="V924" s="18"/>
      <c r="W924" s="23" t="str">
        <f t="shared" si="41"/>
        <v/>
      </c>
      <c r="X924" s="18"/>
      <c r="Y924" s="17"/>
      <c r="Z924" s="29" t="str">
        <f t="shared" si="42"/>
        <v/>
      </c>
      <c r="AA924" s="23" t="e">
        <f ca="1">IF(X924=#REF!,#REF!,IF(X924=#REF!,#REF!,IF(X924=#REF!,#REF!,IF(Z924="","",IF(X924="","",IF(Z924-TODAY()&gt;0,Z924-TODAY(),"Venceu"))))))</f>
        <v>#REF!</v>
      </c>
      <c r="AB924" s="58"/>
    </row>
    <row r="925" spans="1:28" ht="36" customHeight="1" x14ac:dyDescent="0.25">
      <c r="A925" s="16">
        <v>926</v>
      </c>
      <c r="B925" s="17"/>
      <c r="C925" s="18"/>
      <c r="D925" s="33" t="str">
        <f>IF($C925&gt;0,VLOOKUP($C925,CNIGP!$A:$J,2,FALSE),"")</f>
        <v/>
      </c>
      <c r="E925" s="23" t="str">
        <f>IF($C925&gt;0,VLOOKUP($C925,CNIGP!$A:$J,3,FALSE),"")</f>
        <v/>
      </c>
      <c r="F925" s="23" t="str">
        <f t="shared" si="43"/>
        <v/>
      </c>
      <c r="G925" s="23" t="str">
        <f>IF($C925&gt;0,VLOOKUP($C925,CNIGP!$A:$J,9,FALSE),"")</f>
        <v/>
      </c>
      <c r="H925" s="23" t="str">
        <f>IF($C925&gt;0,VLOOKUP($C925,CNIGP!$A:$J,25,FALSE),"")</f>
        <v/>
      </c>
      <c r="I925" s="63"/>
      <c r="J925" s="18"/>
      <c r="K925" s="18"/>
      <c r="L925" s="18"/>
      <c r="M925" s="18"/>
      <c r="N925" s="36"/>
      <c r="O925" s="36"/>
      <c r="P925" s="36"/>
      <c r="Q925" s="36"/>
      <c r="R925" s="36"/>
      <c r="S925" s="18"/>
      <c r="T925" s="36"/>
      <c r="U925" s="18"/>
      <c r="V925" s="18"/>
      <c r="W925" s="23" t="str">
        <f t="shared" si="41"/>
        <v/>
      </c>
      <c r="X925" s="18"/>
      <c r="Y925" s="17"/>
      <c r="Z925" s="29" t="str">
        <f t="shared" si="42"/>
        <v/>
      </c>
      <c r="AA925" s="23" t="e">
        <f ca="1">IF(X925=#REF!,#REF!,IF(X925=#REF!,#REF!,IF(X925=#REF!,#REF!,IF(Z925="","",IF(X925="","",IF(Z925-TODAY()&gt;0,Z925-TODAY(),"Venceu"))))))</f>
        <v>#REF!</v>
      </c>
      <c r="AB925" s="58"/>
    </row>
    <row r="926" spans="1:28" ht="36" customHeight="1" x14ac:dyDescent="0.25">
      <c r="A926" s="16">
        <v>927</v>
      </c>
      <c r="B926" s="17"/>
      <c r="C926" s="18"/>
      <c r="D926" s="33" t="str">
        <f>IF($C926&gt;0,VLOOKUP($C926,CNIGP!$A:$J,2,FALSE),"")</f>
        <v/>
      </c>
      <c r="E926" s="23" t="str">
        <f>IF($C926&gt;0,VLOOKUP($C926,CNIGP!$A:$J,3,FALSE),"")</f>
        <v/>
      </c>
      <c r="F926" s="23" t="str">
        <f t="shared" si="43"/>
        <v/>
      </c>
      <c r="G926" s="23" t="str">
        <f>IF($C926&gt;0,VLOOKUP($C926,CNIGP!$A:$J,9,FALSE),"")</f>
        <v/>
      </c>
      <c r="H926" s="23" t="str">
        <f>IF($C926&gt;0,VLOOKUP($C926,CNIGP!$A:$J,25,FALSE),"")</f>
        <v/>
      </c>
      <c r="I926" s="63"/>
      <c r="J926" s="18"/>
      <c r="K926" s="18"/>
      <c r="L926" s="18"/>
      <c r="M926" s="18"/>
      <c r="N926" s="36"/>
      <c r="O926" s="36"/>
      <c r="P926" s="36"/>
      <c r="Q926" s="36"/>
      <c r="R926" s="36"/>
      <c r="S926" s="18"/>
      <c r="T926" s="36"/>
      <c r="U926" s="18"/>
      <c r="V926" s="18"/>
      <c r="W926" s="23" t="str">
        <f t="shared" si="41"/>
        <v/>
      </c>
      <c r="X926" s="18"/>
      <c r="Y926" s="17"/>
      <c r="Z926" s="29" t="str">
        <f t="shared" si="42"/>
        <v/>
      </c>
      <c r="AA926" s="23" t="e">
        <f ca="1">IF(X926=#REF!,#REF!,IF(X926=#REF!,#REF!,IF(X926=#REF!,#REF!,IF(Z926="","",IF(X926="","",IF(Z926-TODAY()&gt;0,Z926-TODAY(),"Venceu"))))))</f>
        <v>#REF!</v>
      </c>
      <c r="AB926" s="58"/>
    </row>
    <row r="927" spans="1:28" ht="36" customHeight="1" x14ac:dyDescent="0.25">
      <c r="A927" s="16">
        <v>928</v>
      </c>
      <c r="B927" s="17"/>
      <c r="C927" s="18"/>
      <c r="D927" s="33" t="str">
        <f>IF($C927&gt;0,VLOOKUP($C927,CNIGP!$A:$J,2,FALSE),"")</f>
        <v/>
      </c>
      <c r="E927" s="23" t="str">
        <f>IF($C927&gt;0,VLOOKUP($C927,CNIGP!$A:$J,3,FALSE),"")</f>
        <v/>
      </c>
      <c r="F927" s="23" t="str">
        <f t="shared" si="43"/>
        <v/>
      </c>
      <c r="G927" s="23" t="str">
        <f>IF($C927&gt;0,VLOOKUP($C927,CNIGP!$A:$J,9,FALSE),"")</f>
        <v/>
      </c>
      <c r="H927" s="23" t="str">
        <f>IF($C927&gt;0,VLOOKUP($C927,CNIGP!$A:$J,25,FALSE),"")</f>
        <v/>
      </c>
      <c r="I927" s="63"/>
      <c r="J927" s="18"/>
      <c r="K927" s="18"/>
      <c r="L927" s="18"/>
      <c r="M927" s="18"/>
      <c r="N927" s="36"/>
      <c r="O927" s="36"/>
      <c r="P927" s="36"/>
      <c r="Q927" s="36"/>
      <c r="R927" s="36"/>
      <c r="S927" s="18"/>
      <c r="T927" s="36"/>
      <c r="U927" s="18"/>
      <c r="V927" s="18"/>
      <c r="W927" s="23" t="str">
        <f t="shared" si="41"/>
        <v/>
      </c>
      <c r="X927" s="18"/>
      <c r="Y927" s="17"/>
      <c r="Z927" s="29" t="str">
        <f t="shared" si="42"/>
        <v/>
      </c>
      <c r="AA927" s="23" t="e">
        <f ca="1">IF(X927=#REF!,#REF!,IF(X927=#REF!,#REF!,IF(X927=#REF!,#REF!,IF(Z927="","",IF(X927="","",IF(Z927-TODAY()&gt;0,Z927-TODAY(),"Venceu"))))))</f>
        <v>#REF!</v>
      </c>
      <c r="AB927" s="58"/>
    </row>
    <row r="928" spans="1:28" ht="36" customHeight="1" x14ac:dyDescent="0.25">
      <c r="A928" s="16">
        <v>929</v>
      </c>
      <c r="B928" s="17"/>
      <c r="C928" s="18"/>
      <c r="D928" s="33" t="str">
        <f>IF($C928&gt;0,VLOOKUP($C928,CNIGP!$A:$J,2,FALSE),"")</f>
        <v/>
      </c>
      <c r="E928" s="23" t="str">
        <f>IF($C928&gt;0,VLOOKUP($C928,CNIGP!$A:$J,3,FALSE),"")</f>
        <v/>
      </c>
      <c r="F928" s="23" t="str">
        <f t="shared" si="43"/>
        <v/>
      </c>
      <c r="G928" s="23" t="str">
        <f>IF($C928&gt;0,VLOOKUP($C928,CNIGP!$A:$J,9,FALSE),"")</f>
        <v/>
      </c>
      <c r="H928" s="23" t="str">
        <f>IF($C928&gt;0,VLOOKUP($C928,CNIGP!$A:$J,25,FALSE),"")</f>
        <v/>
      </c>
      <c r="I928" s="63"/>
      <c r="J928" s="18"/>
      <c r="K928" s="18"/>
      <c r="L928" s="18"/>
      <c r="M928" s="18"/>
      <c r="N928" s="36"/>
      <c r="O928" s="36"/>
      <c r="P928" s="36"/>
      <c r="Q928" s="36"/>
      <c r="R928" s="36"/>
      <c r="S928" s="18"/>
      <c r="T928" s="36"/>
      <c r="U928" s="18"/>
      <c r="V928" s="18"/>
      <c r="W928" s="23" t="str">
        <f t="shared" si="41"/>
        <v/>
      </c>
      <c r="X928" s="18"/>
      <c r="Y928" s="17"/>
      <c r="Z928" s="29" t="str">
        <f t="shared" si="42"/>
        <v/>
      </c>
      <c r="AA928" s="23" t="e">
        <f ca="1">IF(X928=#REF!,#REF!,IF(X928=#REF!,#REF!,IF(X928=#REF!,#REF!,IF(Z928="","",IF(X928="","",IF(Z928-TODAY()&gt;0,Z928-TODAY(),"Venceu"))))))</f>
        <v>#REF!</v>
      </c>
      <c r="AB928" s="58"/>
    </row>
    <row r="929" spans="1:28" ht="36" customHeight="1" x14ac:dyDescent="0.25">
      <c r="A929" s="16">
        <v>930</v>
      </c>
      <c r="B929" s="17"/>
      <c r="C929" s="18"/>
      <c r="D929" s="33" t="str">
        <f>IF($C929&gt;0,VLOOKUP($C929,CNIGP!$A:$J,2,FALSE),"")</f>
        <v/>
      </c>
      <c r="E929" s="23" t="str">
        <f>IF($C929&gt;0,VLOOKUP($C929,CNIGP!$A:$J,3,FALSE),"")</f>
        <v/>
      </c>
      <c r="F929" s="23" t="str">
        <f t="shared" si="43"/>
        <v/>
      </c>
      <c r="G929" s="23" t="str">
        <f>IF($C929&gt;0,VLOOKUP($C929,CNIGP!$A:$J,9,FALSE),"")</f>
        <v/>
      </c>
      <c r="H929" s="23" t="str">
        <f>IF($C929&gt;0,VLOOKUP($C929,CNIGP!$A:$J,25,FALSE),"")</f>
        <v/>
      </c>
      <c r="I929" s="63"/>
      <c r="J929" s="18"/>
      <c r="K929" s="18"/>
      <c r="L929" s="18"/>
      <c r="M929" s="18"/>
      <c r="N929" s="36"/>
      <c r="O929" s="36"/>
      <c r="P929" s="36"/>
      <c r="Q929" s="36"/>
      <c r="R929" s="36"/>
      <c r="S929" s="18"/>
      <c r="T929" s="36"/>
      <c r="U929" s="18"/>
      <c r="V929" s="18"/>
      <c r="W929" s="23" t="str">
        <f t="shared" si="41"/>
        <v/>
      </c>
      <c r="X929" s="18"/>
      <c r="Y929" s="17"/>
      <c r="Z929" s="29" t="str">
        <f t="shared" si="42"/>
        <v/>
      </c>
      <c r="AA929" s="23" t="e">
        <f ca="1">IF(X929=#REF!,#REF!,IF(X929=#REF!,#REF!,IF(X929=#REF!,#REF!,IF(Z929="","",IF(X929="","",IF(Z929-TODAY()&gt;0,Z929-TODAY(),"Venceu"))))))</f>
        <v>#REF!</v>
      </c>
      <c r="AB929" s="58"/>
    </row>
    <row r="930" spans="1:28" ht="36" customHeight="1" x14ac:dyDescent="0.25">
      <c r="A930" s="16">
        <v>931</v>
      </c>
      <c r="B930" s="17"/>
      <c r="C930" s="18"/>
      <c r="D930" s="33" t="str">
        <f>IF($C930&gt;0,VLOOKUP($C930,CNIGP!$A:$J,2,FALSE),"")</f>
        <v/>
      </c>
      <c r="E930" s="23" t="str">
        <f>IF($C930&gt;0,VLOOKUP($C930,CNIGP!$A:$J,3,FALSE),"")</f>
        <v/>
      </c>
      <c r="F930" s="23" t="str">
        <f t="shared" si="43"/>
        <v/>
      </c>
      <c r="G930" s="23" t="str">
        <f>IF($C930&gt;0,VLOOKUP($C930,CNIGP!$A:$J,9,FALSE),"")</f>
        <v/>
      </c>
      <c r="H930" s="23" t="str">
        <f>IF($C930&gt;0,VLOOKUP($C930,CNIGP!$A:$J,25,FALSE),"")</f>
        <v/>
      </c>
      <c r="I930" s="63"/>
      <c r="J930" s="18"/>
      <c r="K930" s="18"/>
      <c r="L930" s="18"/>
      <c r="M930" s="18"/>
      <c r="N930" s="36"/>
      <c r="O930" s="36"/>
      <c r="P930" s="36"/>
      <c r="Q930" s="36"/>
      <c r="R930" s="36"/>
      <c r="S930" s="18"/>
      <c r="T930" s="36"/>
      <c r="U930" s="18"/>
      <c r="V930" s="18"/>
      <c r="W930" s="23" t="str">
        <f t="shared" si="41"/>
        <v/>
      </c>
      <c r="X930" s="18"/>
      <c r="Y930" s="17"/>
      <c r="Z930" s="29" t="str">
        <f t="shared" si="42"/>
        <v/>
      </c>
      <c r="AA930" s="23" t="e">
        <f ca="1">IF(X930=#REF!,#REF!,IF(X930=#REF!,#REF!,IF(X930=#REF!,#REF!,IF(Z930="","",IF(X930="","",IF(Z930-TODAY()&gt;0,Z930-TODAY(),"Venceu"))))))</f>
        <v>#REF!</v>
      </c>
      <c r="AB930" s="58"/>
    </row>
    <row r="931" spans="1:28" ht="36" customHeight="1" x14ac:dyDescent="0.25">
      <c r="A931" s="16">
        <v>932</v>
      </c>
      <c r="B931" s="17"/>
      <c r="C931" s="18"/>
      <c r="D931" s="33" t="str">
        <f>IF($C931&gt;0,VLOOKUP($C931,CNIGP!$A:$J,2,FALSE),"")</f>
        <v/>
      </c>
      <c r="E931" s="23" t="str">
        <f>IF($C931&gt;0,VLOOKUP($C931,CNIGP!$A:$J,3,FALSE),"")</f>
        <v/>
      </c>
      <c r="F931" s="23" t="str">
        <f t="shared" si="43"/>
        <v/>
      </c>
      <c r="G931" s="23" t="str">
        <f>IF($C931&gt;0,VLOOKUP($C931,CNIGP!$A:$J,9,FALSE),"")</f>
        <v/>
      </c>
      <c r="H931" s="23" t="str">
        <f>IF($C931&gt;0,VLOOKUP($C931,CNIGP!$A:$J,25,FALSE),"")</f>
        <v/>
      </c>
      <c r="I931" s="63"/>
      <c r="J931" s="18"/>
      <c r="K931" s="18"/>
      <c r="L931" s="18"/>
      <c r="M931" s="18"/>
      <c r="N931" s="36"/>
      <c r="O931" s="36"/>
      <c r="P931" s="36"/>
      <c r="Q931" s="36"/>
      <c r="R931" s="36"/>
      <c r="S931" s="18"/>
      <c r="T931" s="36"/>
      <c r="U931" s="18"/>
      <c r="V931" s="18"/>
      <c r="W931" s="23" t="str">
        <f t="shared" si="41"/>
        <v/>
      </c>
      <c r="X931" s="18"/>
      <c r="Y931" s="17"/>
      <c r="Z931" s="29" t="str">
        <f t="shared" si="42"/>
        <v/>
      </c>
      <c r="AA931" s="23" t="e">
        <f ca="1">IF(X931=#REF!,#REF!,IF(X931=#REF!,#REF!,IF(X931=#REF!,#REF!,IF(Z931="","",IF(X931="","",IF(Z931-TODAY()&gt;0,Z931-TODAY(),"Venceu"))))))</f>
        <v>#REF!</v>
      </c>
      <c r="AB931" s="58"/>
    </row>
    <row r="932" spans="1:28" ht="36" customHeight="1" x14ac:dyDescent="0.25">
      <c r="A932" s="16">
        <v>933</v>
      </c>
      <c r="B932" s="17"/>
      <c r="C932" s="18"/>
      <c r="D932" s="33" t="str">
        <f>IF($C932&gt;0,VLOOKUP($C932,CNIGP!$A:$J,2,FALSE),"")</f>
        <v/>
      </c>
      <c r="E932" s="23" t="str">
        <f>IF($C932&gt;0,VLOOKUP($C932,CNIGP!$A:$J,3,FALSE),"")</f>
        <v/>
      </c>
      <c r="F932" s="23" t="str">
        <f t="shared" si="43"/>
        <v/>
      </c>
      <c r="G932" s="23" t="str">
        <f>IF($C932&gt;0,VLOOKUP($C932,CNIGP!$A:$J,9,FALSE),"")</f>
        <v/>
      </c>
      <c r="H932" s="23" t="str">
        <f>IF($C932&gt;0,VLOOKUP($C932,CNIGP!$A:$J,25,FALSE),"")</f>
        <v/>
      </c>
      <c r="I932" s="63"/>
      <c r="J932" s="18"/>
      <c r="K932" s="18"/>
      <c r="L932" s="18"/>
      <c r="M932" s="18"/>
      <c r="N932" s="36"/>
      <c r="O932" s="36"/>
      <c r="P932" s="36"/>
      <c r="Q932" s="36"/>
      <c r="R932" s="36"/>
      <c r="S932" s="18"/>
      <c r="T932" s="36"/>
      <c r="U932" s="18"/>
      <c r="V932" s="18"/>
      <c r="W932" s="23" t="str">
        <f t="shared" si="41"/>
        <v/>
      </c>
      <c r="X932" s="18"/>
      <c r="Y932" s="17"/>
      <c r="Z932" s="29" t="str">
        <f t="shared" si="42"/>
        <v/>
      </c>
      <c r="AA932" s="23" t="e">
        <f ca="1">IF(X932=#REF!,#REF!,IF(X932=#REF!,#REF!,IF(X932=#REF!,#REF!,IF(Z932="","",IF(X932="","",IF(Z932-TODAY()&gt;0,Z932-TODAY(),"Venceu"))))))</f>
        <v>#REF!</v>
      </c>
      <c r="AB932" s="58"/>
    </row>
    <row r="933" spans="1:28" ht="36" customHeight="1" x14ac:dyDescent="0.25">
      <c r="A933" s="16">
        <v>934</v>
      </c>
      <c r="B933" s="17"/>
      <c r="C933" s="18"/>
      <c r="D933" s="33" t="str">
        <f>IF($C933&gt;0,VLOOKUP($C933,CNIGP!$A:$J,2,FALSE),"")</f>
        <v/>
      </c>
      <c r="E933" s="23" t="str">
        <f>IF($C933&gt;0,VLOOKUP($C933,CNIGP!$A:$J,3,FALSE),"")</f>
        <v/>
      </c>
      <c r="F933" s="23" t="str">
        <f t="shared" si="43"/>
        <v/>
      </c>
      <c r="G933" s="23" t="str">
        <f>IF($C933&gt;0,VLOOKUP($C933,CNIGP!$A:$J,9,FALSE),"")</f>
        <v/>
      </c>
      <c r="H933" s="23" t="str">
        <f>IF($C933&gt;0,VLOOKUP($C933,CNIGP!$A:$J,25,FALSE),"")</f>
        <v/>
      </c>
      <c r="I933" s="63"/>
      <c r="J933" s="18"/>
      <c r="K933" s="18"/>
      <c r="L933" s="18"/>
      <c r="M933" s="18"/>
      <c r="N933" s="36"/>
      <c r="O933" s="36"/>
      <c r="P933" s="36"/>
      <c r="Q933" s="36"/>
      <c r="R933" s="36"/>
      <c r="S933" s="18"/>
      <c r="T933" s="36"/>
      <c r="U933" s="18"/>
      <c r="V933" s="18"/>
      <c r="W933" s="23" t="str">
        <f t="shared" si="41"/>
        <v/>
      </c>
      <c r="X933" s="18"/>
      <c r="Y933" s="17"/>
      <c r="Z933" s="29" t="str">
        <f t="shared" si="42"/>
        <v/>
      </c>
      <c r="AA933" s="23" t="e">
        <f ca="1">IF(X933=#REF!,#REF!,IF(X933=#REF!,#REF!,IF(X933=#REF!,#REF!,IF(Z933="","",IF(X933="","",IF(Z933-TODAY()&gt;0,Z933-TODAY(),"Venceu"))))))</f>
        <v>#REF!</v>
      </c>
      <c r="AB933" s="58"/>
    </row>
    <row r="934" spans="1:28" ht="36" customHeight="1" x14ac:dyDescent="0.25">
      <c r="A934" s="16">
        <v>935</v>
      </c>
      <c r="B934" s="17"/>
      <c r="C934" s="18"/>
      <c r="D934" s="33" t="str">
        <f>IF($C934&gt;0,VLOOKUP($C934,CNIGP!$A:$J,2,FALSE),"")</f>
        <v/>
      </c>
      <c r="E934" s="23" t="str">
        <f>IF($C934&gt;0,VLOOKUP($C934,CNIGP!$A:$J,3,FALSE),"")</f>
        <v/>
      </c>
      <c r="F934" s="23" t="str">
        <f t="shared" si="43"/>
        <v/>
      </c>
      <c r="G934" s="23" t="str">
        <f>IF($C934&gt;0,VLOOKUP($C934,CNIGP!$A:$J,9,FALSE),"")</f>
        <v/>
      </c>
      <c r="H934" s="23" t="str">
        <f>IF($C934&gt;0,VLOOKUP($C934,CNIGP!$A:$J,25,FALSE),"")</f>
        <v/>
      </c>
      <c r="I934" s="63"/>
      <c r="J934" s="18"/>
      <c r="K934" s="18"/>
      <c r="L934" s="18"/>
      <c r="M934" s="18"/>
      <c r="N934" s="36"/>
      <c r="O934" s="36"/>
      <c r="P934" s="36"/>
      <c r="Q934" s="36"/>
      <c r="R934" s="36"/>
      <c r="S934" s="18"/>
      <c r="T934" s="36"/>
      <c r="U934" s="18"/>
      <c r="V934" s="18"/>
      <c r="W934" s="23" t="str">
        <f t="shared" si="41"/>
        <v/>
      </c>
      <c r="X934" s="18"/>
      <c r="Y934" s="17"/>
      <c r="Z934" s="29" t="str">
        <f t="shared" si="42"/>
        <v/>
      </c>
      <c r="AA934" s="23" t="e">
        <f ca="1">IF(X934=#REF!,#REF!,IF(X934=#REF!,#REF!,IF(X934=#REF!,#REF!,IF(Z934="","",IF(X934="","",IF(Z934-TODAY()&gt;0,Z934-TODAY(),"Venceu"))))))</f>
        <v>#REF!</v>
      </c>
      <c r="AB934" s="58"/>
    </row>
    <row r="935" spans="1:28" ht="36" customHeight="1" x14ac:dyDescent="0.25">
      <c r="A935" s="16">
        <v>936</v>
      </c>
      <c r="B935" s="17"/>
      <c r="C935" s="18"/>
      <c r="D935" s="33" t="str">
        <f>IF($C935&gt;0,VLOOKUP($C935,CNIGP!$A:$J,2,FALSE),"")</f>
        <v/>
      </c>
      <c r="E935" s="23" t="str">
        <f>IF($C935&gt;0,VLOOKUP($C935,CNIGP!$A:$J,3,FALSE),"")</f>
        <v/>
      </c>
      <c r="F935" s="23" t="str">
        <f t="shared" si="43"/>
        <v/>
      </c>
      <c r="G935" s="23" t="str">
        <f>IF($C935&gt;0,VLOOKUP($C935,CNIGP!$A:$J,9,FALSE),"")</f>
        <v/>
      </c>
      <c r="H935" s="23" t="str">
        <f>IF($C935&gt;0,VLOOKUP($C935,CNIGP!$A:$J,25,FALSE),"")</f>
        <v/>
      </c>
      <c r="I935" s="63"/>
      <c r="J935" s="18"/>
      <c r="K935" s="18"/>
      <c r="L935" s="18"/>
      <c r="M935" s="18"/>
      <c r="N935" s="36"/>
      <c r="O935" s="36"/>
      <c r="P935" s="36"/>
      <c r="Q935" s="36"/>
      <c r="R935" s="36"/>
      <c r="S935" s="18"/>
      <c r="T935" s="36"/>
      <c r="U935" s="18"/>
      <c r="V935" s="18"/>
      <c r="W935" s="23" t="str">
        <f t="shared" si="41"/>
        <v/>
      </c>
      <c r="X935" s="18"/>
      <c r="Y935" s="17"/>
      <c r="Z935" s="29" t="str">
        <f t="shared" si="42"/>
        <v/>
      </c>
      <c r="AA935" s="23" t="e">
        <f ca="1">IF(X935=#REF!,#REF!,IF(X935=#REF!,#REF!,IF(X935=#REF!,#REF!,IF(Z935="","",IF(X935="","",IF(Z935-TODAY()&gt;0,Z935-TODAY(),"Venceu"))))))</f>
        <v>#REF!</v>
      </c>
      <c r="AB935" s="58"/>
    </row>
    <row r="936" spans="1:28" ht="36" customHeight="1" x14ac:dyDescent="0.25">
      <c r="A936" s="16">
        <v>937</v>
      </c>
      <c r="B936" s="17"/>
      <c r="C936" s="18"/>
      <c r="D936" s="33" t="str">
        <f>IF($C936&gt;0,VLOOKUP($C936,CNIGP!$A:$J,2,FALSE),"")</f>
        <v/>
      </c>
      <c r="E936" s="23" t="str">
        <f>IF($C936&gt;0,VLOOKUP($C936,CNIGP!$A:$J,3,FALSE),"")</f>
        <v/>
      </c>
      <c r="F936" s="23" t="str">
        <f t="shared" si="43"/>
        <v/>
      </c>
      <c r="G936" s="23" t="str">
        <f>IF($C936&gt;0,VLOOKUP($C936,CNIGP!$A:$J,9,FALSE),"")</f>
        <v/>
      </c>
      <c r="H936" s="23" t="str">
        <f>IF($C936&gt;0,VLOOKUP($C936,CNIGP!$A:$J,25,FALSE),"")</f>
        <v/>
      </c>
      <c r="I936" s="63"/>
      <c r="J936" s="18"/>
      <c r="K936" s="18"/>
      <c r="L936" s="18"/>
      <c r="M936" s="18"/>
      <c r="N936" s="36"/>
      <c r="O936" s="36"/>
      <c r="P936" s="36"/>
      <c r="Q936" s="36"/>
      <c r="R936" s="36"/>
      <c r="S936" s="18"/>
      <c r="T936" s="36"/>
      <c r="U936" s="18"/>
      <c r="V936" s="18"/>
      <c r="W936" s="23" t="str">
        <f t="shared" si="41"/>
        <v/>
      </c>
      <c r="X936" s="18"/>
      <c r="Y936" s="17"/>
      <c r="Z936" s="29" t="str">
        <f t="shared" si="42"/>
        <v/>
      </c>
      <c r="AA936" s="23" t="e">
        <f ca="1">IF(X936=#REF!,#REF!,IF(X936=#REF!,#REF!,IF(X936=#REF!,#REF!,IF(Z936="","",IF(X936="","",IF(Z936-TODAY()&gt;0,Z936-TODAY(),"Venceu"))))))</f>
        <v>#REF!</v>
      </c>
      <c r="AB936" s="58"/>
    </row>
    <row r="937" spans="1:28" ht="36" customHeight="1" x14ac:dyDescent="0.25">
      <c r="A937" s="16">
        <v>938</v>
      </c>
      <c r="B937" s="17"/>
      <c r="C937" s="18"/>
      <c r="D937" s="33" t="str">
        <f>IF($C937&gt;0,VLOOKUP($C937,CNIGP!$A:$J,2,FALSE),"")</f>
        <v/>
      </c>
      <c r="E937" s="23" t="str">
        <f>IF($C937&gt;0,VLOOKUP($C937,CNIGP!$A:$J,3,FALSE),"")</f>
        <v/>
      </c>
      <c r="F937" s="23" t="str">
        <f t="shared" si="43"/>
        <v/>
      </c>
      <c r="G937" s="23" t="str">
        <f>IF($C937&gt;0,VLOOKUP($C937,CNIGP!$A:$J,9,FALSE),"")</f>
        <v/>
      </c>
      <c r="H937" s="23" t="str">
        <f>IF($C937&gt;0,VLOOKUP($C937,CNIGP!$A:$J,25,FALSE),"")</f>
        <v/>
      </c>
      <c r="I937" s="63"/>
      <c r="J937" s="18"/>
      <c r="K937" s="18"/>
      <c r="L937" s="18"/>
      <c r="M937" s="18"/>
      <c r="N937" s="36"/>
      <c r="O937" s="36"/>
      <c r="P937" s="36"/>
      <c r="Q937" s="36"/>
      <c r="R937" s="36"/>
      <c r="S937" s="18"/>
      <c r="T937" s="36"/>
      <c r="U937" s="18"/>
      <c r="V937" s="18"/>
      <c r="W937" s="23" t="str">
        <f t="shared" si="41"/>
        <v/>
      </c>
      <c r="X937" s="18"/>
      <c r="Y937" s="17"/>
      <c r="Z937" s="29" t="str">
        <f t="shared" si="42"/>
        <v/>
      </c>
      <c r="AA937" s="23" t="e">
        <f ca="1">IF(X937=#REF!,#REF!,IF(X937=#REF!,#REF!,IF(X937=#REF!,#REF!,IF(Z937="","",IF(X937="","",IF(Z937-TODAY()&gt;0,Z937-TODAY(),"Venceu"))))))</f>
        <v>#REF!</v>
      </c>
      <c r="AB937" s="58"/>
    </row>
    <row r="938" spans="1:28" ht="36" customHeight="1" x14ac:dyDescent="0.25">
      <c r="A938" s="16">
        <v>939</v>
      </c>
      <c r="B938" s="17"/>
      <c r="C938" s="18"/>
      <c r="D938" s="33" t="str">
        <f>IF($C938&gt;0,VLOOKUP($C938,CNIGP!$A:$J,2,FALSE),"")</f>
        <v/>
      </c>
      <c r="E938" s="23" t="str">
        <f>IF($C938&gt;0,VLOOKUP($C938,CNIGP!$A:$J,3,FALSE),"")</f>
        <v/>
      </c>
      <c r="F938" s="23" t="str">
        <f t="shared" si="43"/>
        <v/>
      </c>
      <c r="G938" s="23" t="str">
        <f>IF($C938&gt;0,VLOOKUP($C938,CNIGP!$A:$J,9,FALSE),"")</f>
        <v/>
      </c>
      <c r="H938" s="23" t="str">
        <f>IF($C938&gt;0,VLOOKUP($C938,CNIGP!$A:$J,25,FALSE),"")</f>
        <v/>
      </c>
      <c r="I938" s="63"/>
      <c r="J938" s="18"/>
      <c r="K938" s="18"/>
      <c r="L938" s="18"/>
      <c r="M938" s="18"/>
      <c r="N938" s="36"/>
      <c r="O938" s="36"/>
      <c r="P938" s="36"/>
      <c r="Q938" s="36"/>
      <c r="R938" s="36"/>
      <c r="S938" s="18"/>
      <c r="T938" s="36"/>
      <c r="U938" s="18"/>
      <c r="V938" s="18"/>
      <c r="W938" s="23" t="str">
        <f t="shared" si="41"/>
        <v/>
      </c>
      <c r="X938" s="18"/>
      <c r="Y938" s="17"/>
      <c r="Z938" s="29" t="str">
        <f t="shared" si="42"/>
        <v/>
      </c>
      <c r="AA938" s="23" t="e">
        <f ca="1">IF(X938=#REF!,#REF!,IF(X938=#REF!,#REF!,IF(X938=#REF!,#REF!,IF(Z938="","",IF(X938="","",IF(Z938-TODAY()&gt;0,Z938-TODAY(),"Venceu"))))))</f>
        <v>#REF!</v>
      </c>
      <c r="AB938" s="58"/>
    </row>
    <row r="939" spans="1:28" ht="36" customHeight="1" x14ac:dyDescent="0.25">
      <c r="A939" s="16">
        <v>940</v>
      </c>
      <c r="B939" s="17"/>
      <c r="C939" s="18"/>
      <c r="D939" s="33" t="str">
        <f>IF($C939&gt;0,VLOOKUP($C939,CNIGP!$A:$J,2,FALSE),"")</f>
        <v/>
      </c>
      <c r="E939" s="23" t="str">
        <f>IF($C939&gt;0,VLOOKUP($C939,CNIGP!$A:$J,3,FALSE),"")</f>
        <v/>
      </c>
      <c r="F939" s="23" t="str">
        <f t="shared" si="43"/>
        <v/>
      </c>
      <c r="G939" s="23" t="str">
        <f>IF($C939&gt;0,VLOOKUP($C939,CNIGP!$A:$J,9,FALSE),"")</f>
        <v/>
      </c>
      <c r="H939" s="23" t="str">
        <f>IF($C939&gt;0,VLOOKUP($C939,CNIGP!$A:$J,25,FALSE),"")</f>
        <v/>
      </c>
      <c r="I939" s="63"/>
      <c r="J939" s="18"/>
      <c r="K939" s="18"/>
      <c r="L939" s="18"/>
      <c r="M939" s="18"/>
      <c r="N939" s="36"/>
      <c r="O939" s="36"/>
      <c r="P939" s="36"/>
      <c r="Q939" s="36"/>
      <c r="R939" s="36"/>
      <c r="S939" s="18"/>
      <c r="T939" s="36"/>
      <c r="U939" s="18"/>
      <c r="V939" s="18"/>
      <c r="W939" s="23" t="str">
        <f t="shared" si="41"/>
        <v/>
      </c>
      <c r="X939" s="18"/>
      <c r="Y939" s="17"/>
      <c r="Z939" s="29" t="str">
        <f t="shared" si="42"/>
        <v/>
      </c>
      <c r="AA939" s="23" t="e">
        <f ca="1">IF(X939=#REF!,#REF!,IF(X939=#REF!,#REF!,IF(X939=#REF!,#REF!,IF(Z939="","",IF(X939="","",IF(Z939-TODAY()&gt;0,Z939-TODAY(),"Venceu"))))))</f>
        <v>#REF!</v>
      </c>
      <c r="AB939" s="58"/>
    </row>
    <row r="940" spans="1:28" ht="36" customHeight="1" x14ac:dyDescent="0.25">
      <c r="A940" s="16">
        <v>941</v>
      </c>
      <c r="B940" s="17"/>
      <c r="C940" s="18"/>
      <c r="D940" s="33" t="str">
        <f>IF($C940&gt;0,VLOOKUP($C940,CNIGP!$A:$J,2,FALSE),"")</f>
        <v/>
      </c>
      <c r="E940" s="23" t="str">
        <f>IF($C940&gt;0,VLOOKUP($C940,CNIGP!$A:$J,3,FALSE),"")</f>
        <v/>
      </c>
      <c r="F940" s="23" t="str">
        <f t="shared" si="43"/>
        <v/>
      </c>
      <c r="G940" s="23" t="str">
        <f>IF($C940&gt;0,VLOOKUP($C940,CNIGP!$A:$J,9,FALSE),"")</f>
        <v/>
      </c>
      <c r="H940" s="23" t="str">
        <f>IF($C940&gt;0,VLOOKUP($C940,CNIGP!$A:$J,25,FALSE),"")</f>
        <v/>
      </c>
      <c r="I940" s="63"/>
      <c r="J940" s="18"/>
      <c r="K940" s="18"/>
      <c r="L940" s="18"/>
      <c r="M940" s="18"/>
      <c r="N940" s="36"/>
      <c r="O940" s="36"/>
      <c r="P940" s="36"/>
      <c r="Q940" s="36"/>
      <c r="R940" s="36"/>
      <c r="S940" s="18"/>
      <c r="T940" s="36"/>
      <c r="U940" s="18"/>
      <c r="V940" s="18"/>
      <c r="W940" s="23" t="str">
        <f t="shared" si="41"/>
        <v/>
      </c>
      <c r="X940" s="18"/>
      <c r="Y940" s="17"/>
      <c r="Z940" s="29" t="str">
        <f t="shared" si="42"/>
        <v/>
      </c>
      <c r="AA940" s="23" t="e">
        <f ca="1">IF(X940=#REF!,#REF!,IF(X940=#REF!,#REF!,IF(X940=#REF!,#REF!,IF(Z940="","",IF(X940="","",IF(Z940-TODAY()&gt;0,Z940-TODAY(),"Venceu"))))))</f>
        <v>#REF!</v>
      </c>
      <c r="AB940" s="58"/>
    </row>
    <row r="941" spans="1:28" ht="36" customHeight="1" x14ac:dyDescent="0.25">
      <c r="A941" s="16">
        <v>942</v>
      </c>
      <c r="B941" s="17"/>
      <c r="C941" s="18"/>
      <c r="D941" s="33" t="str">
        <f>IF($C941&gt;0,VLOOKUP($C941,CNIGP!$A:$J,2,FALSE),"")</f>
        <v/>
      </c>
      <c r="E941" s="23" t="str">
        <f>IF($C941&gt;0,VLOOKUP($C941,CNIGP!$A:$J,3,FALSE),"")</f>
        <v/>
      </c>
      <c r="F941" s="23" t="str">
        <f t="shared" si="43"/>
        <v/>
      </c>
      <c r="G941" s="23" t="str">
        <f>IF($C941&gt;0,VLOOKUP($C941,CNIGP!$A:$J,9,FALSE),"")</f>
        <v/>
      </c>
      <c r="H941" s="23" t="str">
        <f>IF($C941&gt;0,VLOOKUP($C941,CNIGP!$A:$J,25,FALSE),"")</f>
        <v/>
      </c>
      <c r="I941" s="63"/>
      <c r="J941" s="18"/>
      <c r="K941" s="18"/>
      <c r="L941" s="18"/>
      <c r="M941" s="18"/>
      <c r="N941" s="36"/>
      <c r="O941" s="36"/>
      <c r="P941" s="36"/>
      <c r="Q941" s="36"/>
      <c r="R941" s="36"/>
      <c r="S941" s="18"/>
      <c r="T941" s="36"/>
      <c r="U941" s="18"/>
      <c r="V941" s="18"/>
      <c r="W941" s="23" t="str">
        <f t="shared" si="41"/>
        <v/>
      </c>
      <c r="X941" s="18"/>
      <c r="Y941" s="17"/>
      <c r="Z941" s="29" t="str">
        <f t="shared" si="42"/>
        <v/>
      </c>
      <c r="AA941" s="23" t="e">
        <f ca="1">IF(X941=#REF!,#REF!,IF(X941=#REF!,#REF!,IF(X941=#REF!,#REF!,IF(Z941="","",IF(X941="","",IF(Z941-TODAY()&gt;0,Z941-TODAY(),"Venceu"))))))</f>
        <v>#REF!</v>
      </c>
      <c r="AB941" s="58"/>
    </row>
    <row r="942" spans="1:28" ht="36" customHeight="1" x14ac:dyDescent="0.25">
      <c r="A942" s="16">
        <v>943</v>
      </c>
      <c r="B942" s="17"/>
      <c r="C942" s="18"/>
      <c r="D942" s="33" t="str">
        <f>IF($C942&gt;0,VLOOKUP($C942,CNIGP!$A:$J,2,FALSE),"")</f>
        <v/>
      </c>
      <c r="E942" s="23" t="str">
        <f>IF($C942&gt;0,VLOOKUP($C942,CNIGP!$A:$J,3,FALSE),"")</f>
        <v/>
      </c>
      <c r="F942" s="23" t="str">
        <f t="shared" si="43"/>
        <v/>
      </c>
      <c r="G942" s="23" t="str">
        <f>IF($C942&gt;0,VLOOKUP($C942,CNIGP!$A:$J,9,FALSE),"")</f>
        <v/>
      </c>
      <c r="H942" s="23" t="str">
        <f>IF($C942&gt;0,VLOOKUP($C942,CNIGP!$A:$J,25,FALSE),"")</f>
        <v/>
      </c>
      <c r="I942" s="63"/>
      <c r="J942" s="18"/>
      <c r="K942" s="18"/>
      <c r="L942" s="18"/>
      <c r="M942" s="18"/>
      <c r="N942" s="36"/>
      <c r="O942" s="36"/>
      <c r="P942" s="36"/>
      <c r="Q942" s="36"/>
      <c r="R942" s="36"/>
      <c r="S942" s="18"/>
      <c r="T942" s="36"/>
      <c r="U942" s="18"/>
      <c r="V942" s="18"/>
      <c r="W942" s="23" t="str">
        <f t="shared" si="41"/>
        <v/>
      </c>
      <c r="X942" s="18"/>
      <c r="Y942" s="17"/>
      <c r="Z942" s="29" t="str">
        <f t="shared" si="42"/>
        <v/>
      </c>
      <c r="AA942" s="23" t="e">
        <f ca="1">IF(X942=#REF!,#REF!,IF(X942=#REF!,#REF!,IF(X942=#REF!,#REF!,IF(Z942="","",IF(X942="","",IF(Z942-TODAY()&gt;0,Z942-TODAY(),"Venceu"))))))</f>
        <v>#REF!</v>
      </c>
      <c r="AB942" s="58"/>
    </row>
    <row r="943" spans="1:28" ht="36" customHeight="1" x14ac:dyDescent="0.25">
      <c r="A943" s="16">
        <v>944</v>
      </c>
      <c r="B943" s="17"/>
      <c r="C943" s="18"/>
      <c r="D943" s="33" t="str">
        <f>IF($C943&gt;0,VLOOKUP($C943,CNIGP!$A:$J,2,FALSE),"")</f>
        <v/>
      </c>
      <c r="E943" s="23" t="str">
        <f>IF($C943&gt;0,VLOOKUP($C943,CNIGP!$A:$J,3,FALSE),"")</f>
        <v/>
      </c>
      <c r="F943" s="23" t="str">
        <f t="shared" si="43"/>
        <v/>
      </c>
      <c r="G943" s="23" t="str">
        <f>IF($C943&gt;0,VLOOKUP($C943,CNIGP!$A:$J,9,FALSE),"")</f>
        <v/>
      </c>
      <c r="H943" s="23" t="str">
        <f>IF($C943&gt;0,VLOOKUP($C943,CNIGP!$A:$J,25,FALSE),"")</f>
        <v/>
      </c>
      <c r="I943" s="63"/>
      <c r="J943" s="18"/>
      <c r="K943" s="18"/>
      <c r="L943" s="18"/>
      <c r="M943" s="18"/>
      <c r="N943" s="36"/>
      <c r="O943" s="36"/>
      <c r="P943" s="36"/>
      <c r="Q943" s="36"/>
      <c r="R943" s="36"/>
      <c r="S943" s="18"/>
      <c r="T943" s="36"/>
      <c r="U943" s="18"/>
      <c r="V943" s="18"/>
      <c r="W943" s="23" t="str">
        <f t="shared" si="41"/>
        <v/>
      </c>
      <c r="X943" s="18"/>
      <c r="Y943" s="17"/>
      <c r="Z943" s="29" t="str">
        <f t="shared" si="42"/>
        <v/>
      </c>
      <c r="AA943" s="23" t="e">
        <f ca="1">IF(X943=#REF!,#REF!,IF(X943=#REF!,#REF!,IF(X943=#REF!,#REF!,IF(Z943="","",IF(X943="","",IF(Z943-TODAY()&gt;0,Z943-TODAY(),"Venceu"))))))</f>
        <v>#REF!</v>
      </c>
      <c r="AB943" s="58"/>
    </row>
    <row r="944" spans="1:28" ht="36" customHeight="1" x14ac:dyDescent="0.25">
      <c r="A944" s="16">
        <v>945</v>
      </c>
      <c r="B944" s="17"/>
      <c r="C944" s="18"/>
      <c r="D944" s="33" t="str">
        <f>IF($C944&gt;0,VLOOKUP($C944,CNIGP!$A:$J,2,FALSE),"")</f>
        <v/>
      </c>
      <c r="E944" s="23" t="str">
        <f>IF($C944&gt;0,VLOOKUP($C944,CNIGP!$A:$J,3,FALSE),"")</f>
        <v/>
      </c>
      <c r="F944" s="23" t="str">
        <f t="shared" si="43"/>
        <v/>
      </c>
      <c r="G944" s="23" t="str">
        <f>IF($C944&gt;0,VLOOKUP($C944,CNIGP!$A:$J,9,FALSE),"")</f>
        <v/>
      </c>
      <c r="H944" s="23" t="str">
        <f>IF($C944&gt;0,VLOOKUP($C944,CNIGP!$A:$J,25,FALSE),"")</f>
        <v/>
      </c>
      <c r="I944" s="63"/>
      <c r="J944" s="18"/>
      <c r="K944" s="18"/>
      <c r="L944" s="18"/>
      <c r="M944" s="18"/>
      <c r="N944" s="36"/>
      <c r="O944" s="36"/>
      <c r="P944" s="36"/>
      <c r="Q944" s="36"/>
      <c r="R944" s="36"/>
      <c r="S944" s="18"/>
      <c r="T944" s="36"/>
      <c r="U944" s="18"/>
      <c r="V944" s="18"/>
      <c r="W944" s="23" t="str">
        <f t="shared" si="41"/>
        <v/>
      </c>
      <c r="X944" s="18"/>
      <c r="Y944" s="17"/>
      <c r="Z944" s="29" t="str">
        <f t="shared" si="42"/>
        <v/>
      </c>
      <c r="AA944" s="23" t="e">
        <f ca="1">IF(X944=#REF!,#REF!,IF(X944=#REF!,#REF!,IF(X944=#REF!,#REF!,IF(Z944="","",IF(X944="","",IF(Z944-TODAY()&gt;0,Z944-TODAY(),"Venceu"))))))</f>
        <v>#REF!</v>
      </c>
      <c r="AB944" s="58"/>
    </row>
    <row r="945" spans="1:28" ht="36" customHeight="1" x14ac:dyDescent="0.25">
      <c r="A945" s="16">
        <v>946</v>
      </c>
      <c r="B945" s="17"/>
      <c r="C945" s="18"/>
      <c r="D945" s="33" t="str">
        <f>IF($C945&gt;0,VLOOKUP($C945,CNIGP!$A:$J,2,FALSE),"")</f>
        <v/>
      </c>
      <c r="E945" s="23" t="str">
        <f>IF($C945&gt;0,VLOOKUP($C945,CNIGP!$A:$J,3,FALSE),"")</f>
        <v/>
      </c>
      <c r="F945" s="23" t="str">
        <f t="shared" si="43"/>
        <v/>
      </c>
      <c r="G945" s="23" t="str">
        <f>IF($C945&gt;0,VLOOKUP($C945,CNIGP!$A:$J,9,FALSE),"")</f>
        <v/>
      </c>
      <c r="H945" s="23" t="str">
        <f>IF($C945&gt;0,VLOOKUP($C945,CNIGP!$A:$J,25,FALSE),"")</f>
        <v/>
      </c>
      <c r="I945" s="63"/>
      <c r="J945" s="18"/>
      <c r="K945" s="18"/>
      <c r="L945" s="18"/>
      <c r="M945" s="18"/>
      <c r="N945" s="36"/>
      <c r="O945" s="36"/>
      <c r="P945" s="36"/>
      <c r="Q945" s="36"/>
      <c r="R945" s="36"/>
      <c r="S945" s="18"/>
      <c r="T945" s="36"/>
      <c r="U945" s="18"/>
      <c r="V945" s="18"/>
      <c r="W945" s="23" t="str">
        <f t="shared" si="41"/>
        <v/>
      </c>
      <c r="X945" s="18"/>
      <c r="Y945" s="17"/>
      <c r="Z945" s="29" t="str">
        <f t="shared" si="42"/>
        <v/>
      </c>
      <c r="AA945" s="23" t="e">
        <f ca="1">IF(X945=#REF!,#REF!,IF(X945=#REF!,#REF!,IF(X945=#REF!,#REF!,IF(Z945="","",IF(X945="","",IF(Z945-TODAY()&gt;0,Z945-TODAY(),"Venceu"))))))</f>
        <v>#REF!</v>
      </c>
      <c r="AB945" s="58"/>
    </row>
    <row r="946" spans="1:28" ht="36" customHeight="1" x14ac:dyDescent="0.25">
      <c r="A946" s="16">
        <v>947</v>
      </c>
      <c r="B946" s="17"/>
      <c r="C946" s="18"/>
      <c r="D946" s="33" t="str">
        <f>IF($C946&gt;0,VLOOKUP($C946,CNIGP!$A:$J,2,FALSE),"")</f>
        <v/>
      </c>
      <c r="E946" s="23" t="str">
        <f>IF($C946&gt;0,VLOOKUP($C946,CNIGP!$A:$J,3,FALSE),"")</f>
        <v/>
      </c>
      <c r="F946" s="23" t="str">
        <f t="shared" si="43"/>
        <v/>
      </c>
      <c r="G946" s="23" t="str">
        <f>IF($C946&gt;0,VLOOKUP($C946,CNIGP!$A:$J,9,FALSE),"")</f>
        <v/>
      </c>
      <c r="H946" s="23" t="str">
        <f>IF($C946&gt;0,VLOOKUP($C946,CNIGP!$A:$J,25,FALSE),"")</f>
        <v/>
      </c>
      <c r="I946" s="63"/>
      <c r="J946" s="18"/>
      <c r="K946" s="18"/>
      <c r="L946" s="18"/>
      <c r="M946" s="18"/>
      <c r="N946" s="36"/>
      <c r="O946" s="36"/>
      <c r="P946" s="36"/>
      <c r="Q946" s="36"/>
      <c r="R946" s="36"/>
      <c r="S946" s="18"/>
      <c r="T946" s="36"/>
      <c r="U946" s="18"/>
      <c r="V946" s="18"/>
      <c r="W946" s="23" t="str">
        <f t="shared" si="41"/>
        <v/>
      </c>
      <c r="X946" s="18"/>
      <c r="Y946" s="17"/>
      <c r="Z946" s="29" t="str">
        <f t="shared" si="42"/>
        <v/>
      </c>
      <c r="AA946" s="23" t="e">
        <f ca="1">IF(X946=#REF!,#REF!,IF(X946=#REF!,#REF!,IF(X946=#REF!,#REF!,IF(Z946="","",IF(X946="","",IF(Z946-TODAY()&gt;0,Z946-TODAY(),"Venceu"))))))</f>
        <v>#REF!</v>
      </c>
      <c r="AB946" s="58"/>
    </row>
    <row r="947" spans="1:28" ht="36" customHeight="1" x14ac:dyDescent="0.25">
      <c r="A947" s="16">
        <v>948</v>
      </c>
      <c r="B947" s="17"/>
      <c r="C947" s="18"/>
      <c r="D947" s="33" t="str">
        <f>IF($C947&gt;0,VLOOKUP($C947,CNIGP!$A:$J,2,FALSE),"")</f>
        <v/>
      </c>
      <c r="E947" s="23" t="str">
        <f>IF($C947&gt;0,VLOOKUP($C947,CNIGP!$A:$J,3,FALSE),"")</f>
        <v/>
      </c>
      <c r="F947" s="23" t="str">
        <f t="shared" si="43"/>
        <v/>
      </c>
      <c r="G947" s="23" t="str">
        <f>IF($C947&gt;0,VLOOKUP($C947,CNIGP!$A:$J,9,FALSE),"")</f>
        <v/>
      </c>
      <c r="H947" s="23" t="str">
        <f>IF($C947&gt;0,VLOOKUP($C947,CNIGP!$A:$J,25,FALSE),"")</f>
        <v/>
      </c>
      <c r="I947" s="63"/>
      <c r="J947" s="18"/>
      <c r="K947" s="18"/>
      <c r="L947" s="18"/>
      <c r="M947" s="18"/>
      <c r="N947" s="36"/>
      <c r="O947" s="36"/>
      <c r="P947" s="36"/>
      <c r="Q947" s="36"/>
      <c r="R947" s="36"/>
      <c r="S947" s="18"/>
      <c r="T947" s="36"/>
      <c r="U947" s="18"/>
      <c r="V947" s="18"/>
      <c r="W947" s="23" t="str">
        <f t="shared" si="41"/>
        <v/>
      </c>
      <c r="X947" s="18"/>
      <c r="Y947" s="17"/>
      <c r="Z947" s="29" t="str">
        <f t="shared" si="42"/>
        <v/>
      </c>
      <c r="AA947" s="23" t="e">
        <f ca="1">IF(X947=#REF!,#REF!,IF(X947=#REF!,#REF!,IF(X947=#REF!,#REF!,IF(Z947="","",IF(X947="","",IF(Z947-TODAY()&gt;0,Z947-TODAY(),"Venceu"))))))</f>
        <v>#REF!</v>
      </c>
      <c r="AB947" s="58"/>
    </row>
    <row r="948" spans="1:28" ht="36" customHeight="1" x14ac:dyDescent="0.25">
      <c r="A948" s="16">
        <v>949</v>
      </c>
      <c r="B948" s="17"/>
      <c r="C948" s="18"/>
      <c r="D948" s="33" t="str">
        <f>IF($C948&gt;0,VLOOKUP($C948,CNIGP!$A:$J,2,FALSE),"")</f>
        <v/>
      </c>
      <c r="E948" s="23" t="str">
        <f>IF($C948&gt;0,VLOOKUP($C948,CNIGP!$A:$J,3,FALSE),"")</f>
        <v/>
      </c>
      <c r="F948" s="23" t="str">
        <f t="shared" si="43"/>
        <v/>
      </c>
      <c r="G948" s="23" t="str">
        <f>IF($C948&gt;0,VLOOKUP($C948,CNIGP!$A:$J,9,FALSE),"")</f>
        <v/>
      </c>
      <c r="H948" s="23" t="str">
        <f>IF($C948&gt;0,VLOOKUP($C948,CNIGP!$A:$J,25,FALSE),"")</f>
        <v/>
      </c>
      <c r="I948" s="63"/>
      <c r="J948" s="18"/>
      <c r="K948" s="18"/>
      <c r="L948" s="18"/>
      <c r="M948" s="18"/>
      <c r="N948" s="36"/>
      <c r="O948" s="36"/>
      <c r="P948" s="36"/>
      <c r="Q948" s="36"/>
      <c r="R948" s="36"/>
      <c r="S948" s="18"/>
      <c r="T948" s="36"/>
      <c r="U948" s="18"/>
      <c r="V948" s="18"/>
      <c r="W948" s="23" t="str">
        <f t="shared" si="41"/>
        <v/>
      </c>
      <c r="X948" s="18"/>
      <c r="Y948" s="17"/>
      <c r="Z948" s="29" t="str">
        <f t="shared" si="42"/>
        <v/>
      </c>
      <c r="AA948" s="23" t="e">
        <f ca="1">IF(X948=#REF!,#REF!,IF(X948=#REF!,#REF!,IF(X948=#REF!,#REF!,IF(Z948="","",IF(X948="","",IF(Z948-TODAY()&gt;0,Z948-TODAY(),"Venceu"))))))</f>
        <v>#REF!</v>
      </c>
      <c r="AB948" s="58"/>
    </row>
    <row r="949" spans="1:28" ht="36" customHeight="1" x14ac:dyDescent="0.25">
      <c r="A949" s="16">
        <v>950</v>
      </c>
      <c r="B949" s="17"/>
      <c r="C949" s="18"/>
      <c r="D949" s="33" t="str">
        <f>IF($C949&gt;0,VLOOKUP($C949,CNIGP!$A:$J,2,FALSE),"")</f>
        <v/>
      </c>
      <c r="E949" s="23" t="str">
        <f>IF($C949&gt;0,VLOOKUP($C949,CNIGP!$A:$J,3,FALSE),"")</f>
        <v/>
      </c>
      <c r="F949" s="23" t="str">
        <f t="shared" si="43"/>
        <v/>
      </c>
      <c r="G949" s="23" t="str">
        <f>IF($C949&gt;0,VLOOKUP($C949,CNIGP!$A:$J,9,FALSE),"")</f>
        <v/>
      </c>
      <c r="H949" s="23" t="str">
        <f>IF($C949&gt;0,VLOOKUP($C949,CNIGP!$A:$J,25,FALSE),"")</f>
        <v/>
      </c>
      <c r="I949" s="63"/>
      <c r="J949" s="18"/>
      <c r="K949" s="18"/>
      <c r="L949" s="18"/>
      <c r="M949" s="18"/>
      <c r="N949" s="36"/>
      <c r="O949" s="36"/>
      <c r="P949" s="36"/>
      <c r="Q949" s="36"/>
      <c r="R949" s="36"/>
      <c r="S949" s="18"/>
      <c r="T949" s="36"/>
      <c r="U949" s="18"/>
      <c r="V949" s="18"/>
      <c r="W949" s="23" t="str">
        <f t="shared" si="41"/>
        <v/>
      </c>
      <c r="X949" s="18"/>
      <c r="Y949" s="17"/>
      <c r="Z949" s="29" t="str">
        <f t="shared" si="42"/>
        <v/>
      </c>
      <c r="AA949" s="23" t="e">
        <f ca="1">IF(X949=#REF!,#REF!,IF(X949=#REF!,#REF!,IF(X949=#REF!,#REF!,IF(Z949="","",IF(X949="","",IF(Z949-TODAY()&gt;0,Z949-TODAY(),"Venceu"))))))</f>
        <v>#REF!</v>
      </c>
      <c r="AB949" s="58"/>
    </row>
    <row r="950" spans="1:28" ht="36" customHeight="1" x14ac:dyDescent="0.25">
      <c r="A950" s="16">
        <v>951</v>
      </c>
      <c r="B950" s="17"/>
      <c r="C950" s="18"/>
      <c r="D950" s="33" t="str">
        <f>IF($C950&gt;0,VLOOKUP($C950,CNIGP!$A:$J,2,FALSE),"")</f>
        <v/>
      </c>
      <c r="E950" s="23" t="str">
        <f>IF($C950&gt;0,VLOOKUP($C950,CNIGP!$A:$J,3,FALSE),"")</f>
        <v/>
      </c>
      <c r="F950" s="23" t="str">
        <f t="shared" si="43"/>
        <v/>
      </c>
      <c r="G950" s="23" t="str">
        <f>IF($C950&gt;0,VLOOKUP($C950,CNIGP!$A:$J,9,FALSE),"")</f>
        <v/>
      </c>
      <c r="H950" s="23" t="str">
        <f>IF($C950&gt;0,VLOOKUP($C950,CNIGP!$A:$J,25,FALSE),"")</f>
        <v/>
      </c>
      <c r="I950" s="63"/>
      <c r="J950" s="18"/>
      <c r="K950" s="18"/>
      <c r="L950" s="18"/>
      <c r="M950" s="18"/>
      <c r="N950" s="36"/>
      <c r="O950" s="36"/>
      <c r="P950" s="36"/>
      <c r="Q950" s="36"/>
      <c r="R950" s="36"/>
      <c r="S950" s="18"/>
      <c r="T950" s="36"/>
      <c r="U950" s="18"/>
      <c r="V950" s="18"/>
      <c r="W950" s="23" t="str">
        <f t="shared" si="41"/>
        <v/>
      </c>
      <c r="X950" s="18"/>
      <c r="Y950" s="17"/>
      <c r="Z950" s="29" t="str">
        <f t="shared" si="42"/>
        <v/>
      </c>
      <c r="AA950" s="23" t="e">
        <f ca="1">IF(X950=#REF!,#REF!,IF(X950=#REF!,#REF!,IF(X950=#REF!,#REF!,IF(Z950="","",IF(X950="","",IF(Z950-TODAY()&gt;0,Z950-TODAY(),"Venceu"))))))</f>
        <v>#REF!</v>
      </c>
      <c r="AB950" s="58"/>
    </row>
    <row r="951" spans="1:28" ht="36" customHeight="1" x14ac:dyDescent="0.25">
      <c r="A951" s="16">
        <v>952</v>
      </c>
      <c r="B951" s="17"/>
      <c r="C951" s="18"/>
      <c r="D951" s="33" t="str">
        <f>IF($C951&gt;0,VLOOKUP($C951,CNIGP!$A:$J,2,FALSE),"")</f>
        <v/>
      </c>
      <c r="E951" s="23" t="str">
        <f>IF($C951&gt;0,VLOOKUP($C951,CNIGP!$A:$J,3,FALSE),"")</f>
        <v/>
      </c>
      <c r="F951" s="23" t="str">
        <f t="shared" si="43"/>
        <v/>
      </c>
      <c r="G951" s="23" t="str">
        <f>IF($C951&gt;0,VLOOKUP($C951,CNIGP!$A:$J,9,FALSE),"")</f>
        <v/>
      </c>
      <c r="H951" s="23" t="str">
        <f>IF($C951&gt;0,VLOOKUP($C951,CNIGP!$A:$J,25,FALSE),"")</f>
        <v/>
      </c>
      <c r="I951" s="63"/>
      <c r="J951" s="18"/>
      <c r="K951" s="18"/>
      <c r="L951" s="18"/>
      <c r="M951" s="18"/>
      <c r="N951" s="36"/>
      <c r="O951" s="36"/>
      <c r="P951" s="36"/>
      <c r="Q951" s="36"/>
      <c r="R951" s="36"/>
      <c r="S951" s="18"/>
      <c r="T951" s="36"/>
      <c r="U951" s="18"/>
      <c r="V951" s="18"/>
      <c r="W951" s="23" t="str">
        <f t="shared" si="41"/>
        <v/>
      </c>
      <c r="X951" s="18"/>
      <c r="Y951" s="17"/>
      <c r="Z951" s="29" t="str">
        <f t="shared" si="42"/>
        <v/>
      </c>
      <c r="AA951" s="23" t="e">
        <f ca="1">IF(X951=#REF!,#REF!,IF(X951=#REF!,#REF!,IF(X951=#REF!,#REF!,IF(Z951="","",IF(X951="","",IF(Z951-TODAY()&gt;0,Z951-TODAY(),"Venceu"))))))</f>
        <v>#REF!</v>
      </c>
      <c r="AB951" s="58"/>
    </row>
    <row r="952" spans="1:28" ht="36" customHeight="1" x14ac:dyDescent="0.25">
      <c r="A952" s="16">
        <v>953</v>
      </c>
      <c r="B952" s="17"/>
      <c r="C952" s="18"/>
      <c r="D952" s="33" t="str">
        <f>IF($C952&gt;0,VLOOKUP($C952,CNIGP!$A:$J,2,FALSE),"")</f>
        <v/>
      </c>
      <c r="E952" s="23" t="str">
        <f>IF($C952&gt;0,VLOOKUP($C952,CNIGP!$A:$J,3,FALSE),"")</f>
        <v/>
      </c>
      <c r="F952" s="23" t="str">
        <f t="shared" si="43"/>
        <v/>
      </c>
      <c r="G952" s="23" t="str">
        <f>IF($C952&gt;0,VLOOKUP($C952,CNIGP!$A:$J,9,FALSE),"")</f>
        <v/>
      </c>
      <c r="H952" s="23" t="str">
        <f>IF($C952&gt;0,VLOOKUP($C952,CNIGP!$A:$J,25,FALSE),"")</f>
        <v/>
      </c>
      <c r="I952" s="63"/>
      <c r="J952" s="18"/>
      <c r="K952" s="18"/>
      <c r="L952" s="18"/>
      <c r="M952" s="18"/>
      <c r="N952" s="36"/>
      <c r="O952" s="36"/>
      <c r="P952" s="36"/>
      <c r="Q952" s="36"/>
      <c r="R952" s="36"/>
      <c r="S952" s="18"/>
      <c r="T952" s="36"/>
      <c r="U952" s="18"/>
      <c r="V952" s="18"/>
      <c r="W952" s="23" t="str">
        <f t="shared" si="41"/>
        <v/>
      </c>
      <c r="X952" s="18"/>
      <c r="Y952" s="17"/>
      <c r="Z952" s="29" t="str">
        <f t="shared" si="42"/>
        <v/>
      </c>
      <c r="AA952" s="23" t="e">
        <f ca="1">IF(X952=#REF!,#REF!,IF(X952=#REF!,#REF!,IF(X952=#REF!,#REF!,IF(Z952="","",IF(X952="","",IF(Z952-TODAY()&gt;0,Z952-TODAY(),"Venceu"))))))</f>
        <v>#REF!</v>
      </c>
      <c r="AB952" s="58"/>
    </row>
    <row r="953" spans="1:28" ht="36" customHeight="1" x14ac:dyDescent="0.25">
      <c r="A953" s="16">
        <v>954</v>
      </c>
      <c r="B953" s="17"/>
      <c r="C953" s="18"/>
      <c r="D953" s="33" t="str">
        <f>IF($C953&gt;0,VLOOKUP($C953,CNIGP!$A:$J,2,FALSE),"")</f>
        <v/>
      </c>
      <c r="E953" s="23" t="str">
        <f>IF($C953&gt;0,VLOOKUP($C953,CNIGP!$A:$J,3,FALSE),"")</f>
        <v/>
      </c>
      <c r="F953" s="23" t="str">
        <f t="shared" si="43"/>
        <v/>
      </c>
      <c r="G953" s="23" t="str">
        <f>IF($C953&gt;0,VLOOKUP($C953,CNIGP!$A:$J,9,FALSE),"")</f>
        <v/>
      </c>
      <c r="H953" s="23" t="str">
        <f>IF($C953&gt;0,VLOOKUP($C953,CNIGP!$A:$J,25,FALSE),"")</f>
        <v/>
      </c>
      <c r="I953" s="63"/>
      <c r="J953" s="18"/>
      <c r="K953" s="18"/>
      <c r="L953" s="18"/>
      <c r="M953" s="18"/>
      <c r="N953" s="36"/>
      <c r="O953" s="36"/>
      <c r="P953" s="36"/>
      <c r="Q953" s="36"/>
      <c r="R953" s="36"/>
      <c r="S953" s="18"/>
      <c r="T953" s="36"/>
      <c r="U953" s="18"/>
      <c r="V953" s="18"/>
      <c r="W953" s="23" t="str">
        <f t="shared" si="41"/>
        <v/>
      </c>
      <c r="X953" s="18"/>
      <c r="Y953" s="17"/>
      <c r="Z953" s="29" t="str">
        <f t="shared" si="42"/>
        <v/>
      </c>
      <c r="AA953" s="23" t="e">
        <f ca="1">IF(X953=#REF!,#REF!,IF(X953=#REF!,#REF!,IF(X953=#REF!,#REF!,IF(Z953="","",IF(X953="","",IF(Z953-TODAY()&gt;0,Z953-TODAY(),"Venceu"))))))</f>
        <v>#REF!</v>
      </c>
      <c r="AB953" s="58"/>
    </row>
    <row r="954" spans="1:28" ht="36" customHeight="1" x14ac:dyDescent="0.25">
      <c r="A954" s="16">
        <v>955</v>
      </c>
      <c r="B954" s="17"/>
      <c r="C954" s="18"/>
      <c r="D954" s="33" t="str">
        <f>IF($C954&gt;0,VLOOKUP($C954,CNIGP!$A:$J,2,FALSE),"")</f>
        <v/>
      </c>
      <c r="E954" s="23" t="str">
        <f>IF($C954&gt;0,VLOOKUP($C954,CNIGP!$A:$J,3,FALSE),"")</f>
        <v/>
      </c>
      <c r="F954" s="23" t="str">
        <f t="shared" si="43"/>
        <v/>
      </c>
      <c r="G954" s="23" t="str">
        <f>IF($C954&gt;0,VLOOKUP($C954,CNIGP!$A:$J,9,FALSE),"")</f>
        <v/>
      </c>
      <c r="H954" s="23" t="str">
        <f>IF($C954&gt;0,VLOOKUP($C954,CNIGP!$A:$J,25,FALSE),"")</f>
        <v/>
      </c>
      <c r="I954" s="63"/>
      <c r="J954" s="18"/>
      <c r="K954" s="18"/>
      <c r="L954" s="18"/>
      <c r="M954" s="18"/>
      <c r="N954" s="36"/>
      <c r="O954" s="36"/>
      <c r="P954" s="36"/>
      <c r="Q954" s="36"/>
      <c r="R954" s="36"/>
      <c r="S954" s="18"/>
      <c r="T954" s="36"/>
      <c r="U954" s="18"/>
      <c r="V954" s="18"/>
      <c r="W954" s="23" t="str">
        <f t="shared" si="41"/>
        <v/>
      </c>
      <c r="X954" s="18"/>
      <c r="Y954" s="17"/>
      <c r="Z954" s="29" t="str">
        <f t="shared" si="42"/>
        <v/>
      </c>
      <c r="AA954" s="23" t="e">
        <f ca="1">IF(X954=#REF!,#REF!,IF(X954=#REF!,#REF!,IF(X954=#REF!,#REF!,IF(Z954="","",IF(X954="","",IF(Z954-TODAY()&gt;0,Z954-TODAY(),"Venceu"))))))</f>
        <v>#REF!</v>
      </c>
      <c r="AB954" s="58"/>
    </row>
    <row r="955" spans="1:28" ht="36" customHeight="1" x14ac:dyDescent="0.25">
      <c r="A955" s="16">
        <v>956</v>
      </c>
      <c r="B955" s="17"/>
      <c r="C955" s="18"/>
      <c r="D955" s="33" t="str">
        <f>IF($C955&gt;0,VLOOKUP($C955,CNIGP!$A:$J,2,FALSE),"")</f>
        <v/>
      </c>
      <c r="E955" s="23" t="str">
        <f>IF($C955&gt;0,VLOOKUP($C955,CNIGP!$A:$J,3,FALSE),"")</f>
        <v/>
      </c>
      <c r="F955" s="23" t="str">
        <f t="shared" si="43"/>
        <v/>
      </c>
      <c r="G955" s="23" t="str">
        <f>IF($C955&gt;0,VLOOKUP($C955,CNIGP!$A:$J,9,FALSE),"")</f>
        <v/>
      </c>
      <c r="H955" s="23" t="str">
        <f>IF($C955&gt;0,VLOOKUP($C955,CNIGP!$A:$J,25,FALSE),"")</f>
        <v/>
      </c>
      <c r="I955" s="63"/>
      <c r="J955" s="18"/>
      <c r="K955" s="18"/>
      <c r="L955" s="18"/>
      <c r="M955" s="18"/>
      <c r="N955" s="36"/>
      <c r="O955" s="36"/>
      <c r="P955" s="36"/>
      <c r="Q955" s="36"/>
      <c r="R955" s="36"/>
      <c r="S955" s="18"/>
      <c r="T955" s="36"/>
      <c r="U955" s="18"/>
      <c r="V955" s="18"/>
      <c r="W955" s="23" t="str">
        <f t="shared" si="41"/>
        <v/>
      </c>
      <c r="X955" s="18"/>
      <c r="Y955" s="17"/>
      <c r="Z955" s="29" t="str">
        <f t="shared" si="42"/>
        <v/>
      </c>
      <c r="AA955" s="23" t="e">
        <f ca="1">IF(X955=#REF!,#REF!,IF(X955=#REF!,#REF!,IF(X955=#REF!,#REF!,IF(Z955="","",IF(X955="","",IF(Z955-TODAY()&gt;0,Z955-TODAY(),"Venceu"))))))</f>
        <v>#REF!</v>
      </c>
      <c r="AB955" s="58"/>
    </row>
    <row r="956" spans="1:28" ht="36" customHeight="1" x14ac:dyDescent="0.25">
      <c r="A956" s="16">
        <v>957</v>
      </c>
      <c r="B956" s="17"/>
      <c r="C956" s="18"/>
      <c r="D956" s="33" t="str">
        <f>IF($C956&gt;0,VLOOKUP($C956,CNIGP!$A:$J,2,FALSE),"")</f>
        <v/>
      </c>
      <c r="E956" s="23" t="str">
        <f>IF($C956&gt;0,VLOOKUP($C956,CNIGP!$A:$J,3,FALSE),"")</f>
        <v/>
      </c>
      <c r="F956" s="23" t="str">
        <f t="shared" si="43"/>
        <v/>
      </c>
      <c r="G956" s="23" t="str">
        <f>IF($C956&gt;0,VLOOKUP($C956,CNIGP!$A:$J,9,FALSE),"")</f>
        <v/>
      </c>
      <c r="H956" s="23" t="str">
        <f>IF($C956&gt;0,VLOOKUP($C956,CNIGP!$A:$J,25,FALSE),"")</f>
        <v/>
      </c>
      <c r="I956" s="63"/>
      <c r="J956" s="18"/>
      <c r="K956" s="18"/>
      <c r="L956" s="18"/>
      <c r="M956" s="18"/>
      <c r="N956" s="36"/>
      <c r="O956" s="36"/>
      <c r="P956" s="36"/>
      <c r="Q956" s="36"/>
      <c r="R956" s="36"/>
      <c r="S956" s="18"/>
      <c r="T956" s="36"/>
      <c r="U956" s="18"/>
      <c r="V956" s="18"/>
      <c r="W956" s="23" t="str">
        <f t="shared" si="41"/>
        <v/>
      </c>
      <c r="X956" s="18"/>
      <c r="Y956" s="17"/>
      <c r="Z956" s="29" t="str">
        <f t="shared" si="42"/>
        <v/>
      </c>
      <c r="AA956" s="23" t="e">
        <f ca="1">IF(X956=#REF!,#REF!,IF(X956=#REF!,#REF!,IF(X956=#REF!,#REF!,IF(Z956="","",IF(X956="","",IF(Z956-TODAY()&gt;0,Z956-TODAY(),"Venceu"))))))</f>
        <v>#REF!</v>
      </c>
      <c r="AB956" s="58"/>
    </row>
    <row r="957" spans="1:28" ht="36" customHeight="1" x14ac:dyDescent="0.25">
      <c r="A957" s="16">
        <v>958</v>
      </c>
      <c r="B957" s="17"/>
      <c r="C957" s="18"/>
      <c r="D957" s="33" t="str">
        <f>IF($C957&gt;0,VLOOKUP($C957,CNIGP!$A:$J,2,FALSE),"")</f>
        <v/>
      </c>
      <c r="E957" s="23" t="str">
        <f>IF($C957&gt;0,VLOOKUP($C957,CNIGP!$A:$J,3,FALSE),"")</f>
        <v/>
      </c>
      <c r="F957" s="23" t="str">
        <f t="shared" si="43"/>
        <v/>
      </c>
      <c r="G957" s="23" t="str">
        <f>IF($C957&gt;0,VLOOKUP($C957,CNIGP!$A:$J,9,FALSE),"")</f>
        <v/>
      </c>
      <c r="H957" s="23" t="str">
        <f>IF($C957&gt;0,VLOOKUP($C957,CNIGP!$A:$J,25,FALSE),"")</f>
        <v/>
      </c>
      <c r="I957" s="63"/>
      <c r="J957" s="18"/>
      <c r="K957" s="18"/>
      <c r="L957" s="18"/>
      <c r="M957" s="18"/>
      <c r="N957" s="36"/>
      <c r="O957" s="36"/>
      <c r="P957" s="36"/>
      <c r="Q957" s="36"/>
      <c r="R957" s="36"/>
      <c r="S957" s="18"/>
      <c r="T957" s="36"/>
      <c r="U957" s="18"/>
      <c r="V957" s="18"/>
      <c r="W957" s="23" t="str">
        <f t="shared" si="41"/>
        <v/>
      </c>
      <c r="X957" s="18"/>
      <c r="Y957" s="17"/>
      <c r="Z957" s="29" t="str">
        <f t="shared" si="42"/>
        <v/>
      </c>
      <c r="AA957" s="23" t="e">
        <f ca="1">IF(X957=#REF!,#REF!,IF(X957=#REF!,#REF!,IF(X957=#REF!,#REF!,IF(Z957="","",IF(X957="","",IF(Z957-TODAY()&gt;0,Z957-TODAY(),"Venceu"))))))</f>
        <v>#REF!</v>
      </c>
      <c r="AB957" s="58"/>
    </row>
    <row r="958" spans="1:28" ht="36" customHeight="1" x14ac:dyDescent="0.25">
      <c r="A958" s="16">
        <v>959</v>
      </c>
      <c r="B958" s="17"/>
      <c r="C958" s="18"/>
      <c r="D958" s="33" t="str">
        <f>IF($C958&gt;0,VLOOKUP($C958,CNIGP!$A:$J,2,FALSE),"")</f>
        <v/>
      </c>
      <c r="E958" s="23" t="str">
        <f>IF($C958&gt;0,VLOOKUP($C958,CNIGP!$A:$J,3,FALSE),"")</f>
        <v/>
      </c>
      <c r="F958" s="23" t="str">
        <f t="shared" si="43"/>
        <v/>
      </c>
      <c r="G958" s="23" t="str">
        <f>IF($C958&gt;0,VLOOKUP($C958,CNIGP!$A:$J,9,FALSE),"")</f>
        <v/>
      </c>
      <c r="H958" s="23" t="str">
        <f>IF($C958&gt;0,VLOOKUP($C958,CNIGP!$A:$J,25,FALSE),"")</f>
        <v/>
      </c>
      <c r="I958" s="63"/>
      <c r="J958" s="18"/>
      <c r="K958" s="18"/>
      <c r="L958" s="18"/>
      <c r="M958" s="18"/>
      <c r="N958" s="36"/>
      <c r="O958" s="36"/>
      <c r="P958" s="36"/>
      <c r="Q958" s="36"/>
      <c r="R958" s="36"/>
      <c r="S958" s="18"/>
      <c r="T958" s="36"/>
      <c r="U958" s="18"/>
      <c r="V958" s="18"/>
      <c r="W958" s="23" t="str">
        <f t="shared" si="41"/>
        <v/>
      </c>
      <c r="X958" s="18"/>
      <c r="Y958" s="17"/>
      <c r="Z958" s="29" t="str">
        <f t="shared" si="42"/>
        <v/>
      </c>
      <c r="AA958" s="23" t="e">
        <f ca="1">IF(X958=#REF!,#REF!,IF(X958=#REF!,#REF!,IF(X958=#REF!,#REF!,IF(Z958="","",IF(X958="","",IF(Z958-TODAY()&gt;0,Z958-TODAY(),"Venceu"))))))</f>
        <v>#REF!</v>
      </c>
      <c r="AB958" s="58"/>
    </row>
    <row r="959" spans="1:28" ht="36" customHeight="1" x14ac:dyDescent="0.25">
      <c r="A959" s="16">
        <v>960</v>
      </c>
      <c r="B959" s="17"/>
      <c r="C959" s="18"/>
      <c r="D959" s="33" t="str">
        <f>IF($C959&gt;0,VLOOKUP($C959,CNIGP!$A:$J,2,FALSE),"")</f>
        <v/>
      </c>
      <c r="E959" s="23" t="str">
        <f>IF($C959&gt;0,VLOOKUP($C959,CNIGP!$A:$J,3,FALSE),"")</f>
        <v/>
      </c>
      <c r="F959" s="23" t="str">
        <f t="shared" si="43"/>
        <v/>
      </c>
      <c r="G959" s="23" t="str">
        <f>IF($C959&gt;0,VLOOKUP($C959,CNIGP!$A:$J,9,FALSE),"")</f>
        <v/>
      </c>
      <c r="H959" s="23" t="str">
        <f>IF($C959&gt;0,VLOOKUP($C959,CNIGP!$A:$J,25,FALSE),"")</f>
        <v/>
      </c>
      <c r="I959" s="63"/>
      <c r="J959" s="18"/>
      <c r="K959" s="18"/>
      <c r="L959" s="18"/>
      <c r="M959" s="18"/>
      <c r="N959" s="36"/>
      <c r="O959" s="36"/>
      <c r="P959" s="36"/>
      <c r="Q959" s="36"/>
      <c r="R959" s="36"/>
      <c r="S959" s="18"/>
      <c r="T959" s="36"/>
      <c r="U959" s="18"/>
      <c r="V959" s="18"/>
      <c r="W959" s="23" t="str">
        <f t="shared" ref="W959:W998" si="44">IF(B959&gt;0,IF(T959&gt;0,$T$1,IF(S959&gt;0,$S$1,IF(R959&gt;0,$R$1,IF(Q959&gt;0,$Q$1,IF(P959&gt;0,$P$1,IF(O959&gt;0,$O$1,IF(N959&gt;0,$N$1,"Registrar demanda"))))))),"")</f>
        <v/>
      </c>
      <c r="X959" s="18"/>
      <c r="Y959" s="17"/>
      <c r="Z959" s="29" t="str">
        <f t="shared" si="42"/>
        <v/>
      </c>
      <c r="AA959" s="23" t="e">
        <f ca="1">IF(X959=#REF!,#REF!,IF(X959=#REF!,#REF!,IF(X959=#REF!,#REF!,IF(Z959="","",IF(X959="","",IF(Z959-TODAY()&gt;0,Z959-TODAY(),"Venceu"))))))</f>
        <v>#REF!</v>
      </c>
      <c r="AB959" s="58"/>
    </row>
    <row r="960" spans="1:28" ht="36" customHeight="1" x14ac:dyDescent="0.25">
      <c r="A960" s="16">
        <v>961</v>
      </c>
      <c r="B960" s="17"/>
      <c r="C960" s="18"/>
      <c r="D960" s="33" t="str">
        <f>IF($C960&gt;0,VLOOKUP($C960,CNIGP!$A:$J,2,FALSE),"")</f>
        <v/>
      </c>
      <c r="E960" s="23" t="str">
        <f>IF($C960&gt;0,VLOOKUP($C960,CNIGP!$A:$J,3,FALSE),"")</f>
        <v/>
      </c>
      <c r="F960" s="23" t="str">
        <f t="shared" si="43"/>
        <v/>
      </c>
      <c r="G960" s="23" t="str">
        <f>IF($C960&gt;0,VLOOKUP($C960,CNIGP!$A:$J,9,FALSE),"")</f>
        <v/>
      </c>
      <c r="H960" s="23" t="str">
        <f>IF($C960&gt;0,VLOOKUP($C960,CNIGP!$A:$J,25,FALSE),"")</f>
        <v/>
      </c>
      <c r="I960" s="63"/>
      <c r="J960" s="18"/>
      <c r="K960" s="18"/>
      <c r="L960" s="18"/>
      <c r="M960" s="18"/>
      <c r="N960" s="36"/>
      <c r="O960" s="36"/>
      <c r="P960" s="36"/>
      <c r="Q960" s="36"/>
      <c r="R960" s="36"/>
      <c r="S960" s="18"/>
      <c r="T960" s="36"/>
      <c r="U960" s="18"/>
      <c r="V960" s="18"/>
      <c r="W960" s="23" t="str">
        <f t="shared" si="44"/>
        <v/>
      </c>
      <c r="X960" s="18"/>
      <c r="Y960" s="17"/>
      <c r="Z960" s="29" t="str">
        <f t="shared" si="42"/>
        <v/>
      </c>
      <c r="AA960" s="23" t="e">
        <f ca="1">IF(X960=#REF!,#REF!,IF(X960=#REF!,#REF!,IF(X960=#REF!,#REF!,IF(Z960="","",IF(X960="","",IF(Z960-TODAY()&gt;0,Z960-TODAY(),"Venceu"))))))</f>
        <v>#REF!</v>
      </c>
      <c r="AB960" s="58"/>
    </row>
    <row r="961" spans="1:28" ht="36" customHeight="1" x14ac:dyDescent="0.25">
      <c r="A961" s="16">
        <v>962</v>
      </c>
      <c r="B961" s="17"/>
      <c r="C961" s="18"/>
      <c r="D961" s="33" t="str">
        <f>IF($C961&gt;0,VLOOKUP($C961,CNIGP!$A:$J,2,FALSE),"")</f>
        <v/>
      </c>
      <c r="E961" s="23" t="str">
        <f>IF($C961&gt;0,VLOOKUP($C961,CNIGP!$A:$J,3,FALSE),"")</f>
        <v/>
      </c>
      <c r="F961" s="23" t="str">
        <f t="shared" si="43"/>
        <v/>
      </c>
      <c r="G961" s="23" t="str">
        <f>IF($C961&gt;0,VLOOKUP($C961,CNIGP!$A:$J,9,FALSE),"")</f>
        <v/>
      </c>
      <c r="H961" s="23" t="str">
        <f>IF($C961&gt;0,VLOOKUP($C961,CNIGP!$A:$J,25,FALSE),"")</f>
        <v/>
      </c>
      <c r="I961" s="63"/>
      <c r="J961" s="18"/>
      <c r="K961" s="18"/>
      <c r="L961" s="18"/>
      <c r="M961" s="18"/>
      <c r="N961" s="36"/>
      <c r="O961" s="36"/>
      <c r="P961" s="36"/>
      <c r="Q961" s="36"/>
      <c r="R961" s="36"/>
      <c r="S961" s="18"/>
      <c r="T961" s="36"/>
      <c r="U961" s="18"/>
      <c r="V961" s="18"/>
      <c r="W961" s="23" t="str">
        <f t="shared" si="44"/>
        <v/>
      </c>
      <c r="X961" s="18"/>
      <c r="Y961" s="17"/>
      <c r="Z961" s="29" t="str">
        <f t="shared" si="42"/>
        <v/>
      </c>
      <c r="AA961" s="23" t="e">
        <f ca="1">IF(X961=#REF!,#REF!,IF(X961=#REF!,#REF!,IF(X961=#REF!,#REF!,IF(Z961="","",IF(X961="","",IF(Z961-TODAY()&gt;0,Z961-TODAY(),"Venceu"))))))</f>
        <v>#REF!</v>
      </c>
      <c r="AB961" s="58"/>
    </row>
    <row r="962" spans="1:28" ht="36" customHeight="1" x14ac:dyDescent="0.25">
      <c r="A962" s="16">
        <v>963</v>
      </c>
      <c r="B962" s="17"/>
      <c r="C962" s="18"/>
      <c r="D962" s="33" t="str">
        <f>IF($C962&gt;0,VLOOKUP($C962,CNIGP!$A:$J,2,FALSE),"")</f>
        <v/>
      </c>
      <c r="E962" s="23" t="str">
        <f>IF($C962&gt;0,VLOOKUP($C962,CNIGP!$A:$J,3,FALSE),"")</f>
        <v/>
      </c>
      <c r="F962" s="23" t="str">
        <f t="shared" si="43"/>
        <v/>
      </c>
      <c r="G962" s="23" t="str">
        <f>IF($C962&gt;0,VLOOKUP($C962,CNIGP!$A:$J,9,FALSE),"")</f>
        <v/>
      </c>
      <c r="H962" s="23" t="str">
        <f>IF($C962&gt;0,VLOOKUP($C962,CNIGP!$A:$J,25,FALSE),"")</f>
        <v/>
      </c>
      <c r="I962" s="63"/>
      <c r="J962" s="18"/>
      <c r="K962" s="18"/>
      <c r="L962" s="18"/>
      <c r="M962" s="18"/>
      <c r="N962" s="36"/>
      <c r="O962" s="36"/>
      <c r="P962" s="36"/>
      <c r="Q962" s="36"/>
      <c r="R962" s="36"/>
      <c r="S962" s="18"/>
      <c r="T962" s="36"/>
      <c r="U962" s="18"/>
      <c r="V962" s="18"/>
      <c r="W962" s="23" t="str">
        <f t="shared" si="44"/>
        <v/>
      </c>
      <c r="X962" s="18"/>
      <c r="Y962" s="17"/>
      <c r="Z962" s="29" t="str">
        <f t="shared" si="42"/>
        <v/>
      </c>
      <c r="AA962" s="23" t="e">
        <f ca="1">IF(X962=#REF!,#REF!,IF(X962=#REF!,#REF!,IF(X962=#REF!,#REF!,IF(Z962="","",IF(X962="","",IF(Z962-TODAY()&gt;0,Z962-TODAY(),"Venceu"))))))</f>
        <v>#REF!</v>
      </c>
      <c r="AB962" s="58"/>
    </row>
    <row r="963" spans="1:28" ht="36" customHeight="1" x14ac:dyDescent="0.25">
      <c r="A963" s="16">
        <v>964</v>
      </c>
      <c r="B963" s="17"/>
      <c r="C963" s="18"/>
      <c r="D963" s="33" t="str">
        <f>IF($C963&gt;0,VLOOKUP($C963,CNIGP!$A:$J,2,FALSE),"")</f>
        <v/>
      </c>
      <c r="E963" s="23" t="str">
        <f>IF($C963&gt;0,VLOOKUP($C963,CNIGP!$A:$J,3,FALSE),"")</f>
        <v/>
      </c>
      <c r="F963" s="23" t="str">
        <f t="shared" si="43"/>
        <v/>
      </c>
      <c r="G963" s="23" t="str">
        <f>IF($C963&gt;0,VLOOKUP($C963,CNIGP!$A:$J,9,FALSE),"")</f>
        <v/>
      </c>
      <c r="H963" s="23" t="str">
        <f>IF($C963&gt;0,VLOOKUP($C963,CNIGP!$A:$J,25,FALSE),"")</f>
        <v/>
      </c>
      <c r="I963" s="63"/>
      <c r="J963" s="18"/>
      <c r="K963" s="18"/>
      <c r="L963" s="18"/>
      <c r="M963" s="18"/>
      <c r="N963" s="36"/>
      <c r="O963" s="36"/>
      <c r="P963" s="36"/>
      <c r="Q963" s="36"/>
      <c r="R963" s="36"/>
      <c r="S963" s="18"/>
      <c r="T963" s="36"/>
      <c r="U963" s="18"/>
      <c r="V963" s="18"/>
      <c r="W963" s="23" t="str">
        <f t="shared" si="44"/>
        <v/>
      </c>
      <c r="X963" s="18"/>
      <c r="Y963" s="17"/>
      <c r="Z963" s="29" t="str">
        <f t="shared" si="42"/>
        <v/>
      </c>
      <c r="AA963" s="23" t="e">
        <f ca="1">IF(X963=#REF!,#REF!,IF(X963=#REF!,#REF!,IF(X963=#REF!,#REF!,IF(Z963="","",IF(X963="","",IF(Z963-TODAY()&gt;0,Z963-TODAY(),"Venceu"))))))</f>
        <v>#REF!</v>
      </c>
      <c r="AB963" s="58"/>
    </row>
    <row r="964" spans="1:28" ht="36" customHeight="1" x14ac:dyDescent="0.25">
      <c r="A964" s="16">
        <v>965</v>
      </c>
      <c r="B964" s="17"/>
      <c r="C964" s="18"/>
      <c r="D964" s="33" t="str">
        <f>IF($C964&gt;0,VLOOKUP($C964,CNIGP!$A:$J,2,FALSE),"")</f>
        <v/>
      </c>
      <c r="E964" s="23" t="str">
        <f>IF($C964&gt;0,VLOOKUP($C964,CNIGP!$A:$J,3,FALSE),"")</f>
        <v/>
      </c>
      <c r="F964" s="23" t="str">
        <f t="shared" si="43"/>
        <v/>
      </c>
      <c r="G964" s="23" t="str">
        <f>IF($C964&gt;0,VLOOKUP($C964,CNIGP!$A:$J,9,FALSE),"")</f>
        <v/>
      </c>
      <c r="H964" s="23" t="str">
        <f>IF($C964&gt;0,VLOOKUP($C964,CNIGP!$A:$J,25,FALSE),"")</f>
        <v/>
      </c>
      <c r="I964" s="63"/>
      <c r="J964" s="18"/>
      <c r="K964" s="18"/>
      <c r="L964" s="18"/>
      <c r="M964" s="18"/>
      <c r="N964" s="36"/>
      <c r="O964" s="36"/>
      <c r="P964" s="36"/>
      <c r="Q964" s="36"/>
      <c r="R964" s="36"/>
      <c r="S964" s="18"/>
      <c r="T964" s="36"/>
      <c r="U964" s="18"/>
      <c r="V964" s="18"/>
      <c r="W964" s="23" t="str">
        <f t="shared" si="44"/>
        <v/>
      </c>
      <c r="X964" s="18"/>
      <c r="Y964" s="17"/>
      <c r="Z964" s="29" t="str">
        <f t="shared" si="42"/>
        <v/>
      </c>
      <c r="AA964" s="23" t="e">
        <f ca="1">IF(X964=#REF!,#REF!,IF(X964=#REF!,#REF!,IF(X964=#REF!,#REF!,IF(Z964="","",IF(X964="","",IF(Z964-TODAY()&gt;0,Z964-TODAY(),"Venceu"))))))</f>
        <v>#REF!</v>
      </c>
      <c r="AB964" s="58"/>
    </row>
    <row r="965" spans="1:28" ht="36" customHeight="1" x14ac:dyDescent="0.25">
      <c r="A965" s="16">
        <v>966</v>
      </c>
      <c r="B965" s="17"/>
      <c r="C965" s="18"/>
      <c r="D965" s="33" t="str">
        <f>IF($C965&gt;0,VLOOKUP($C965,CNIGP!$A:$J,2,FALSE),"")</f>
        <v/>
      </c>
      <c r="E965" s="23" t="str">
        <f>IF($C965&gt;0,VLOOKUP($C965,CNIGP!$A:$J,3,FALSE),"")</f>
        <v/>
      </c>
      <c r="F965" s="23" t="str">
        <f t="shared" si="43"/>
        <v/>
      </c>
      <c r="G965" s="23" t="str">
        <f>IF($C965&gt;0,VLOOKUP($C965,CNIGP!$A:$J,9,FALSE),"")</f>
        <v/>
      </c>
      <c r="H965" s="23" t="str">
        <f>IF($C965&gt;0,VLOOKUP($C965,CNIGP!$A:$J,25,FALSE),"")</f>
        <v/>
      </c>
      <c r="I965" s="63"/>
      <c r="J965" s="18"/>
      <c r="K965" s="18"/>
      <c r="L965" s="18"/>
      <c r="M965" s="18"/>
      <c r="N965" s="36"/>
      <c r="O965" s="36"/>
      <c r="P965" s="36"/>
      <c r="Q965" s="36"/>
      <c r="R965" s="36"/>
      <c r="S965" s="18"/>
      <c r="T965" s="36"/>
      <c r="U965" s="18"/>
      <c r="V965" s="18"/>
      <c r="W965" s="23" t="str">
        <f t="shared" si="44"/>
        <v/>
      </c>
      <c r="X965" s="18"/>
      <c r="Y965" s="17"/>
      <c r="Z965" s="29" t="str">
        <f t="shared" si="42"/>
        <v/>
      </c>
      <c r="AA965" s="23" t="e">
        <f ca="1">IF(X965=#REF!,#REF!,IF(X965=#REF!,#REF!,IF(X965=#REF!,#REF!,IF(Z965="","",IF(X965="","",IF(Z965-TODAY()&gt;0,Z965-TODAY(),"Venceu"))))))</f>
        <v>#REF!</v>
      </c>
      <c r="AB965" s="58"/>
    </row>
    <row r="966" spans="1:28" ht="36" customHeight="1" x14ac:dyDescent="0.25">
      <c r="A966" s="16">
        <v>967</v>
      </c>
      <c r="B966" s="17"/>
      <c r="C966" s="18"/>
      <c r="D966" s="33" t="str">
        <f>IF($C966&gt;0,VLOOKUP($C966,CNIGP!$A:$J,2,FALSE),"")</f>
        <v/>
      </c>
      <c r="E966" s="23" t="str">
        <f>IF($C966&gt;0,VLOOKUP($C966,CNIGP!$A:$J,3,FALSE),"")</f>
        <v/>
      </c>
      <c r="F966" s="23" t="str">
        <f t="shared" si="43"/>
        <v/>
      </c>
      <c r="G966" s="23" t="str">
        <f>IF($C966&gt;0,VLOOKUP($C966,CNIGP!$A:$J,9,FALSE),"")</f>
        <v/>
      </c>
      <c r="H966" s="23" t="str">
        <f>IF($C966&gt;0,VLOOKUP($C966,CNIGP!$A:$J,25,FALSE),"")</f>
        <v/>
      </c>
      <c r="I966" s="63"/>
      <c r="J966" s="18"/>
      <c r="K966" s="18"/>
      <c r="L966" s="18"/>
      <c r="M966" s="18"/>
      <c r="N966" s="36"/>
      <c r="O966" s="36"/>
      <c r="P966" s="36"/>
      <c r="Q966" s="36"/>
      <c r="R966" s="36"/>
      <c r="S966" s="18"/>
      <c r="T966" s="36"/>
      <c r="U966" s="18"/>
      <c r="V966" s="18"/>
      <c r="W966" s="23" t="str">
        <f t="shared" si="44"/>
        <v/>
      </c>
      <c r="X966" s="18"/>
      <c r="Y966" s="17"/>
      <c r="Z966" s="29" t="str">
        <f t="shared" si="42"/>
        <v/>
      </c>
      <c r="AA966" s="23" t="e">
        <f ca="1">IF(X966=#REF!,#REF!,IF(X966=#REF!,#REF!,IF(X966=#REF!,#REF!,IF(Z966="","",IF(X966="","",IF(Z966-TODAY()&gt;0,Z966-TODAY(),"Venceu"))))))</f>
        <v>#REF!</v>
      </c>
      <c r="AB966" s="58"/>
    </row>
    <row r="967" spans="1:28" ht="36" customHeight="1" x14ac:dyDescent="0.25">
      <c r="A967" s="16">
        <v>968</v>
      </c>
      <c r="B967" s="17"/>
      <c r="C967" s="18"/>
      <c r="D967" s="33" t="str">
        <f>IF($C967&gt;0,VLOOKUP($C967,CNIGP!$A:$J,2,FALSE),"")</f>
        <v/>
      </c>
      <c r="E967" s="23" t="str">
        <f>IF($C967&gt;0,VLOOKUP($C967,CNIGP!$A:$J,3,FALSE),"")</f>
        <v/>
      </c>
      <c r="F967" s="23" t="str">
        <f t="shared" si="43"/>
        <v/>
      </c>
      <c r="G967" s="23" t="str">
        <f>IF($C967&gt;0,VLOOKUP($C967,CNIGP!$A:$J,9,FALSE),"")</f>
        <v/>
      </c>
      <c r="H967" s="23" t="str">
        <f>IF($C967&gt;0,VLOOKUP($C967,CNIGP!$A:$J,25,FALSE),"")</f>
        <v/>
      </c>
      <c r="I967" s="63"/>
      <c r="J967" s="18"/>
      <c r="K967" s="18"/>
      <c r="L967" s="18"/>
      <c r="M967" s="18"/>
      <c r="N967" s="36"/>
      <c r="O967" s="36"/>
      <c r="P967" s="36"/>
      <c r="Q967" s="36"/>
      <c r="R967" s="36"/>
      <c r="S967" s="18"/>
      <c r="T967" s="36"/>
      <c r="U967" s="18"/>
      <c r="V967" s="18"/>
      <c r="W967" s="23" t="str">
        <f t="shared" si="44"/>
        <v/>
      </c>
      <c r="X967" s="18"/>
      <c r="Y967" s="17"/>
      <c r="Z967" s="29" t="str">
        <f t="shared" si="42"/>
        <v/>
      </c>
      <c r="AA967" s="23" t="e">
        <f ca="1">IF(X967=#REF!,#REF!,IF(X967=#REF!,#REF!,IF(X967=#REF!,#REF!,IF(Z967="","",IF(X967="","",IF(Z967-TODAY()&gt;0,Z967-TODAY(),"Venceu"))))))</f>
        <v>#REF!</v>
      </c>
      <c r="AB967" s="58"/>
    </row>
    <row r="968" spans="1:28" ht="36" customHeight="1" x14ac:dyDescent="0.25">
      <c r="A968" s="16">
        <v>969</v>
      </c>
      <c r="B968" s="17"/>
      <c r="C968" s="18"/>
      <c r="D968" s="33" t="str">
        <f>IF($C968&gt;0,VLOOKUP($C968,CNIGP!$A:$J,2,FALSE),"")</f>
        <v/>
      </c>
      <c r="E968" s="23" t="str">
        <f>IF($C968&gt;0,VLOOKUP($C968,CNIGP!$A:$J,3,FALSE),"")</f>
        <v/>
      </c>
      <c r="F968" s="23" t="str">
        <f t="shared" si="43"/>
        <v/>
      </c>
      <c r="G968" s="23" t="str">
        <f>IF($C968&gt;0,VLOOKUP($C968,CNIGP!$A:$J,9,FALSE),"")</f>
        <v/>
      </c>
      <c r="H968" s="23" t="str">
        <f>IF($C968&gt;0,VLOOKUP($C968,CNIGP!$A:$J,25,FALSE),"")</f>
        <v/>
      </c>
      <c r="I968" s="63"/>
      <c r="J968" s="18"/>
      <c r="K968" s="18"/>
      <c r="L968" s="18"/>
      <c r="M968" s="18"/>
      <c r="N968" s="36"/>
      <c r="O968" s="36"/>
      <c r="P968" s="36"/>
      <c r="Q968" s="36"/>
      <c r="R968" s="36"/>
      <c r="S968" s="18"/>
      <c r="T968" s="36"/>
      <c r="U968" s="18"/>
      <c r="V968" s="18"/>
      <c r="W968" s="23" t="str">
        <f t="shared" si="44"/>
        <v/>
      </c>
      <c r="X968" s="18"/>
      <c r="Y968" s="17"/>
      <c r="Z968" s="29" t="str">
        <f t="shared" si="42"/>
        <v/>
      </c>
      <c r="AA968" s="23" t="e">
        <f ca="1">IF(X968=#REF!,#REF!,IF(X968=#REF!,#REF!,IF(X968=#REF!,#REF!,IF(Z968="","",IF(X968="","",IF(Z968-TODAY()&gt;0,Z968-TODAY(),"Venceu"))))))</f>
        <v>#REF!</v>
      </c>
      <c r="AB968" s="58"/>
    </row>
    <row r="969" spans="1:28" ht="36" customHeight="1" x14ac:dyDescent="0.25">
      <c r="A969" s="16">
        <v>970</v>
      </c>
      <c r="B969" s="17"/>
      <c r="C969" s="18"/>
      <c r="D969" s="33" t="str">
        <f>IF($C969&gt;0,VLOOKUP($C969,CNIGP!$A:$J,2,FALSE),"")</f>
        <v/>
      </c>
      <c r="E969" s="23" t="str">
        <f>IF($C969&gt;0,VLOOKUP($C969,CNIGP!$A:$J,3,FALSE),"")</f>
        <v/>
      </c>
      <c r="F969" s="23" t="str">
        <f t="shared" si="43"/>
        <v/>
      </c>
      <c r="G969" s="23" t="str">
        <f>IF($C969&gt;0,VLOOKUP($C969,CNIGP!$A:$J,9,FALSE),"")</f>
        <v/>
      </c>
      <c r="H969" s="23" t="str">
        <f>IF($C969&gt;0,VLOOKUP($C969,CNIGP!$A:$J,25,FALSE),"")</f>
        <v/>
      </c>
      <c r="I969" s="63"/>
      <c r="J969" s="18"/>
      <c r="K969" s="18"/>
      <c r="L969" s="18"/>
      <c r="M969" s="18"/>
      <c r="N969" s="36"/>
      <c r="O969" s="36"/>
      <c r="P969" s="36"/>
      <c r="Q969" s="36"/>
      <c r="R969" s="36"/>
      <c r="S969" s="18"/>
      <c r="T969" s="36"/>
      <c r="U969" s="18"/>
      <c r="V969" s="18"/>
      <c r="W969" s="23" t="str">
        <f t="shared" si="44"/>
        <v/>
      </c>
      <c r="X969" s="18"/>
      <c r="Y969" s="17"/>
      <c r="Z969" s="29" t="str">
        <f t="shared" si="42"/>
        <v/>
      </c>
      <c r="AA969" s="23" t="e">
        <f ca="1">IF(X969=#REF!,#REF!,IF(X969=#REF!,#REF!,IF(X969=#REF!,#REF!,IF(Z969="","",IF(X969="","",IF(Z969-TODAY()&gt;0,Z969-TODAY(),"Venceu"))))))</f>
        <v>#REF!</v>
      </c>
      <c r="AB969" s="58"/>
    </row>
    <row r="970" spans="1:28" ht="36" customHeight="1" x14ac:dyDescent="0.25">
      <c r="A970" s="16">
        <v>971</v>
      </c>
      <c r="B970" s="17"/>
      <c r="C970" s="18"/>
      <c r="D970" s="33" t="str">
        <f>IF($C970&gt;0,VLOOKUP($C970,CNIGP!$A:$J,2,FALSE),"")</f>
        <v/>
      </c>
      <c r="E970" s="23" t="str">
        <f>IF($C970&gt;0,VLOOKUP($C970,CNIGP!$A:$J,3,FALSE),"")</f>
        <v/>
      </c>
      <c r="F970" s="23" t="str">
        <f t="shared" si="43"/>
        <v/>
      </c>
      <c r="G970" s="23" t="str">
        <f>IF($C970&gt;0,VLOOKUP($C970,CNIGP!$A:$J,9,FALSE),"")</f>
        <v/>
      </c>
      <c r="H970" s="23" t="str">
        <f>IF($C970&gt;0,VLOOKUP($C970,CNIGP!$A:$J,25,FALSE),"")</f>
        <v/>
      </c>
      <c r="I970" s="63"/>
      <c r="J970" s="18"/>
      <c r="K970" s="18"/>
      <c r="L970" s="18"/>
      <c r="M970" s="18"/>
      <c r="N970" s="36"/>
      <c r="O970" s="36"/>
      <c r="P970" s="36"/>
      <c r="Q970" s="36"/>
      <c r="R970" s="36"/>
      <c r="S970" s="18"/>
      <c r="T970" s="36"/>
      <c r="U970" s="18"/>
      <c r="V970" s="18"/>
      <c r="W970" s="23" t="str">
        <f t="shared" si="44"/>
        <v/>
      </c>
      <c r="X970" s="18"/>
      <c r="Y970" s="17"/>
      <c r="Z970" s="29" t="str">
        <f t="shared" si="42"/>
        <v/>
      </c>
      <c r="AA970" s="23" t="e">
        <f ca="1">IF(X970=#REF!,#REF!,IF(X970=#REF!,#REF!,IF(X970=#REF!,#REF!,IF(Z970="","",IF(X970="","",IF(Z970-TODAY()&gt;0,Z970-TODAY(),"Venceu"))))))</f>
        <v>#REF!</v>
      </c>
      <c r="AB970" s="58"/>
    </row>
    <row r="971" spans="1:28" ht="36" customHeight="1" x14ac:dyDescent="0.25">
      <c r="A971" s="16">
        <v>972</v>
      </c>
      <c r="B971" s="17"/>
      <c r="C971" s="18"/>
      <c r="D971" s="33" t="str">
        <f>IF($C971&gt;0,VLOOKUP($C971,CNIGP!$A:$J,2,FALSE),"")</f>
        <v/>
      </c>
      <c r="E971" s="23" t="str">
        <f>IF($C971&gt;0,VLOOKUP($C971,CNIGP!$A:$J,3,FALSE),"")</f>
        <v/>
      </c>
      <c r="F971" s="23" t="str">
        <f t="shared" si="43"/>
        <v/>
      </c>
      <c r="G971" s="23" t="str">
        <f>IF($C971&gt;0,VLOOKUP($C971,CNIGP!$A:$J,9,FALSE),"")</f>
        <v/>
      </c>
      <c r="H971" s="23" t="str">
        <f>IF($C971&gt;0,VLOOKUP($C971,CNIGP!$A:$J,25,FALSE),"")</f>
        <v/>
      </c>
      <c r="I971" s="63"/>
      <c r="J971" s="18"/>
      <c r="K971" s="18"/>
      <c r="L971" s="18"/>
      <c r="M971" s="18"/>
      <c r="N971" s="36"/>
      <c r="O971" s="36"/>
      <c r="P971" s="36"/>
      <c r="Q971" s="36"/>
      <c r="R971" s="36"/>
      <c r="S971" s="18"/>
      <c r="T971" s="36"/>
      <c r="U971" s="18"/>
      <c r="V971" s="18"/>
      <c r="W971" s="23" t="str">
        <f t="shared" si="44"/>
        <v/>
      </c>
      <c r="X971" s="18"/>
      <c r="Y971" s="17"/>
      <c r="Z971" s="29" t="str">
        <f t="shared" si="42"/>
        <v/>
      </c>
      <c r="AA971" s="23" t="e">
        <f ca="1">IF(X971=#REF!,#REF!,IF(X971=#REF!,#REF!,IF(X971=#REF!,#REF!,IF(Z971="","",IF(X971="","",IF(Z971-TODAY()&gt;0,Z971-TODAY(),"Venceu"))))))</f>
        <v>#REF!</v>
      </c>
      <c r="AB971" s="58"/>
    </row>
    <row r="972" spans="1:28" ht="36" customHeight="1" x14ac:dyDescent="0.25">
      <c r="A972" s="16">
        <v>973</v>
      </c>
      <c r="B972" s="17"/>
      <c r="C972" s="18"/>
      <c r="D972" s="33" t="str">
        <f>IF($C972&gt;0,VLOOKUP($C972,CNIGP!$A:$J,2,FALSE),"")</f>
        <v/>
      </c>
      <c r="E972" s="23" t="str">
        <f>IF($C972&gt;0,VLOOKUP($C972,CNIGP!$A:$J,3,FALSE),"")</f>
        <v/>
      </c>
      <c r="F972" s="23" t="str">
        <f t="shared" si="43"/>
        <v/>
      </c>
      <c r="G972" s="23" t="str">
        <f>IF($C972&gt;0,VLOOKUP($C972,CNIGP!$A:$J,9,FALSE),"")</f>
        <v/>
      </c>
      <c r="H972" s="23" t="str">
        <f>IF($C972&gt;0,VLOOKUP($C972,CNIGP!$A:$J,25,FALSE),"")</f>
        <v/>
      </c>
      <c r="I972" s="63"/>
      <c r="J972" s="18"/>
      <c r="K972" s="18"/>
      <c r="L972" s="18"/>
      <c r="M972" s="18"/>
      <c r="N972" s="36"/>
      <c r="O972" s="36"/>
      <c r="P972" s="36"/>
      <c r="Q972" s="36"/>
      <c r="R972" s="36"/>
      <c r="S972" s="18"/>
      <c r="T972" s="36"/>
      <c r="U972" s="18"/>
      <c r="V972" s="18"/>
      <c r="W972" s="23" t="str">
        <f t="shared" si="44"/>
        <v/>
      </c>
      <c r="X972" s="18"/>
      <c r="Y972" s="17"/>
      <c r="Z972" s="29" t="str">
        <f t="shared" si="42"/>
        <v/>
      </c>
      <c r="AA972" s="23" t="e">
        <f ca="1">IF(X972=#REF!,#REF!,IF(X972=#REF!,#REF!,IF(X972=#REF!,#REF!,IF(Z972="","",IF(X972="","",IF(Z972-TODAY()&gt;0,Z972-TODAY(),"Venceu"))))))</f>
        <v>#REF!</v>
      </c>
      <c r="AB972" s="58"/>
    </row>
    <row r="973" spans="1:28" ht="36" customHeight="1" x14ac:dyDescent="0.25">
      <c r="A973" s="16">
        <v>974</v>
      </c>
      <c r="B973" s="17"/>
      <c r="C973" s="18"/>
      <c r="D973" s="33" t="str">
        <f>IF($C973&gt;0,VLOOKUP($C973,CNIGP!$A:$J,2,FALSE),"")</f>
        <v/>
      </c>
      <c r="E973" s="23" t="str">
        <f>IF($C973&gt;0,VLOOKUP($C973,CNIGP!$A:$J,3,FALSE),"")</f>
        <v/>
      </c>
      <c r="F973" s="23" t="str">
        <f t="shared" si="43"/>
        <v/>
      </c>
      <c r="G973" s="23" t="str">
        <f>IF($C973&gt;0,VLOOKUP($C973,CNIGP!$A:$J,9,FALSE),"")</f>
        <v/>
      </c>
      <c r="H973" s="23" t="str">
        <f>IF($C973&gt;0,VLOOKUP($C973,CNIGP!$A:$J,25,FALSE),"")</f>
        <v/>
      </c>
      <c r="I973" s="63"/>
      <c r="J973" s="18"/>
      <c r="K973" s="18"/>
      <c r="L973" s="18"/>
      <c r="M973" s="18"/>
      <c r="N973" s="36"/>
      <c r="O973" s="36"/>
      <c r="P973" s="36"/>
      <c r="Q973" s="36"/>
      <c r="R973" s="36"/>
      <c r="S973" s="18"/>
      <c r="T973" s="36"/>
      <c r="U973" s="18"/>
      <c r="V973" s="18"/>
      <c r="W973" s="23" t="str">
        <f t="shared" si="44"/>
        <v/>
      </c>
      <c r="X973" s="18"/>
      <c r="Y973" s="17"/>
      <c r="Z973" s="29" t="str">
        <f t="shared" si="42"/>
        <v/>
      </c>
      <c r="AA973" s="23" t="e">
        <f ca="1">IF(X973=#REF!,#REF!,IF(X973=#REF!,#REF!,IF(X973=#REF!,#REF!,IF(Z973="","",IF(X973="","",IF(Z973-TODAY()&gt;0,Z973-TODAY(),"Venceu"))))))</f>
        <v>#REF!</v>
      </c>
      <c r="AB973" s="58"/>
    </row>
    <row r="974" spans="1:28" ht="36" customHeight="1" x14ac:dyDescent="0.25">
      <c r="A974" s="16">
        <v>975</v>
      </c>
      <c r="B974" s="17"/>
      <c r="C974" s="18"/>
      <c r="D974" s="33" t="str">
        <f>IF($C974&gt;0,VLOOKUP($C974,CNIGP!$A:$J,2,FALSE),"")</f>
        <v/>
      </c>
      <c r="E974" s="23" t="str">
        <f>IF($C974&gt;0,VLOOKUP($C974,CNIGP!$A:$J,3,FALSE),"")</f>
        <v/>
      </c>
      <c r="F974" s="23" t="str">
        <f t="shared" si="43"/>
        <v/>
      </c>
      <c r="G974" s="23" t="str">
        <f>IF($C974&gt;0,VLOOKUP($C974,CNIGP!$A:$J,9,FALSE),"")</f>
        <v/>
      </c>
      <c r="H974" s="23" t="str">
        <f>IF($C974&gt;0,VLOOKUP($C974,CNIGP!$A:$J,25,FALSE),"")</f>
        <v/>
      </c>
      <c r="I974" s="63"/>
      <c r="J974" s="18"/>
      <c r="K974" s="18"/>
      <c r="L974" s="18"/>
      <c r="M974" s="18"/>
      <c r="N974" s="36"/>
      <c r="O974" s="36"/>
      <c r="P974" s="36"/>
      <c r="Q974" s="36"/>
      <c r="R974" s="36"/>
      <c r="S974" s="18"/>
      <c r="T974" s="36"/>
      <c r="U974" s="18"/>
      <c r="V974" s="18"/>
      <c r="W974" s="23" t="str">
        <f t="shared" si="44"/>
        <v/>
      </c>
      <c r="X974" s="18"/>
      <c r="Y974" s="17"/>
      <c r="Z974" s="29" t="str">
        <f t="shared" si="42"/>
        <v/>
      </c>
      <c r="AA974" s="23" t="e">
        <f ca="1">IF(X974=#REF!,#REF!,IF(X974=#REF!,#REF!,IF(X974=#REF!,#REF!,IF(Z974="","",IF(X974="","",IF(Z974-TODAY()&gt;0,Z974-TODAY(),"Venceu"))))))</f>
        <v>#REF!</v>
      </c>
      <c r="AB974" s="58"/>
    </row>
    <row r="975" spans="1:28" ht="36" customHeight="1" x14ac:dyDescent="0.25">
      <c r="A975" s="16">
        <v>976</v>
      </c>
      <c r="B975" s="17"/>
      <c r="C975" s="18"/>
      <c r="D975" s="33" t="str">
        <f>IF($C975&gt;0,VLOOKUP($C975,CNIGP!$A:$J,2,FALSE),"")</f>
        <v/>
      </c>
      <c r="E975" s="23" t="str">
        <f>IF($C975&gt;0,VLOOKUP($C975,CNIGP!$A:$J,3,FALSE),"")</f>
        <v/>
      </c>
      <c r="F975" s="23" t="str">
        <f t="shared" si="43"/>
        <v/>
      </c>
      <c r="G975" s="23" t="str">
        <f>IF($C975&gt;0,VLOOKUP($C975,CNIGP!$A:$J,9,FALSE),"")</f>
        <v/>
      </c>
      <c r="H975" s="23" t="str">
        <f>IF($C975&gt;0,VLOOKUP($C975,CNIGP!$A:$J,25,FALSE),"")</f>
        <v/>
      </c>
      <c r="I975" s="63"/>
      <c r="J975" s="18"/>
      <c r="K975" s="18"/>
      <c r="L975" s="18"/>
      <c r="M975" s="18"/>
      <c r="N975" s="36"/>
      <c r="O975" s="36"/>
      <c r="P975" s="36"/>
      <c r="Q975" s="36"/>
      <c r="R975" s="36"/>
      <c r="S975" s="18"/>
      <c r="T975" s="36"/>
      <c r="U975" s="18"/>
      <c r="V975" s="18"/>
      <c r="W975" s="23" t="str">
        <f t="shared" si="44"/>
        <v/>
      </c>
      <c r="X975" s="18"/>
      <c r="Y975" s="17"/>
      <c r="Z975" s="29" t="str">
        <f t="shared" si="42"/>
        <v/>
      </c>
      <c r="AA975" s="23" t="e">
        <f ca="1">IF(X975=#REF!,#REF!,IF(X975=#REF!,#REF!,IF(X975=#REF!,#REF!,IF(Z975="","",IF(X975="","",IF(Z975-TODAY()&gt;0,Z975-TODAY(),"Venceu"))))))</f>
        <v>#REF!</v>
      </c>
      <c r="AB975" s="58"/>
    </row>
    <row r="976" spans="1:28" ht="36" customHeight="1" x14ac:dyDescent="0.25">
      <c r="A976" s="16">
        <v>977</v>
      </c>
      <c r="B976" s="17"/>
      <c r="C976" s="18"/>
      <c r="D976" s="33" t="str">
        <f>IF($C976&gt;0,VLOOKUP($C976,CNIGP!$A:$J,2,FALSE),"")</f>
        <v/>
      </c>
      <c r="E976" s="23" t="str">
        <f>IF($C976&gt;0,VLOOKUP($C976,CNIGP!$A:$J,3,FALSE),"")</f>
        <v/>
      </c>
      <c r="F976" s="23" t="str">
        <f t="shared" si="43"/>
        <v/>
      </c>
      <c r="G976" s="23" t="str">
        <f>IF($C976&gt;0,VLOOKUP($C976,CNIGP!$A:$J,9,FALSE),"")</f>
        <v/>
      </c>
      <c r="H976" s="23" t="str">
        <f>IF($C976&gt;0,VLOOKUP($C976,CNIGP!$A:$J,25,FALSE),"")</f>
        <v/>
      </c>
      <c r="I976" s="63"/>
      <c r="J976" s="18"/>
      <c r="K976" s="18"/>
      <c r="L976" s="18"/>
      <c r="M976" s="18"/>
      <c r="N976" s="36"/>
      <c r="O976" s="36"/>
      <c r="P976" s="36"/>
      <c r="Q976" s="36"/>
      <c r="R976" s="36"/>
      <c r="S976" s="18"/>
      <c r="T976" s="36"/>
      <c r="U976" s="18"/>
      <c r="V976" s="18"/>
      <c r="W976" s="23" t="str">
        <f t="shared" si="44"/>
        <v/>
      </c>
      <c r="X976" s="18"/>
      <c r="Y976" s="17"/>
      <c r="Z976" s="29" t="str">
        <f t="shared" si="42"/>
        <v/>
      </c>
      <c r="AA976" s="23" t="e">
        <f ca="1">IF(X976=#REF!,#REF!,IF(X976=#REF!,#REF!,IF(X976=#REF!,#REF!,IF(Z976="","",IF(X976="","",IF(Z976-TODAY()&gt;0,Z976-TODAY(),"Venceu"))))))</f>
        <v>#REF!</v>
      </c>
      <c r="AB976" s="58"/>
    </row>
    <row r="977" spans="1:28" ht="36" customHeight="1" x14ac:dyDescent="0.25">
      <c r="A977" s="16">
        <v>978</v>
      </c>
      <c r="B977" s="17"/>
      <c r="C977" s="18"/>
      <c r="D977" s="33" t="str">
        <f>IF($C977&gt;0,VLOOKUP($C977,CNIGP!$A:$J,2,FALSE),"")</f>
        <v/>
      </c>
      <c r="E977" s="23" t="str">
        <f>IF($C977&gt;0,VLOOKUP($C977,CNIGP!$A:$J,3,FALSE),"")</f>
        <v/>
      </c>
      <c r="F977" s="23" t="str">
        <f t="shared" si="43"/>
        <v/>
      </c>
      <c r="G977" s="23" t="str">
        <f>IF($C977&gt;0,VLOOKUP($C977,CNIGP!$A:$J,9,FALSE),"")</f>
        <v/>
      </c>
      <c r="H977" s="23" t="str">
        <f>IF($C977&gt;0,VLOOKUP($C977,CNIGP!$A:$J,25,FALSE),"")</f>
        <v/>
      </c>
      <c r="I977" s="63"/>
      <c r="J977" s="18"/>
      <c r="K977" s="18"/>
      <c r="L977" s="18"/>
      <c r="M977" s="18"/>
      <c r="N977" s="36"/>
      <c r="O977" s="36"/>
      <c r="P977" s="36"/>
      <c r="Q977" s="36"/>
      <c r="R977" s="36"/>
      <c r="S977" s="18"/>
      <c r="T977" s="36"/>
      <c r="U977" s="18"/>
      <c r="V977" s="18"/>
      <c r="W977" s="23" t="str">
        <f t="shared" si="44"/>
        <v/>
      </c>
      <c r="X977" s="18"/>
      <c r="Y977" s="17"/>
      <c r="Z977" s="29" t="str">
        <f t="shared" si="42"/>
        <v/>
      </c>
      <c r="AA977" s="23" t="e">
        <f ca="1">IF(X977=#REF!,#REF!,IF(X977=#REF!,#REF!,IF(X977=#REF!,#REF!,IF(Z977="","",IF(X977="","",IF(Z977-TODAY()&gt;0,Z977-TODAY(),"Venceu"))))))</f>
        <v>#REF!</v>
      </c>
      <c r="AB977" s="58"/>
    </row>
    <row r="978" spans="1:28" ht="36" customHeight="1" x14ac:dyDescent="0.25">
      <c r="A978" s="16">
        <v>979</v>
      </c>
      <c r="B978" s="17"/>
      <c r="C978" s="18"/>
      <c r="D978" s="33" t="str">
        <f>IF($C978&gt;0,VLOOKUP($C978,CNIGP!$A:$J,2,FALSE),"")</f>
        <v/>
      </c>
      <c r="E978" s="23" t="str">
        <f>IF($C978&gt;0,VLOOKUP($C978,CNIGP!$A:$J,3,FALSE),"")</f>
        <v/>
      </c>
      <c r="F978" s="23" t="str">
        <f t="shared" si="43"/>
        <v/>
      </c>
      <c r="G978" s="23" t="str">
        <f>IF($C978&gt;0,VLOOKUP($C978,CNIGP!$A:$J,9,FALSE),"")</f>
        <v/>
      </c>
      <c r="H978" s="23" t="str">
        <f>IF($C978&gt;0,VLOOKUP($C978,CNIGP!$A:$J,25,FALSE),"")</f>
        <v/>
      </c>
      <c r="I978" s="63"/>
      <c r="J978" s="18"/>
      <c r="K978" s="18"/>
      <c r="L978" s="18"/>
      <c r="M978" s="18"/>
      <c r="N978" s="36"/>
      <c r="O978" s="36"/>
      <c r="P978" s="36"/>
      <c r="Q978" s="36"/>
      <c r="R978" s="36"/>
      <c r="S978" s="18"/>
      <c r="T978" s="36"/>
      <c r="U978" s="18"/>
      <c r="V978" s="18"/>
      <c r="W978" s="23" t="str">
        <f t="shared" si="44"/>
        <v/>
      </c>
      <c r="X978" s="18"/>
      <c r="Y978" s="17"/>
      <c r="Z978" s="29" t="str">
        <f t="shared" si="42"/>
        <v/>
      </c>
      <c r="AA978" s="23" t="e">
        <f ca="1">IF(X978=#REF!,#REF!,IF(X978=#REF!,#REF!,IF(X978=#REF!,#REF!,IF(Z978="","",IF(X978="","",IF(Z978-TODAY()&gt;0,Z978-TODAY(),"Venceu"))))))</f>
        <v>#REF!</v>
      </c>
      <c r="AB978" s="58"/>
    </row>
    <row r="979" spans="1:28" ht="36" customHeight="1" x14ac:dyDescent="0.25">
      <c r="A979" s="16">
        <v>980</v>
      </c>
      <c r="B979" s="17"/>
      <c r="C979" s="18"/>
      <c r="D979" s="33" t="str">
        <f>IF($C979&gt;0,VLOOKUP($C979,CNIGP!$A:$J,2,FALSE),"")</f>
        <v/>
      </c>
      <c r="E979" s="23" t="str">
        <f>IF($C979&gt;0,VLOOKUP($C979,CNIGP!$A:$J,3,FALSE),"")</f>
        <v/>
      </c>
      <c r="F979" s="23" t="str">
        <f t="shared" si="43"/>
        <v/>
      </c>
      <c r="G979" s="23" t="str">
        <f>IF($C979&gt;0,VLOOKUP($C979,CNIGP!$A:$J,9,FALSE),"")</f>
        <v/>
      </c>
      <c r="H979" s="23" t="str">
        <f>IF($C979&gt;0,VLOOKUP($C979,CNIGP!$A:$J,25,FALSE),"")</f>
        <v/>
      </c>
      <c r="I979" s="63"/>
      <c r="J979" s="18"/>
      <c r="K979" s="18"/>
      <c r="L979" s="18"/>
      <c r="M979" s="18"/>
      <c r="N979" s="36"/>
      <c r="O979" s="36"/>
      <c r="P979" s="36"/>
      <c r="Q979" s="36"/>
      <c r="R979" s="36"/>
      <c r="S979" s="18"/>
      <c r="T979" s="36"/>
      <c r="U979" s="18"/>
      <c r="V979" s="18"/>
      <c r="W979" s="23" t="str">
        <f t="shared" si="44"/>
        <v/>
      </c>
      <c r="X979" s="18"/>
      <c r="Y979" s="17"/>
      <c r="Z979" s="29" t="str">
        <f t="shared" si="42"/>
        <v/>
      </c>
      <c r="AA979" s="23" t="e">
        <f ca="1">IF(X979=#REF!,#REF!,IF(X979=#REF!,#REF!,IF(X979=#REF!,#REF!,IF(Z979="","",IF(X979="","",IF(Z979-TODAY()&gt;0,Z979-TODAY(),"Venceu"))))))</f>
        <v>#REF!</v>
      </c>
      <c r="AB979" s="58"/>
    </row>
    <row r="980" spans="1:28" ht="36" customHeight="1" x14ac:dyDescent="0.25">
      <c r="A980" s="16">
        <v>981</v>
      </c>
      <c r="B980" s="17"/>
      <c r="C980" s="18"/>
      <c r="D980" s="33" t="str">
        <f>IF($C980&gt;0,VLOOKUP($C980,CNIGP!$A:$J,2,FALSE),"")</f>
        <v/>
      </c>
      <c r="E980" s="23" t="str">
        <f>IF($C980&gt;0,VLOOKUP($C980,CNIGP!$A:$J,3,FALSE),"")</f>
        <v/>
      </c>
      <c r="F980" s="23" t="str">
        <f t="shared" si="43"/>
        <v/>
      </c>
      <c r="G980" s="23" t="str">
        <f>IF($C980&gt;0,VLOOKUP($C980,CNIGP!$A:$J,9,FALSE),"")</f>
        <v/>
      </c>
      <c r="H980" s="23" t="str">
        <f>IF($C980&gt;0,VLOOKUP($C980,CNIGP!$A:$J,25,FALSE),"")</f>
        <v/>
      </c>
      <c r="I980" s="63"/>
      <c r="J980" s="18"/>
      <c r="K980" s="18"/>
      <c r="L980" s="18"/>
      <c r="M980" s="18"/>
      <c r="N980" s="36"/>
      <c r="O980" s="36"/>
      <c r="P980" s="36"/>
      <c r="Q980" s="36"/>
      <c r="R980" s="36"/>
      <c r="S980" s="18"/>
      <c r="T980" s="36"/>
      <c r="U980" s="18"/>
      <c r="V980" s="18"/>
      <c r="W980" s="23" t="str">
        <f t="shared" si="44"/>
        <v/>
      </c>
      <c r="X980" s="18"/>
      <c r="Y980" s="17"/>
      <c r="Z980" s="29" t="str">
        <f t="shared" si="42"/>
        <v/>
      </c>
      <c r="AA980" s="23" t="e">
        <f ca="1">IF(X980=#REF!,#REF!,IF(X980=#REF!,#REF!,IF(X980=#REF!,#REF!,IF(Z980="","",IF(X980="","",IF(Z980-TODAY()&gt;0,Z980-TODAY(),"Venceu"))))))</f>
        <v>#REF!</v>
      </c>
      <c r="AB980" s="58"/>
    </row>
    <row r="981" spans="1:28" ht="36" customHeight="1" x14ac:dyDescent="0.25">
      <c r="A981" s="16">
        <v>982</v>
      </c>
      <c r="B981" s="17"/>
      <c r="C981" s="18"/>
      <c r="D981" s="33" t="str">
        <f>IF($C981&gt;0,VLOOKUP($C981,CNIGP!$A:$J,2,FALSE),"")</f>
        <v/>
      </c>
      <c r="E981" s="23" t="str">
        <f>IF($C981&gt;0,VLOOKUP($C981,CNIGP!$A:$J,3,FALSE),"")</f>
        <v/>
      </c>
      <c r="F981" s="23" t="str">
        <f t="shared" si="43"/>
        <v/>
      </c>
      <c r="G981" s="23" t="str">
        <f>IF($C981&gt;0,VLOOKUP($C981,CNIGP!$A:$J,9,FALSE),"")</f>
        <v/>
      </c>
      <c r="H981" s="23" t="str">
        <f>IF($C981&gt;0,VLOOKUP($C981,CNIGP!$A:$J,25,FALSE),"")</f>
        <v/>
      </c>
      <c r="I981" s="63"/>
      <c r="J981" s="18"/>
      <c r="K981" s="18"/>
      <c r="L981" s="18"/>
      <c r="M981" s="18"/>
      <c r="N981" s="36"/>
      <c r="O981" s="36"/>
      <c r="P981" s="36"/>
      <c r="Q981" s="36"/>
      <c r="R981" s="36"/>
      <c r="S981" s="18"/>
      <c r="T981" s="36"/>
      <c r="U981" s="18"/>
      <c r="V981" s="18"/>
      <c r="W981" s="23" t="str">
        <f t="shared" si="44"/>
        <v/>
      </c>
      <c r="X981" s="18"/>
      <c r="Y981" s="17"/>
      <c r="Z981" s="29" t="str">
        <f t="shared" ref="Z981:Z998" si="45">IF(Y981&gt;0,T981+Y981,"")</f>
        <v/>
      </c>
      <c r="AA981" s="23" t="e">
        <f ca="1">IF(X981=#REF!,#REF!,IF(X981=#REF!,#REF!,IF(X981=#REF!,#REF!,IF(Z981="","",IF(X981="","",IF(Z981-TODAY()&gt;0,Z981-TODAY(),"Venceu"))))))</f>
        <v>#REF!</v>
      </c>
      <c r="AB981" s="58"/>
    </row>
    <row r="982" spans="1:28" ht="36" customHeight="1" x14ac:dyDescent="0.25">
      <c r="A982" s="16">
        <v>983</v>
      </c>
      <c r="B982" s="17"/>
      <c r="C982" s="18"/>
      <c r="D982" s="33" t="str">
        <f>IF($C982&gt;0,VLOOKUP($C982,CNIGP!$A:$J,2,FALSE),"")</f>
        <v/>
      </c>
      <c r="E982" s="23" t="str">
        <f>IF($C982&gt;0,VLOOKUP($C982,CNIGP!$A:$J,3,FALSE),"")</f>
        <v/>
      </c>
      <c r="F982" s="23" t="str">
        <f t="shared" si="43"/>
        <v/>
      </c>
      <c r="G982" s="23" t="str">
        <f>IF($C982&gt;0,VLOOKUP($C982,CNIGP!$A:$J,9,FALSE),"")</f>
        <v/>
      </c>
      <c r="H982" s="23" t="str">
        <f>IF($C982&gt;0,VLOOKUP($C982,CNIGP!$A:$J,25,FALSE),"")</f>
        <v/>
      </c>
      <c r="I982" s="63"/>
      <c r="J982" s="18"/>
      <c r="K982" s="18"/>
      <c r="L982" s="18"/>
      <c r="M982" s="18"/>
      <c r="N982" s="36"/>
      <c r="O982" s="36"/>
      <c r="P982" s="36"/>
      <c r="Q982" s="36"/>
      <c r="R982" s="36"/>
      <c r="S982" s="18"/>
      <c r="T982" s="36"/>
      <c r="U982" s="18"/>
      <c r="V982" s="18"/>
      <c r="W982" s="23" t="str">
        <f t="shared" si="44"/>
        <v/>
      </c>
      <c r="X982" s="18"/>
      <c r="Y982" s="17"/>
      <c r="Z982" s="29" t="str">
        <f t="shared" si="45"/>
        <v/>
      </c>
      <c r="AA982" s="23" t="e">
        <f ca="1">IF(X982=#REF!,#REF!,IF(X982=#REF!,#REF!,IF(X982=#REF!,#REF!,IF(Z982="","",IF(X982="","",IF(Z982-TODAY()&gt;0,Z982-TODAY(),"Venceu"))))))</f>
        <v>#REF!</v>
      </c>
      <c r="AB982" s="58"/>
    </row>
    <row r="983" spans="1:28" ht="36" customHeight="1" x14ac:dyDescent="0.25">
      <c r="A983" s="16">
        <v>984</v>
      </c>
      <c r="B983" s="17"/>
      <c r="C983" s="18"/>
      <c r="D983" s="33" t="str">
        <f>IF($C983&gt;0,VLOOKUP($C983,CNIGP!$A:$J,2,FALSE),"")</f>
        <v/>
      </c>
      <c r="E983" s="23" t="str">
        <f>IF($C983&gt;0,VLOOKUP($C983,CNIGP!$A:$J,3,FALSE),"")</f>
        <v/>
      </c>
      <c r="F983" s="23" t="str">
        <f t="shared" si="43"/>
        <v/>
      </c>
      <c r="G983" s="23" t="str">
        <f>IF($C983&gt;0,VLOOKUP($C983,CNIGP!$A:$J,9,FALSE),"")</f>
        <v/>
      </c>
      <c r="H983" s="23" t="str">
        <f>IF($C983&gt;0,VLOOKUP($C983,CNIGP!$A:$J,25,FALSE),"")</f>
        <v/>
      </c>
      <c r="I983" s="63"/>
      <c r="J983" s="18"/>
      <c r="K983" s="18"/>
      <c r="L983" s="18"/>
      <c r="M983" s="18"/>
      <c r="N983" s="36"/>
      <c r="O983" s="36"/>
      <c r="P983" s="36"/>
      <c r="Q983" s="36"/>
      <c r="R983" s="36"/>
      <c r="S983" s="18"/>
      <c r="T983" s="36"/>
      <c r="U983" s="18"/>
      <c r="V983" s="18"/>
      <c r="W983" s="23" t="str">
        <f t="shared" si="44"/>
        <v/>
      </c>
      <c r="X983" s="18"/>
      <c r="Y983" s="17"/>
      <c r="Z983" s="29" t="str">
        <f t="shared" si="45"/>
        <v/>
      </c>
      <c r="AA983" s="23" t="e">
        <f ca="1">IF(X983=#REF!,#REF!,IF(X983=#REF!,#REF!,IF(X983=#REF!,#REF!,IF(Z983="","",IF(X983="","",IF(Z983-TODAY()&gt;0,Z983-TODAY(),"Venceu"))))))</f>
        <v>#REF!</v>
      </c>
      <c r="AB983" s="58"/>
    </row>
    <row r="984" spans="1:28" ht="36" customHeight="1" x14ac:dyDescent="0.25">
      <c r="A984" s="16">
        <v>985</v>
      </c>
      <c r="B984" s="17"/>
      <c r="C984" s="18"/>
      <c r="D984" s="33" t="str">
        <f>IF($C984&gt;0,VLOOKUP($C984,CNIGP!$A:$J,2,FALSE),"")</f>
        <v/>
      </c>
      <c r="E984" s="23" t="str">
        <f>IF($C984&gt;0,VLOOKUP($C984,CNIGP!$A:$J,3,FALSE),"")</f>
        <v/>
      </c>
      <c r="F984" s="23" t="str">
        <f t="shared" si="43"/>
        <v/>
      </c>
      <c r="G984" s="23" t="str">
        <f>IF($C984&gt;0,VLOOKUP($C984,CNIGP!$A:$J,9,FALSE),"")</f>
        <v/>
      </c>
      <c r="H984" s="23" t="str">
        <f>IF($C984&gt;0,VLOOKUP($C984,CNIGP!$A:$J,25,FALSE),"")</f>
        <v/>
      </c>
      <c r="I984" s="63"/>
      <c r="J984" s="18"/>
      <c r="K984" s="18"/>
      <c r="L984" s="18"/>
      <c r="M984" s="18"/>
      <c r="N984" s="36"/>
      <c r="O984" s="36"/>
      <c r="P984" s="36"/>
      <c r="Q984" s="36"/>
      <c r="R984" s="36"/>
      <c r="S984" s="18"/>
      <c r="T984" s="36"/>
      <c r="U984" s="18"/>
      <c r="V984" s="18"/>
      <c r="W984" s="23" t="str">
        <f t="shared" si="44"/>
        <v/>
      </c>
      <c r="X984" s="18"/>
      <c r="Y984" s="17"/>
      <c r="Z984" s="29" t="str">
        <f t="shared" si="45"/>
        <v/>
      </c>
      <c r="AA984" s="23" t="e">
        <f ca="1">IF(X984=#REF!,#REF!,IF(X984=#REF!,#REF!,IF(X984=#REF!,#REF!,IF(Z984="","",IF(X984="","",IF(Z984-TODAY()&gt;0,Z984-TODAY(),"Venceu"))))))</f>
        <v>#REF!</v>
      </c>
      <c r="AB984" s="58"/>
    </row>
    <row r="985" spans="1:28" ht="36" customHeight="1" x14ac:dyDescent="0.25">
      <c r="A985" s="16">
        <v>986</v>
      </c>
      <c r="B985" s="17"/>
      <c r="C985" s="18"/>
      <c r="D985" s="33" t="str">
        <f>IF($C985&gt;0,VLOOKUP($C985,CNIGP!$A:$J,2,FALSE),"")</f>
        <v/>
      </c>
      <c r="E985" s="23" t="str">
        <f>IF($C985&gt;0,VLOOKUP($C985,CNIGP!$A:$J,3,FALSE),"")</f>
        <v/>
      </c>
      <c r="F985" s="23" t="str">
        <f t="shared" ref="F985:F998" si="46">IF(B985&gt;0,IF(C985&gt;0,"Sim","Não"),"")</f>
        <v/>
      </c>
      <c r="G985" s="23" t="str">
        <f>IF($C985&gt;0,VLOOKUP($C985,CNIGP!$A:$J,9,FALSE),"")</f>
        <v/>
      </c>
      <c r="H985" s="23" t="str">
        <f>IF($C985&gt;0,VLOOKUP($C985,CNIGP!$A:$J,25,FALSE),"")</f>
        <v/>
      </c>
      <c r="I985" s="63"/>
      <c r="J985" s="18"/>
      <c r="K985" s="18"/>
      <c r="L985" s="18"/>
      <c r="M985" s="18"/>
      <c r="N985" s="36"/>
      <c r="O985" s="36"/>
      <c r="P985" s="36"/>
      <c r="Q985" s="36"/>
      <c r="R985" s="36"/>
      <c r="S985" s="18"/>
      <c r="T985" s="36"/>
      <c r="U985" s="18"/>
      <c r="V985" s="18"/>
      <c r="W985" s="23" t="str">
        <f t="shared" si="44"/>
        <v/>
      </c>
      <c r="X985" s="18"/>
      <c r="Y985" s="17"/>
      <c r="Z985" s="29" t="str">
        <f t="shared" si="45"/>
        <v/>
      </c>
      <c r="AA985" s="23" t="e">
        <f ca="1">IF(X985=#REF!,#REF!,IF(X985=#REF!,#REF!,IF(X985=#REF!,#REF!,IF(Z985="","",IF(X985="","",IF(Z985-TODAY()&gt;0,Z985-TODAY(),"Venceu"))))))</f>
        <v>#REF!</v>
      </c>
      <c r="AB985" s="58"/>
    </row>
    <row r="986" spans="1:28" ht="36" customHeight="1" x14ac:dyDescent="0.25">
      <c r="A986" s="16">
        <v>987</v>
      </c>
      <c r="B986" s="17"/>
      <c r="C986" s="18"/>
      <c r="D986" s="33" t="str">
        <f>IF($C986&gt;0,VLOOKUP($C986,CNIGP!$A:$J,2,FALSE),"")</f>
        <v/>
      </c>
      <c r="E986" s="23" t="str">
        <f>IF($C986&gt;0,VLOOKUP($C986,CNIGP!$A:$J,3,FALSE),"")</f>
        <v/>
      </c>
      <c r="F986" s="23" t="str">
        <f t="shared" si="46"/>
        <v/>
      </c>
      <c r="G986" s="23" t="str">
        <f>IF($C986&gt;0,VLOOKUP($C986,CNIGP!$A:$J,9,FALSE),"")</f>
        <v/>
      </c>
      <c r="H986" s="23" t="str">
        <f>IF($C986&gt;0,VLOOKUP($C986,CNIGP!$A:$J,25,FALSE),"")</f>
        <v/>
      </c>
      <c r="I986" s="63"/>
      <c r="J986" s="18"/>
      <c r="K986" s="18"/>
      <c r="L986" s="18"/>
      <c r="M986" s="18"/>
      <c r="N986" s="36"/>
      <c r="O986" s="36"/>
      <c r="P986" s="36"/>
      <c r="Q986" s="36"/>
      <c r="R986" s="36"/>
      <c r="S986" s="18"/>
      <c r="T986" s="36"/>
      <c r="U986" s="18"/>
      <c r="V986" s="18"/>
      <c r="W986" s="23" t="str">
        <f t="shared" si="44"/>
        <v/>
      </c>
      <c r="X986" s="18"/>
      <c r="Y986" s="17"/>
      <c r="Z986" s="29" t="str">
        <f t="shared" si="45"/>
        <v/>
      </c>
      <c r="AA986" s="23" t="e">
        <f ca="1">IF(X986=#REF!,#REF!,IF(X986=#REF!,#REF!,IF(X986=#REF!,#REF!,IF(Z986="","",IF(X986="","",IF(Z986-TODAY()&gt;0,Z986-TODAY(),"Venceu"))))))</f>
        <v>#REF!</v>
      </c>
      <c r="AB986" s="58"/>
    </row>
    <row r="987" spans="1:28" ht="36" customHeight="1" x14ac:dyDescent="0.25">
      <c r="A987" s="16">
        <v>988</v>
      </c>
      <c r="B987" s="17"/>
      <c r="C987" s="18"/>
      <c r="D987" s="33" t="str">
        <f>IF($C987&gt;0,VLOOKUP($C987,CNIGP!$A:$J,2,FALSE),"")</f>
        <v/>
      </c>
      <c r="E987" s="23" t="str">
        <f>IF($C987&gt;0,VLOOKUP($C987,CNIGP!$A:$J,3,FALSE),"")</f>
        <v/>
      </c>
      <c r="F987" s="23" t="str">
        <f t="shared" si="46"/>
        <v/>
      </c>
      <c r="G987" s="23" t="str">
        <f>IF($C987&gt;0,VLOOKUP($C987,CNIGP!$A:$J,9,FALSE),"")</f>
        <v/>
      </c>
      <c r="H987" s="23" t="str">
        <f>IF($C987&gt;0,VLOOKUP($C987,CNIGP!$A:$J,25,FALSE),"")</f>
        <v/>
      </c>
      <c r="I987" s="63"/>
      <c r="J987" s="18"/>
      <c r="K987" s="18"/>
      <c r="L987" s="18"/>
      <c r="M987" s="18"/>
      <c r="N987" s="36"/>
      <c r="O987" s="36"/>
      <c r="P987" s="36"/>
      <c r="Q987" s="36"/>
      <c r="R987" s="36"/>
      <c r="S987" s="18"/>
      <c r="T987" s="36"/>
      <c r="U987" s="18"/>
      <c r="V987" s="18"/>
      <c r="W987" s="23" t="str">
        <f t="shared" si="44"/>
        <v/>
      </c>
      <c r="X987" s="18"/>
      <c r="Y987" s="17"/>
      <c r="Z987" s="29" t="str">
        <f t="shared" si="45"/>
        <v/>
      </c>
      <c r="AA987" s="23" t="e">
        <f ca="1">IF(X987=#REF!,#REF!,IF(X987=#REF!,#REF!,IF(X987=#REF!,#REF!,IF(Z987="","",IF(X987="","",IF(Z987-TODAY()&gt;0,Z987-TODAY(),"Venceu"))))))</f>
        <v>#REF!</v>
      </c>
      <c r="AB987" s="58"/>
    </row>
    <row r="988" spans="1:28" ht="36" customHeight="1" x14ac:dyDescent="0.25">
      <c r="A988" s="16">
        <v>989</v>
      </c>
      <c r="B988" s="17"/>
      <c r="C988" s="18"/>
      <c r="D988" s="33" t="str">
        <f>IF($C988&gt;0,VLOOKUP($C988,CNIGP!$A:$J,2,FALSE),"")</f>
        <v/>
      </c>
      <c r="E988" s="23" t="str">
        <f>IF($C988&gt;0,VLOOKUP($C988,CNIGP!$A:$J,3,FALSE),"")</f>
        <v/>
      </c>
      <c r="F988" s="23" t="str">
        <f t="shared" si="46"/>
        <v/>
      </c>
      <c r="G988" s="23" t="str">
        <f>IF($C988&gt;0,VLOOKUP($C988,CNIGP!$A:$J,9,FALSE),"")</f>
        <v/>
      </c>
      <c r="H988" s="23" t="str">
        <f>IF($C988&gt;0,VLOOKUP($C988,CNIGP!$A:$J,25,FALSE),"")</f>
        <v/>
      </c>
      <c r="I988" s="63"/>
      <c r="J988" s="18"/>
      <c r="K988" s="18"/>
      <c r="L988" s="18"/>
      <c r="M988" s="18"/>
      <c r="N988" s="36"/>
      <c r="O988" s="36"/>
      <c r="P988" s="36"/>
      <c r="Q988" s="36"/>
      <c r="R988" s="36"/>
      <c r="S988" s="18"/>
      <c r="T988" s="36"/>
      <c r="U988" s="18"/>
      <c r="V988" s="18"/>
      <c r="W988" s="23" t="str">
        <f t="shared" si="44"/>
        <v/>
      </c>
      <c r="X988" s="18"/>
      <c r="Y988" s="17"/>
      <c r="Z988" s="29" t="str">
        <f t="shared" si="45"/>
        <v/>
      </c>
      <c r="AA988" s="23" t="e">
        <f ca="1">IF(X988=#REF!,#REF!,IF(X988=#REF!,#REF!,IF(X988=#REF!,#REF!,IF(Z988="","",IF(X988="","",IF(Z988-TODAY()&gt;0,Z988-TODAY(),"Venceu"))))))</f>
        <v>#REF!</v>
      </c>
      <c r="AB988" s="58"/>
    </row>
    <row r="989" spans="1:28" ht="36" customHeight="1" x14ac:dyDescent="0.25">
      <c r="A989" s="16">
        <v>990</v>
      </c>
      <c r="B989" s="17"/>
      <c r="C989" s="18"/>
      <c r="D989" s="33" t="str">
        <f>IF($C989&gt;0,VLOOKUP($C989,CNIGP!$A:$J,2,FALSE),"")</f>
        <v/>
      </c>
      <c r="E989" s="23" t="str">
        <f>IF($C989&gt;0,VLOOKUP($C989,CNIGP!$A:$J,3,FALSE),"")</f>
        <v/>
      </c>
      <c r="F989" s="23" t="str">
        <f t="shared" si="46"/>
        <v/>
      </c>
      <c r="G989" s="23" t="str">
        <f>IF($C989&gt;0,VLOOKUP($C989,CNIGP!$A:$J,9,FALSE),"")</f>
        <v/>
      </c>
      <c r="H989" s="23" t="str">
        <f>IF($C989&gt;0,VLOOKUP($C989,CNIGP!$A:$J,25,FALSE),"")</f>
        <v/>
      </c>
      <c r="I989" s="63"/>
      <c r="J989" s="18"/>
      <c r="K989" s="18"/>
      <c r="L989" s="18"/>
      <c r="M989" s="18"/>
      <c r="N989" s="36"/>
      <c r="O989" s="36"/>
      <c r="P989" s="36"/>
      <c r="Q989" s="36"/>
      <c r="R989" s="36"/>
      <c r="S989" s="18"/>
      <c r="T989" s="36"/>
      <c r="U989" s="18"/>
      <c r="V989" s="18"/>
      <c r="W989" s="23" t="str">
        <f t="shared" si="44"/>
        <v/>
      </c>
      <c r="X989" s="18"/>
      <c r="Y989" s="17"/>
      <c r="Z989" s="29" t="str">
        <f t="shared" si="45"/>
        <v/>
      </c>
      <c r="AA989" s="23" t="e">
        <f ca="1">IF(X989=#REF!,#REF!,IF(X989=#REF!,#REF!,IF(X989=#REF!,#REF!,IF(Z989="","",IF(X989="","",IF(Z989-TODAY()&gt;0,Z989-TODAY(),"Venceu"))))))</f>
        <v>#REF!</v>
      </c>
      <c r="AB989" s="58"/>
    </row>
    <row r="990" spans="1:28" ht="36" customHeight="1" x14ac:dyDescent="0.25">
      <c r="A990" s="16">
        <v>991</v>
      </c>
      <c r="B990" s="17"/>
      <c r="C990" s="18"/>
      <c r="D990" s="33" t="str">
        <f>IF($C990&gt;0,VLOOKUP($C990,CNIGP!$A:$J,2,FALSE),"")</f>
        <v/>
      </c>
      <c r="E990" s="23" t="str">
        <f>IF($C990&gt;0,VLOOKUP($C990,CNIGP!$A:$J,3,FALSE),"")</f>
        <v/>
      </c>
      <c r="F990" s="23" t="str">
        <f t="shared" si="46"/>
        <v/>
      </c>
      <c r="G990" s="23" t="str">
        <f>IF($C990&gt;0,VLOOKUP($C990,CNIGP!$A:$J,9,FALSE),"")</f>
        <v/>
      </c>
      <c r="H990" s="23" t="str">
        <f>IF($C990&gt;0,VLOOKUP($C990,CNIGP!$A:$J,25,FALSE),"")</f>
        <v/>
      </c>
      <c r="I990" s="63"/>
      <c r="J990" s="18"/>
      <c r="K990" s="18"/>
      <c r="L990" s="18"/>
      <c r="M990" s="18"/>
      <c r="N990" s="36"/>
      <c r="O990" s="36"/>
      <c r="P990" s="36"/>
      <c r="Q990" s="36"/>
      <c r="R990" s="36"/>
      <c r="S990" s="18"/>
      <c r="T990" s="36"/>
      <c r="U990" s="18"/>
      <c r="V990" s="18"/>
      <c r="W990" s="23" t="str">
        <f t="shared" si="44"/>
        <v/>
      </c>
      <c r="X990" s="18"/>
      <c r="Y990" s="17"/>
      <c r="Z990" s="29" t="str">
        <f t="shared" si="45"/>
        <v/>
      </c>
      <c r="AA990" s="23" t="e">
        <f ca="1">IF(X990=#REF!,#REF!,IF(X990=#REF!,#REF!,IF(X990=#REF!,#REF!,IF(Z990="","",IF(X990="","",IF(Z990-TODAY()&gt;0,Z990-TODAY(),"Venceu"))))))</f>
        <v>#REF!</v>
      </c>
      <c r="AB990" s="58"/>
    </row>
    <row r="991" spans="1:28" ht="36" customHeight="1" x14ac:dyDescent="0.25">
      <c r="A991" s="16">
        <v>992</v>
      </c>
      <c r="B991" s="17"/>
      <c r="C991" s="18"/>
      <c r="D991" s="33" t="str">
        <f>IF($C991&gt;0,VLOOKUP($C991,CNIGP!$A:$J,2,FALSE),"")</f>
        <v/>
      </c>
      <c r="E991" s="23" t="str">
        <f>IF($C991&gt;0,VLOOKUP($C991,CNIGP!$A:$J,3,FALSE),"")</f>
        <v/>
      </c>
      <c r="F991" s="23" t="str">
        <f t="shared" si="46"/>
        <v/>
      </c>
      <c r="G991" s="23" t="str">
        <f>IF($C991&gt;0,VLOOKUP($C991,CNIGP!$A:$J,9,FALSE),"")</f>
        <v/>
      </c>
      <c r="H991" s="23" t="str">
        <f>IF($C991&gt;0,VLOOKUP($C991,CNIGP!$A:$J,25,FALSE),"")</f>
        <v/>
      </c>
      <c r="I991" s="63"/>
      <c r="J991" s="18"/>
      <c r="K991" s="18"/>
      <c r="L991" s="18"/>
      <c r="M991" s="18"/>
      <c r="N991" s="36"/>
      <c r="O991" s="36"/>
      <c r="P991" s="36"/>
      <c r="Q991" s="36"/>
      <c r="R991" s="36"/>
      <c r="S991" s="18"/>
      <c r="T991" s="36"/>
      <c r="U991" s="18"/>
      <c r="V991" s="18"/>
      <c r="W991" s="23" t="str">
        <f t="shared" si="44"/>
        <v/>
      </c>
      <c r="X991" s="18"/>
      <c r="Y991" s="17"/>
      <c r="Z991" s="29" t="str">
        <f t="shared" si="45"/>
        <v/>
      </c>
      <c r="AA991" s="23" t="e">
        <f ca="1">IF(X991=#REF!,#REF!,IF(X991=#REF!,#REF!,IF(X991=#REF!,#REF!,IF(Z991="","",IF(X991="","",IF(Z991-TODAY()&gt;0,Z991-TODAY(),"Venceu"))))))</f>
        <v>#REF!</v>
      </c>
      <c r="AB991" s="58"/>
    </row>
    <row r="992" spans="1:28" ht="36" customHeight="1" x14ac:dyDescent="0.25">
      <c r="A992" s="16">
        <v>993</v>
      </c>
      <c r="B992" s="17"/>
      <c r="C992" s="18"/>
      <c r="D992" s="33" t="str">
        <f>IF($C992&gt;0,VLOOKUP($C992,CNIGP!$A:$J,2,FALSE),"")</f>
        <v/>
      </c>
      <c r="E992" s="23" t="str">
        <f>IF($C992&gt;0,VLOOKUP($C992,CNIGP!$A:$J,3,FALSE),"")</f>
        <v/>
      </c>
      <c r="F992" s="23" t="str">
        <f t="shared" si="46"/>
        <v/>
      </c>
      <c r="G992" s="23" t="str">
        <f>IF($C992&gt;0,VLOOKUP($C992,CNIGP!$A:$J,9,FALSE),"")</f>
        <v/>
      </c>
      <c r="H992" s="23" t="str">
        <f>IF($C992&gt;0,VLOOKUP($C992,CNIGP!$A:$J,25,FALSE),"")</f>
        <v/>
      </c>
      <c r="I992" s="63"/>
      <c r="J992" s="18"/>
      <c r="K992" s="18"/>
      <c r="L992" s="18"/>
      <c r="M992" s="18"/>
      <c r="N992" s="36"/>
      <c r="O992" s="36"/>
      <c r="P992" s="36"/>
      <c r="Q992" s="36"/>
      <c r="R992" s="36"/>
      <c r="S992" s="18"/>
      <c r="T992" s="36"/>
      <c r="U992" s="18"/>
      <c r="V992" s="18"/>
      <c r="W992" s="23" t="str">
        <f t="shared" si="44"/>
        <v/>
      </c>
      <c r="X992" s="18"/>
      <c r="Y992" s="17"/>
      <c r="Z992" s="29" t="str">
        <f t="shared" si="45"/>
        <v/>
      </c>
      <c r="AA992" s="23" t="e">
        <f ca="1">IF(X992=#REF!,#REF!,IF(X992=#REF!,#REF!,IF(X992=#REF!,#REF!,IF(Z992="","",IF(X992="","",IF(Z992-TODAY()&gt;0,Z992-TODAY(),"Venceu"))))))</f>
        <v>#REF!</v>
      </c>
      <c r="AB992" s="58"/>
    </row>
    <row r="993" spans="1:28" ht="36" customHeight="1" x14ac:dyDescent="0.25">
      <c r="A993" s="16">
        <v>994</v>
      </c>
      <c r="B993" s="17"/>
      <c r="C993" s="18"/>
      <c r="D993" s="33" t="str">
        <f>IF($C993&gt;0,VLOOKUP($C993,CNIGP!$A:$J,2,FALSE),"")</f>
        <v/>
      </c>
      <c r="E993" s="23" t="str">
        <f>IF($C993&gt;0,VLOOKUP($C993,CNIGP!$A:$J,3,FALSE),"")</f>
        <v/>
      </c>
      <c r="F993" s="23" t="str">
        <f t="shared" si="46"/>
        <v/>
      </c>
      <c r="G993" s="23" t="str">
        <f>IF($C993&gt;0,VLOOKUP($C993,CNIGP!$A:$J,9,FALSE),"")</f>
        <v/>
      </c>
      <c r="H993" s="23" t="str">
        <f>IF($C993&gt;0,VLOOKUP($C993,CNIGP!$A:$J,25,FALSE),"")</f>
        <v/>
      </c>
      <c r="I993" s="63"/>
      <c r="J993" s="18"/>
      <c r="K993" s="18"/>
      <c r="L993" s="18"/>
      <c r="M993" s="18"/>
      <c r="N993" s="36"/>
      <c r="O993" s="36"/>
      <c r="P993" s="36"/>
      <c r="Q993" s="36"/>
      <c r="R993" s="36"/>
      <c r="S993" s="18"/>
      <c r="T993" s="36"/>
      <c r="U993" s="18"/>
      <c r="V993" s="18"/>
      <c r="W993" s="23" t="str">
        <f t="shared" si="44"/>
        <v/>
      </c>
      <c r="X993" s="18"/>
      <c r="Y993" s="17"/>
      <c r="Z993" s="29" t="str">
        <f t="shared" si="45"/>
        <v/>
      </c>
      <c r="AA993" s="23" t="e">
        <f ca="1">IF(X993=#REF!,#REF!,IF(X993=#REF!,#REF!,IF(X993=#REF!,#REF!,IF(Z993="","",IF(X993="","",IF(Z993-TODAY()&gt;0,Z993-TODAY(),"Venceu"))))))</f>
        <v>#REF!</v>
      </c>
      <c r="AB993" s="58"/>
    </row>
    <row r="994" spans="1:28" ht="36" customHeight="1" x14ac:dyDescent="0.25">
      <c r="A994" s="16">
        <v>995</v>
      </c>
      <c r="B994" s="17"/>
      <c r="C994" s="18"/>
      <c r="D994" s="33" t="str">
        <f>IF($C994&gt;0,VLOOKUP($C994,CNIGP!$A:$J,2,FALSE),"")</f>
        <v/>
      </c>
      <c r="E994" s="23" t="str">
        <f>IF($C994&gt;0,VLOOKUP($C994,CNIGP!$A:$J,3,FALSE),"")</f>
        <v/>
      </c>
      <c r="F994" s="23" t="str">
        <f t="shared" si="46"/>
        <v/>
      </c>
      <c r="G994" s="23" t="str">
        <f>IF($C994&gt;0,VLOOKUP($C994,CNIGP!$A:$J,9,FALSE),"")</f>
        <v/>
      </c>
      <c r="H994" s="23" t="str">
        <f>IF($C994&gt;0,VLOOKUP($C994,CNIGP!$A:$J,25,FALSE),"")</f>
        <v/>
      </c>
      <c r="I994" s="63"/>
      <c r="J994" s="18"/>
      <c r="K994" s="18"/>
      <c r="L994" s="18"/>
      <c r="M994" s="18"/>
      <c r="N994" s="36"/>
      <c r="O994" s="36"/>
      <c r="P994" s="36"/>
      <c r="Q994" s="36"/>
      <c r="R994" s="36"/>
      <c r="S994" s="18"/>
      <c r="T994" s="36"/>
      <c r="U994" s="18"/>
      <c r="V994" s="18"/>
      <c r="W994" s="23" t="str">
        <f t="shared" si="44"/>
        <v/>
      </c>
      <c r="X994" s="18"/>
      <c r="Y994" s="17"/>
      <c r="Z994" s="29" t="str">
        <f t="shared" si="45"/>
        <v/>
      </c>
      <c r="AA994" s="23" t="e">
        <f ca="1">IF(X994=#REF!,#REF!,IF(X994=#REF!,#REF!,IF(X994=#REF!,#REF!,IF(Z994="","",IF(X994="","",IF(Z994-TODAY()&gt;0,Z994-TODAY(),"Venceu"))))))</f>
        <v>#REF!</v>
      </c>
      <c r="AB994" s="58"/>
    </row>
    <row r="995" spans="1:28" ht="36" customHeight="1" x14ac:dyDescent="0.25">
      <c r="A995" s="16">
        <v>996</v>
      </c>
      <c r="B995" s="17"/>
      <c r="C995" s="18"/>
      <c r="D995" s="33" t="str">
        <f>IF($C995&gt;0,VLOOKUP($C995,CNIGP!$A:$J,2,FALSE),"")</f>
        <v/>
      </c>
      <c r="E995" s="23" t="str">
        <f>IF($C995&gt;0,VLOOKUP($C995,CNIGP!$A:$J,3,FALSE),"")</f>
        <v/>
      </c>
      <c r="F995" s="23" t="str">
        <f t="shared" si="46"/>
        <v/>
      </c>
      <c r="G995" s="23" t="str">
        <f>IF($C995&gt;0,VLOOKUP($C995,CNIGP!$A:$J,9,FALSE),"")</f>
        <v/>
      </c>
      <c r="H995" s="23" t="str">
        <f>IF($C995&gt;0,VLOOKUP($C995,CNIGP!$A:$J,25,FALSE),"")</f>
        <v/>
      </c>
      <c r="I995" s="63"/>
      <c r="J995" s="18"/>
      <c r="K995" s="18"/>
      <c r="L995" s="18"/>
      <c r="M995" s="18"/>
      <c r="N995" s="36"/>
      <c r="O995" s="36"/>
      <c r="P995" s="36"/>
      <c r="Q995" s="36"/>
      <c r="R995" s="36"/>
      <c r="S995" s="18"/>
      <c r="T995" s="36"/>
      <c r="U995" s="18"/>
      <c r="V995" s="18"/>
      <c r="W995" s="23" t="str">
        <f t="shared" si="44"/>
        <v/>
      </c>
      <c r="X995" s="18"/>
      <c r="Y995" s="17"/>
      <c r="Z995" s="29" t="str">
        <f t="shared" si="45"/>
        <v/>
      </c>
      <c r="AA995" s="23" t="e">
        <f ca="1">IF(X995=#REF!,#REF!,IF(X995=#REF!,#REF!,IF(X995=#REF!,#REF!,IF(Z995="","",IF(X995="","",IF(Z995-TODAY()&gt;0,Z995-TODAY(),"Venceu"))))))</f>
        <v>#REF!</v>
      </c>
      <c r="AB995" s="58"/>
    </row>
    <row r="996" spans="1:28" ht="36" customHeight="1" x14ac:dyDescent="0.25">
      <c r="A996" s="16">
        <v>997</v>
      </c>
      <c r="B996" s="17"/>
      <c r="C996" s="18"/>
      <c r="D996" s="33" t="str">
        <f>IF($C996&gt;0,VLOOKUP($C996,CNIGP!$A:$J,2,FALSE),"")</f>
        <v/>
      </c>
      <c r="E996" s="23" t="str">
        <f>IF($C996&gt;0,VLOOKUP($C996,CNIGP!$A:$J,3,FALSE),"")</f>
        <v/>
      </c>
      <c r="F996" s="23" t="str">
        <f t="shared" si="46"/>
        <v/>
      </c>
      <c r="G996" s="23" t="str">
        <f>IF($C996&gt;0,VLOOKUP($C996,CNIGP!$A:$J,9,FALSE),"")</f>
        <v/>
      </c>
      <c r="H996" s="23" t="str">
        <f>IF($C996&gt;0,VLOOKUP($C996,CNIGP!$A:$J,25,FALSE),"")</f>
        <v/>
      </c>
      <c r="I996" s="63"/>
      <c r="J996" s="18"/>
      <c r="K996" s="18"/>
      <c r="L996" s="18"/>
      <c r="M996" s="18"/>
      <c r="N996" s="36"/>
      <c r="O996" s="36"/>
      <c r="P996" s="36"/>
      <c r="Q996" s="36"/>
      <c r="R996" s="36"/>
      <c r="S996" s="18"/>
      <c r="T996" s="36"/>
      <c r="U996" s="18"/>
      <c r="V996" s="18"/>
      <c r="W996" s="23" t="str">
        <f t="shared" si="44"/>
        <v/>
      </c>
      <c r="X996" s="18"/>
      <c r="Y996" s="17"/>
      <c r="Z996" s="29" t="str">
        <f t="shared" si="45"/>
        <v/>
      </c>
      <c r="AA996" s="23" t="e">
        <f ca="1">IF(X996=#REF!,#REF!,IF(X996=#REF!,#REF!,IF(X996=#REF!,#REF!,IF(Z996="","",IF(X996="","",IF(Z996-TODAY()&gt;0,Z996-TODAY(),"Venceu"))))))</f>
        <v>#REF!</v>
      </c>
      <c r="AB996" s="58"/>
    </row>
    <row r="997" spans="1:28" ht="36" customHeight="1" x14ac:dyDescent="0.25">
      <c r="A997" s="16">
        <v>998</v>
      </c>
      <c r="B997" s="17"/>
      <c r="C997" s="18"/>
      <c r="D997" s="33" t="str">
        <f>IF($C997&gt;0,VLOOKUP($C997,CNIGP!$A:$J,2,FALSE),"")</f>
        <v/>
      </c>
      <c r="E997" s="23" t="str">
        <f>IF($C997&gt;0,VLOOKUP($C997,CNIGP!$A:$J,3,FALSE),"")</f>
        <v/>
      </c>
      <c r="F997" s="23" t="str">
        <f t="shared" si="46"/>
        <v/>
      </c>
      <c r="G997" s="23" t="str">
        <f>IF($C997&gt;0,VLOOKUP($C997,CNIGP!$A:$J,9,FALSE),"")</f>
        <v/>
      </c>
      <c r="H997" s="23" t="str">
        <f>IF($C997&gt;0,VLOOKUP($C997,CNIGP!$A:$J,25,FALSE),"")</f>
        <v/>
      </c>
      <c r="I997" s="63"/>
      <c r="J997" s="18"/>
      <c r="K997" s="18"/>
      <c r="L997" s="18"/>
      <c r="M997" s="18"/>
      <c r="N997" s="36"/>
      <c r="O997" s="36"/>
      <c r="P997" s="36"/>
      <c r="Q997" s="36"/>
      <c r="R997" s="36"/>
      <c r="S997" s="18"/>
      <c r="T997" s="36"/>
      <c r="U997" s="18"/>
      <c r="V997" s="18"/>
      <c r="W997" s="23" t="str">
        <f t="shared" si="44"/>
        <v/>
      </c>
      <c r="X997" s="18"/>
      <c r="Y997" s="17"/>
      <c r="Z997" s="29" t="str">
        <f t="shared" si="45"/>
        <v/>
      </c>
      <c r="AA997" s="23" t="e">
        <f ca="1">IF(X997=#REF!,#REF!,IF(X997=#REF!,#REF!,IF(X997=#REF!,#REF!,IF(Z997="","",IF(X997="","",IF(Z997-TODAY()&gt;0,Z997-TODAY(),"Venceu"))))))</f>
        <v>#REF!</v>
      </c>
      <c r="AB997" s="58"/>
    </row>
    <row r="998" spans="1:28" ht="36" customHeight="1" x14ac:dyDescent="0.25">
      <c r="A998" s="16">
        <v>999</v>
      </c>
      <c r="B998" s="17"/>
      <c r="C998" s="18"/>
      <c r="D998" s="33" t="str">
        <f>IF($C998&gt;0,VLOOKUP($C998,CNIGP!$A:$J,2,FALSE),"")</f>
        <v/>
      </c>
      <c r="E998" s="23" t="str">
        <f>IF($C998&gt;0,VLOOKUP($C998,CNIGP!$A:$J,3,FALSE),"")</f>
        <v/>
      </c>
      <c r="F998" s="23" t="str">
        <f t="shared" si="46"/>
        <v/>
      </c>
      <c r="G998" s="23" t="str">
        <f>IF($C998&gt;0,VLOOKUP($C998,CNIGP!$A:$J,9,FALSE),"")</f>
        <v/>
      </c>
      <c r="H998" s="23" t="str">
        <f>IF($C998&gt;0,VLOOKUP($C998,CNIGP!$A:$J,25,FALSE),"")</f>
        <v/>
      </c>
      <c r="I998" s="63"/>
      <c r="J998" s="18"/>
      <c r="K998" s="18"/>
      <c r="L998" s="18"/>
      <c r="M998" s="18"/>
      <c r="N998" s="36"/>
      <c r="O998" s="36"/>
      <c r="P998" s="36"/>
      <c r="Q998" s="36"/>
      <c r="R998" s="36"/>
      <c r="S998" s="18"/>
      <c r="T998" s="36"/>
      <c r="U998" s="18"/>
      <c r="V998" s="18"/>
      <c r="W998" s="23" t="str">
        <f t="shared" si="44"/>
        <v/>
      </c>
      <c r="X998" s="18"/>
      <c r="Y998" s="17"/>
      <c r="Z998" s="29" t="str">
        <f t="shared" si="45"/>
        <v/>
      </c>
      <c r="AA998" s="23" t="e">
        <f ca="1">IF(X998=#REF!,#REF!,IF(X998=#REF!,#REF!,IF(X998=#REF!,#REF!,IF(Z998="","",IF(X998="","",IF(Z998-TODAY()&gt;0,Z998-TODAY(),"Venceu"))))))</f>
        <v>#REF!</v>
      </c>
      <c r="AB998" s="58"/>
    </row>
  </sheetData>
  <sheetProtection sort="0" autoFilter="0"/>
  <autoFilter ref="A1:AB998" xr:uid="{440298A4-B0CA-4630-85CF-E27E8F2191B8}"/>
  <conditionalFormatting sqref="X192:X249 X252:X253 X255:X998">
    <cfRule type="expression" dxfId="36" priority="15">
      <formula>AND(B192&gt;0,X192="")</formula>
    </cfRule>
  </conditionalFormatting>
  <conditionalFormatting sqref="AA277:AA998">
    <cfRule type="expression" dxfId="35" priority="13">
      <formula>AA277="Venceu"</formula>
    </cfRule>
    <cfRule type="expression" dxfId="34" priority="14">
      <formula>AA277&lt;30</formula>
    </cfRule>
  </conditionalFormatting>
  <conditionalFormatting sqref="Z192:Z249 Z252:Z998">
    <cfRule type="expression" dxfId="33" priority="16">
      <formula>AND(Z192="",X192="Pendente")</formula>
    </cfRule>
  </conditionalFormatting>
  <conditionalFormatting sqref="X250:X251">
    <cfRule type="expression" dxfId="32" priority="11">
      <formula>AND(B250&gt;0,X250="")</formula>
    </cfRule>
  </conditionalFormatting>
  <conditionalFormatting sqref="Z250:Z251">
    <cfRule type="expression" dxfId="31" priority="12">
      <formula>AND(Z250="",X250="Pendente")</formula>
    </cfRule>
  </conditionalFormatting>
  <conditionalFormatting sqref="X254">
    <cfRule type="expression" dxfId="30" priority="8">
      <formula>AND(B254&gt;0,X254="")</formula>
    </cfRule>
  </conditionalFormatting>
  <conditionalFormatting sqref="AA83">
    <cfRule type="expression" dxfId="29" priority="6">
      <formula>AA83="Venceu"</formula>
    </cfRule>
    <cfRule type="expression" dxfId="28" priority="7">
      <formula>AA83&lt;30</formula>
    </cfRule>
  </conditionalFormatting>
  <conditionalFormatting sqref="AA183">
    <cfRule type="expression" dxfId="27" priority="4">
      <formula>AA183="Venceu"</formula>
    </cfRule>
    <cfRule type="expression" dxfId="26" priority="5">
      <formula>AA183&lt;30</formula>
    </cfRule>
  </conditionalFormatting>
  <conditionalFormatting sqref="AA192:AA276">
    <cfRule type="expression" dxfId="25" priority="2">
      <formula>AA192="Venceu"</formula>
    </cfRule>
    <cfRule type="expression" dxfId="24" priority="3">
      <formula>AA192&lt;30</formula>
    </cfRule>
  </conditionalFormatting>
  <conditionalFormatting sqref="B1:B1048576">
    <cfRule type="duplicateValues" dxfId="23" priority="1"/>
  </conditionalFormatting>
  <dataValidations count="3">
    <dataValidation type="date" allowBlank="1" showInputMessage="1" showErrorMessage="1" sqref="Q252:T252 R256 S258 T272" xr:uid="{E2C4928B-EC96-4E62-B6E1-6EAF1214F83F}">
      <formula1>42005</formula1>
      <formula2>54789</formula2>
    </dataValidation>
    <dataValidation type="textLength" allowBlank="1" showInputMessage="1" showErrorMessage="1" sqref="B248 B252 B256 B258:B262 B264:B268 B275:B277 B279" xr:uid="{73A04696-14A2-48F5-AD7D-5203C5AF7ED1}">
      <formula1>20</formula1>
      <formula2>20</formula2>
    </dataValidation>
    <dataValidation type="date" allowBlank="1" showInputMessage="1" showErrorMessage="1" sqref="Q2:T251 N2:P253 Q253:T253 R255 S255:T257 T259:T271 R257:R277 N255:Q277 N278:R1048576 T273:T1048576 S259:S1048576" xr:uid="{438E6BA1-7111-4787-AB28-1273F9728E68}">
      <formula1>42005</formula1>
      <formula2>73051</formula2>
    </dataValidation>
  </dataValidation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31DA7718-47CB-484A-A48A-5F05A3E7DB70}">
          <x14:formula1>
            <xm:f>#REF!</xm:f>
          </x14:formula1>
          <xm:sqref>J2:J998</xm:sqref>
        </x14:dataValidation>
        <x14:dataValidation type="list" allowBlank="1" showInputMessage="1" showErrorMessage="1" xr:uid="{513A16A1-7E92-4E50-91DB-B41DCA419606}">
          <x14:formula1>
            <xm:f>#REF!</xm:f>
          </x14:formula1>
          <xm:sqref>K2:L998</xm:sqref>
        </x14:dataValidation>
        <x14:dataValidation type="list" allowBlank="1" showInputMessage="1" showErrorMessage="1" xr:uid="{AB0EA1B6-BCFE-41F6-9692-FD3A01956A9B}">
          <x14:formula1>
            <xm:f>#REF!</xm:f>
          </x14:formula1>
          <xm:sqref>M2:M998</xm:sqref>
        </x14:dataValidation>
        <x14:dataValidation type="list" allowBlank="1" showInputMessage="1" showErrorMessage="1" xr:uid="{5A07A1D4-ED22-49D8-80B4-FAD8F1703AA5}">
          <x14:formula1>
            <xm:f>#REF!</xm:f>
          </x14:formula1>
          <xm:sqref>X2:X998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B67E3-B48F-49C3-9C1E-05520660D1AE}">
  <sheetPr filterMode="1">
    <tabColor theme="5" tint="0.79998168889431442"/>
  </sheetPr>
  <dimension ref="A1:AC982"/>
  <sheetViews>
    <sheetView zoomScaleNormal="100" workbookViewId="0">
      <pane xSplit="2" ySplit="1" topLeftCell="C601" activePane="bottomRight" state="frozen"/>
      <selection pane="topRight" activeCell="C1" sqref="C1"/>
      <selection pane="bottomLeft" activeCell="A2" sqref="A2"/>
      <selection pane="bottomRight" activeCell="B601" sqref="B601"/>
    </sheetView>
  </sheetViews>
  <sheetFormatPr defaultColWidth="14.42578125" defaultRowHeight="15" customHeight="1" x14ac:dyDescent="0.25"/>
  <cols>
    <col min="1" max="1" width="5.5703125" style="27" customWidth="1"/>
    <col min="2" max="2" width="10.7109375" style="23" customWidth="1"/>
    <col min="3" max="3" width="8.28515625" style="27" customWidth="1"/>
    <col min="4" max="4" width="29.28515625" style="23" customWidth="1"/>
    <col min="5" max="6" width="20.28515625" style="27" hidden="1" customWidth="1"/>
    <col min="7" max="7" width="34" style="33" customWidth="1"/>
    <col min="8" max="9" width="7.85546875" style="23" customWidth="1"/>
    <col min="10" max="10" width="10.28515625" style="27" customWidth="1"/>
    <col min="11" max="11" width="10.28515625" style="53" customWidth="1"/>
    <col min="12" max="12" width="10.28515625" style="53" hidden="1" customWidth="1"/>
    <col min="13" max="14" width="10.28515625" style="53" customWidth="1"/>
    <col min="15" max="15" width="10.28515625" style="53" hidden="1" customWidth="1"/>
    <col min="16" max="17" width="10.28515625" style="53" customWidth="1"/>
    <col min="18" max="18" width="10.28515625" style="49" customWidth="1"/>
    <col min="19" max="20" width="10.28515625" style="27" customWidth="1"/>
    <col min="21" max="22" width="11.140625" style="27" customWidth="1"/>
    <col min="23" max="24" width="13.140625" style="27" customWidth="1"/>
    <col min="25" max="25" width="11.140625" style="27" customWidth="1"/>
    <col min="26" max="26" width="23.140625" style="26" customWidth="1"/>
    <col min="27" max="27" width="23.140625" style="51" customWidth="1"/>
    <col min="28" max="29" width="23.140625" style="26" customWidth="1"/>
    <col min="30" max="16384" width="14.42578125" style="27"/>
  </cols>
  <sheetData>
    <row r="1" spans="1:29" s="65" customFormat="1" ht="28.5" customHeight="1" x14ac:dyDescent="0.25">
      <c r="A1" s="65" t="s">
        <v>0</v>
      </c>
      <c r="B1" s="66" t="s">
        <v>1</v>
      </c>
      <c r="C1" s="66" t="s">
        <v>4</v>
      </c>
      <c r="D1" s="66" t="s">
        <v>921</v>
      </c>
      <c r="E1" s="66" t="s">
        <v>922</v>
      </c>
      <c r="F1" s="66" t="s">
        <v>923</v>
      </c>
      <c r="G1" s="66" t="s">
        <v>8</v>
      </c>
      <c r="H1" s="66" t="s">
        <v>9</v>
      </c>
      <c r="I1" s="66" t="s">
        <v>924</v>
      </c>
      <c r="J1" s="66" t="s">
        <v>12</v>
      </c>
      <c r="K1" s="67" t="s">
        <v>13</v>
      </c>
      <c r="L1" s="67" t="s">
        <v>14</v>
      </c>
      <c r="M1" s="67" t="s">
        <v>15</v>
      </c>
      <c r="N1" s="67" t="s">
        <v>16</v>
      </c>
      <c r="O1" s="67" t="s">
        <v>17</v>
      </c>
      <c r="P1" s="67" t="s">
        <v>18</v>
      </c>
      <c r="Q1" s="67" t="s">
        <v>19</v>
      </c>
      <c r="R1" s="68" t="s">
        <v>925</v>
      </c>
      <c r="S1" s="66" t="s">
        <v>20</v>
      </c>
      <c r="T1" s="66" t="s">
        <v>926</v>
      </c>
      <c r="U1" s="66" t="s">
        <v>22</v>
      </c>
      <c r="V1" s="66" t="s">
        <v>23</v>
      </c>
      <c r="W1" s="66" t="s">
        <v>24</v>
      </c>
      <c r="X1" s="66" t="s">
        <v>927</v>
      </c>
      <c r="Y1" s="66" t="s">
        <v>26</v>
      </c>
      <c r="Z1" s="66" t="s">
        <v>928</v>
      </c>
      <c r="AA1" s="66" t="s">
        <v>929</v>
      </c>
      <c r="AB1" s="66" t="s">
        <v>930</v>
      </c>
      <c r="AC1" s="66" t="s">
        <v>931</v>
      </c>
    </row>
    <row r="2" spans="1:29" ht="43.5" hidden="1" customHeight="1" x14ac:dyDescent="0.25">
      <c r="A2" s="16">
        <v>1</v>
      </c>
      <c r="B2" s="17" t="s">
        <v>932</v>
      </c>
      <c r="C2" s="18" t="s">
        <v>197</v>
      </c>
      <c r="D2" s="17" t="s">
        <v>933</v>
      </c>
      <c r="E2" s="17" t="s">
        <v>934</v>
      </c>
      <c r="F2" s="17" t="s">
        <v>933</v>
      </c>
      <c r="G2" s="19" t="s">
        <v>935</v>
      </c>
      <c r="H2" s="20"/>
      <c r="I2" s="20"/>
      <c r="J2" s="21" t="s">
        <v>420</v>
      </c>
      <c r="K2" s="22">
        <v>42979</v>
      </c>
      <c r="L2" s="22"/>
      <c r="M2" s="22">
        <v>42979</v>
      </c>
      <c r="N2" s="22">
        <v>42979</v>
      </c>
      <c r="O2" s="22"/>
      <c r="P2" s="22">
        <v>42968</v>
      </c>
      <c r="Q2" s="22">
        <v>42968</v>
      </c>
      <c r="R2" s="22" t="s">
        <v>197</v>
      </c>
      <c r="S2" s="17" t="s">
        <v>197</v>
      </c>
      <c r="T2" s="17"/>
      <c r="U2" s="23" t="s">
        <v>36</v>
      </c>
      <c r="V2" s="17" t="s">
        <v>423</v>
      </c>
      <c r="W2" s="17"/>
      <c r="X2" s="23"/>
      <c r="Y2" s="23" t="str">
        <f ca="1">IF(W2=0,"x",IF(W2-TODAY()&gt;30,"prazo longo",IF(W2=TODAY(),"vence hoje",IF(W2&lt;TODAY(),"Venceu",IF(W2-TODAY()&lt;10,"menor que 10",IF(W2-TODAY()&lt;15,"prazo longo",IF(W2-TODAY()&lt;30,"prazo longo")))))))</f>
        <v>x</v>
      </c>
      <c r="Z2" s="24" t="s">
        <v>936</v>
      </c>
      <c r="AA2" s="25"/>
    </row>
    <row r="3" spans="1:29" ht="43.5" hidden="1" customHeight="1" x14ac:dyDescent="0.25">
      <c r="A3" s="16">
        <v>2</v>
      </c>
      <c r="B3" s="17" t="s">
        <v>937</v>
      </c>
      <c r="C3" s="17" t="s">
        <v>83</v>
      </c>
      <c r="D3" s="17" t="s">
        <v>938</v>
      </c>
      <c r="E3" s="17" t="s">
        <v>939</v>
      </c>
      <c r="F3" s="17" t="s">
        <v>940</v>
      </c>
      <c r="G3" s="19" t="s">
        <v>941</v>
      </c>
      <c r="H3" s="20"/>
      <c r="I3" s="20"/>
      <c r="J3" s="21" t="s">
        <v>43</v>
      </c>
      <c r="K3" s="22">
        <v>43028</v>
      </c>
      <c r="L3" s="22"/>
      <c r="M3" s="22">
        <v>43035</v>
      </c>
      <c r="N3" s="22">
        <v>43035</v>
      </c>
      <c r="O3" s="22"/>
      <c r="P3" s="22">
        <v>43038</v>
      </c>
      <c r="Q3" s="22">
        <v>43039</v>
      </c>
      <c r="R3" s="22" t="s">
        <v>197</v>
      </c>
      <c r="S3" s="17" t="s">
        <v>942</v>
      </c>
      <c r="T3" s="17" t="s">
        <v>943</v>
      </c>
      <c r="U3" s="23" t="s">
        <v>36</v>
      </c>
      <c r="V3" s="17" t="s">
        <v>423</v>
      </c>
      <c r="W3" s="17"/>
      <c r="X3" s="23"/>
      <c r="Y3" s="23" t="str">
        <f ca="1">IF(W3=0,"x",IF(W3-TODAY()&gt;30,"prazo longo",IF(W3=TODAY(),"vence hoje",IF(W3&lt;TODAY(),"Venceu",IF(W3-TODAY()&lt;10,"menor que 10",IF(W3-TODAY()&lt;15,"prazo longo",IF(W3-TODAY()&lt;30,"prazo longo")))))))</f>
        <v>x</v>
      </c>
      <c r="Z3" s="28" t="s">
        <v>944</v>
      </c>
      <c r="AA3" s="25"/>
    </row>
    <row r="4" spans="1:29" ht="43.5" hidden="1" customHeight="1" x14ac:dyDescent="0.25">
      <c r="A4" s="16">
        <v>3</v>
      </c>
      <c r="B4" s="17" t="s">
        <v>945</v>
      </c>
      <c r="C4" s="17" t="s">
        <v>946</v>
      </c>
      <c r="D4" s="17" t="s">
        <v>947</v>
      </c>
      <c r="E4" s="17" t="s">
        <v>948</v>
      </c>
      <c r="F4" s="17" t="s">
        <v>947</v>
      </c>
      <c r="G4" s="19" t="s">
        <v>949</v>
      </c>
      <c r="H4" s="20"/>
      <c r="I4" s="20"/>
      <c r="J4" s="17" t="s">
        <v>43</v>
      </c>
      <c r="K4" s="22">
        <v>43053</v>
      </c>
      <c r="L4" s="22"/>
      <c r="M4" s="22">
        <v>43053</v>
      </c>
      <c r="N4" s="22">
        <v>43164</v>
      </c>
      <c r="O4" s="22"/>
      <c r="P4" s="22">
        <v>43167</v>
      </c>
      <c r="Q4" s="22">
        <v>43417</v>
      </c>
      <c r="R4" s="22"/>
      <c r="S4" s="17" t="s">
        <v>950</v>
      </c>
      <c r="T4" s="17" t="s">
        <v>951</v>
      </c>
      <c r="U4" s="29" t="s">
        <v>36</v>
      </c>
      <c r="V4" s="17" t="s">
        <v>37</v>
      </c>
      <c r="W4" s="17"/>
      <c r="X4" s="23"/>
      <c r="Y4" s="23" t="str">
        <f ca="1">IF(W4=0,"x",IF(W4-TODAY()&gt;30,"prazo longo",IF(W4=TODAY(),"vence hoje",IF(W4&lt;TODAY(),"Venceu",IF(W4-TODAY()&lt;10,"menor que 10",IF(W4-TODAY()&lt;15,"prazo longo",IF(W4-TODAY()&lt;30,"prazo longo")))))))</f>
        <v>x</v>
      </c>
      <c r="Z4" s="28"/>
      <c r="AA4" s="25"/>
      <c r="AB4" s="30"/>
    </row>
    <row r="5" spans="1:29" ht="43.5" hidden="1" customHeight="1" x14ac:dyDescent="0.25">
      <c r="A5" s="16">
        <v>4</v>
      </c>
      <c r="B5" s="17" t="s">
        <v>952</v>
      </c>
      <c r="C5" s="21" t="s">
        <v>650</v>
      </c>
      <c r="D5" s="17" t="s">
        <v>953</v>
      </c>
      <c r="E5" s="17" t="s">
        <v>948</v>
      </c>
      <c r="F5" s="17" t="s">
        <v>953</v>
      </c>
      <c r="G5" s="19" t="s">
        <v>954</v>
      </c>
      <c r="H5" s="20"/>
      <c r="I5" s="20"/>
      <c r="J5" s="21" t="s">
        <v>49</v>
      </c>
      <c r="K5" s="22">
        <v>43003</v>
      </c>
      <c r="L5" s="22"/>
      <c r="M5" s="22"/>
      <c r="N5" s="22">
        <v>43045</v>
      </c>
      <c r="O5" s="22"/>
      <c r="P5" s="22">
        <v>43046</v>
      </c>
      <c r="Q5" s="22">
        <v>43048</v>
      </c>
      <c r="R5" s="22" t="s">
        <v>197</v>
      </c>
      <c r="S5" s="17" t="s">
        <v>955</v>
      </c>
      <c r="T5" s="17" t="s">
        <v>956</v>
      </c>
      <c r="U5" s="23" t="s">
        <v>36</v>
      </c>
      <c r="V5" s="17" t="s">
        <v>37</v>
      </c>
      <c r="W5" s="17"/>
      <c r="X5" s="23"/>
      <c r="Y5" s="23" t="str">
        <f ca="1">IF(W5=0,"x",IF(W5-TODAY()&gt;30,"prazo longo",IF(W5=TODAY(),"vence hoje",IF(W5&lt;TODAY(),"Venceu",IF(W5-TODAY()&lt;10,"menor que 10",IF(W5-TODAY()&lt;15,"prazo longo",IF(W5-TODAY()&lt;30,"prazo longo")))))))</f>
        <v>x</v>
      </c>
      <c r="Z5" s="28"/>
      <c r="AA5" s="25"/>
    </row>
    <row r="6" spans="1:29" ht="43.5" hidden="1" customHeight="1" x14ac:dyDescent="0.25">
      <c r="A6" s="16">
        <v>5</v>
      </c>
      <c r="B6" s="17" t="s">
        <v>957</v>
      </c>
      <c r="C6" s="17" t="s">
        <v>29</v>
      </c>
      <c r="D6" s="17" t="s">
        <v>958</v>
      </c>
      <c r="E6" s="17" t="s">
        <v>959</v>
      </c>
      <c r="F6" s="17" t="s">
        <v>960</v>
      </c>
      <c r="G6" s="19" t="s">
        <v>961</v>
      </c>
      <c r="H6" s="20"/>
      <c r="I6" s="20"/>
      <c r="J6" s="21" t="s">
        <v>33</v>
      </c>
      <c r="K6" s="22">
        <v>43108</v>
      </c>
      <c r="L6" s="22"/>
      <c r="M6" s="22">
        <v>43108</v>
      </c>
      <c r="N6" s="22">
        <v>43108</v>
      </c>
      <c r="O6" s="22"/>
      <c r="P6" s="22">
        <v>43108</v>
      </c>
      <c r="Q6" s="22">
        <v>43476</v>
      </c>
      <c r="R6" s="22" t="s">
        <v>197</v>
      </c>
      <c r="S6" s="17" t="s">
        <v>962</v>
      </c>
      <c r="T6" s="17" t="s">
        <v>963</v>
      </c>
      <c r="U6" s="23" t="s">
        <v>36</v>
      </c>
      <c r="V6" s="17" t="s">
        <v>423</v>
      </c>
      <c r="W6" s="20"/>
      <c r="X6" s="31"/>
      <c r="Y6" s="23" t="s">
        <v>964</v>
      </c>
      <c r="Z6" s="28"/>
      <c r="AA6" s="25" t="s">
        <v>965</v>
      </c>
      <c r="AB6" s="30" t="s">
        <v>966</v>
      </c>
      <c r="AC6" s="32">
        <v>43811</v>
      </c>
    </row>
    <row r="7" spans="1:29" ht="43.5" hidden="1" customHeight="1" x14ac:dyDescent="0.25">
      <c r="A7" s="16">
        <v>6</v>
      </c>
      <c r="B7" s="17" t="s">
        <v>967</v>
      </c>
      <c r="C7" s="17" t="s">
        <v>29</v>
      </c>
      <c r="D7" s="17"/>
      <c r="E7" s="17" t="s">
        <v>968</v>
      </c>
      <c r="F7" s="17" t="s">
        <v>953</v>
      </c>
      <c r="G7" s="19" t="s">
        <v>969</v>
      </c>
      <c r="H7" s="20"/>
      <c r="I7" s="20"/>
      <c r="J7" s="17" t="s">
        <v>43</v>
      </c>
      <c r="K7" s="21">
        <v>43160</v>
      </c>
      <c r="L7" s="21"/>
      <c r="M7" s="21">
        <v>43160</v>
      </c>
      <c r="N7" s="21">
        <v>43165</v>
      </c>
      <c r="O7" s="21"/>
      <c r="P7" s="21">
        <v>43166</v>
      </c>
      <c r="Q7" s="21">
        <v>43168</v>
      </c>
      <c r="R7" s="22"/>
      <c r="S7" s="17" t="s">
        <v>970</v>
      </c>
      <c r="T7" s="17" t="s">
        <v>971</v>
      </c>
      <c r="U7" s="23" t="s">
        <v>36</v>
      </c>
      <c r="V7" s="17" t="s">
        <v>423</v>
      </c>
      <c r="W7" s="17"/>
      <c r="X7" s="23"/>
      <c r="Y7" s="23" t="str">
        <f t="shared" ref="Y7:Y20" ca="1" si="0">IF(W7=0,"x",IF(W7-TODAY()&gt;30,"prazo longo",IF(W7=TODAY(),"vence hoje",IF(W7&lt;TODAY(),"Venceu",IF(W7-TODAY()&lt;10,"menor que 10",IF(W7-TODAY()&lt;15,"prazo longo",IF(W7-TODAY()&lt;30,"prazo longo")))))))</f>
        <v>x</v>
      </c>
      <c r="Z7" s="28" t="s">
        <v>972</v>
      </c>
      <c r="AA7" s="25" t="s">
        <v>973</v>
      </c>
      <c r="AB7" s="33" t="s">
        <v>974</v>
      </c>
      <c r="AC7" s="32">
        <v>43845</v>
      </c>
    </row>
    <row r="8" spans="1:29" ht="43.5" hidden="1" customHeight="1" x14ac:dyDescent="0.25">
      <c r="A8" s="16">
        <v>7</v>
      </c>
      <c r="B8" s="17" t="s">
        <v>975</v>
      </c>
      <c r="C8" s="17" t="s">
        <v>190</v>
      </c>
      <c r="D8" s="17" t="s">
        <v>976</v>
      </c>
      <c r="E8" s="17" t="s">
        <v>939</v>
      </c>
      <c r="F8" s="17" t="s">
        <v>977</v>
      </c>
      <c r="G8" s="28" t="s">
        <v>978</v>
      </c>
      <c r="H8" s="17"/>
      <c r="I8" s="17"/>
      <c r="J8" s="17" t="s">
        <v>43</v>
      </c>
      <c r="K8" s="22">
        <v>43164</v>
      </c>
      <c r="L8" s="22"/>
      <c r="M8" s="22">
        <v>43165</v>
      </c>
      <c r="N8" s="22">
        <v>43165</v>
      </c>
      <c r="O8" s="22"/>
      <c r="P8" s="22"/>
      <c r="Q8" s="22"/>
      <c r="R8" s="22"/>
      <c r="S8" s="17" t="s">
        <v>979</v>
      </c>
      <c r="T8" s="17"/>
      <c r="U8" s="23" t="s">
        <v>36</v>
      </c>
      <c r="V8" s="17" t="s">
        <v>37</v>
      </c>
      <c r="W8" s="17"/>
      <c r="X8" s="23"/>
      <c r="Y8" s="23" t="str">
        <f t="shared" ca="1" si="0"/>
        <v>x</v>
      </c>
      <c r="Z8" s="28"/>
      <c r="AA8" s="34"/>
    </row>
    <row r="9" spans="1:29" ht="43.5" hidden="1" customHeight="1" x14ac:dyDescent="0.25">
      <c r="A9" s="16">
        <v>8</v>
      </c>
      <c r="B9" s="17" t="s">
        <v>980</v>
      </c>
      <c r="C9" s="17" t="s">
        <v>981</v>
      </c>
      <c r="D9" s="17" t="s">
        <v>953</v>
      </c>
      <c r="E9" s="17" t="s">
        <v>948</v>
      </c>
      <c r="F9" s="17" t="s">
        <v>953</v>
      </c>
      <c r="G9" s="28" t="s">
        <v>982</v>
      </c>
      <c r="H9" s="17"/>
      <c r="I9" s="17"/>
      <c r="J9" s="17" t="s">
        <v>49</v>
      </c>
      <c r="K9" s="35">
        <v>43179</v>
      </c>
      <c r="L9" s="35"/>
      <c r="M9" s="35">
        <v>43179</v>
      </c>
      <c r="N9" s="22">
        <v>43180</v>
      </c>
      <c r="O9" s="22"/>
      <c r="P9" s="22">
        <v>43180</v>
      </c>
      <c r="Q9" s="22">
        <v>43858</v>
      </c>
      <c r="R9" s="22"/>
      <c r="S9" s="17" t="s">
        <v>983</v>
      </c>
      <c r="T9" s="17">
        <v>1802020</v>
      </c>
      <c r="U9" s="29" t="s">
        <v>36</v>
      </c>
      <c r="V9" s="21" t="s">
        <v>37</v>
      </c>
      <c r="W9" s="17"/>
      <c r="X9" s="23"/>
      <c r="Y9" s="23" t="str">
        <f t="shared" ca="1" si="0"/>
        <v>x</v>
      </c>
      <c r="Z9" s="28"/>
      <c r="AA9" s="25"/>
      <c r="AB9" s="33"/>
      <c r="AC9" s="32"/>
    </row>
    <row r="10" spans="1:29" ht="43.5" hidden="1" customHeight="1" x14ac:dyDescent="0.25">
      <c r="A10" s="16">
        <v>9</v>
      </c>
      <c r="B10" s="17" t="s">
        <v>984</v>
      </c>
      <c r="C10" s="17" t="s">
        <v>83</v>
      </c>
      <c r="D10" s="17" t="s">
        <v>552</v>
      </c>
      <c r="E10" s="17" t="s">
        <v>959</v>
      </c>
      <c r="F10" s="17" t="s">
        <v>960</v>
      </c>
      <c r="G10" s="28" t="s">
        <v>985</v>
      </c>
      <c r="H10" s="17"/>
      <c r="I10" s="17"/>
      <c r="J10" s="21" t="s">
        <v>33</v>
      </c>
      <c r="K10" s="22">
        <v>43108</v>
      </c>
      <c r="L10" s="22"/>
      <c r="M10" s="22">
        <v>43108</v>
      </c>
      <c r="N10" s="22">
        <v>43108</v>
      </c>
      <c r="O10" s="22"/>
      <c r="P10" s="22">
        <v>43108</v>
      </c>
      <c r="Q10" s="22">
        <v>43111</v>
      </c>
      <c r="R10" s="22"/>
      <c r="S10" s="17" t="s">
        <v>986</v>
      </c>
      <c r="T10" s="17" t="s">
        <v>987</v>
      </c>
      <c r="U10" s="31" t="s">
        <v>36</v>
      </c>
      <c r="V10" s="17" t="s">
        <v>423</v>
      </c>
      <c r="W10" s="20"/>
      <c r="X10" s="31"/>
      <c r="Y10" s="23" t="str">
        <f t="shared" ca="1" si="0"/>
        <v>x</v>
      </c>
      <c r="Z10" s="28"/>
      <c r="AA10" s="25" t="s">
        <v>988</v>
      </c>
    </row>
    <row r="11" spans="1:29" ht="43.5" hidden="1" customHeight="1" x14ac:dyDescent="0.25">
      <c r="A11" s="16">
        <v>10</v>
      </c>
      <c r="B11" s="21" t="s">
        <v>989</v>
      </c>
      <c r="C11" s="36" t="s">
        <v>317</v>
      </c>
      <c r="D11" s="17" t="s">
        <v>990</v>
      </c>
      <c r="E11" s="17" t="s">
        <v>991</v>
      </c>
      <c r="F11" s="17" t="s">
        <v>940</v>
      </c>
      <c r="G11" s="28" t="s">
        <v>992</v>
      </c>
      <c r="H11" s="17"/>
      <c r="I11" s="17"/>
      <c r="J11" s="20" t="s">
        <v>33</v>
      </c>
      <c r="K11" s="35">
        <v>43152</v>
      </c>
      <c r="L11" s="35"/>
      <c r="M11" s="35">
        <v>43160</v>
      </c>
      <c r="N11" s="22">
        <v>43167</v>
      </c>
      <c r="O11" s="22"/>
      <c r="P11" s="22">
        <v>43167</v>
      </c>
      <c r="Q11" s="22">
        <v>43188</v>
      </c>
      <c r="R11" s="22" t="s">
        <v>197</v>
      </c>
      <c r="S11" s="17" t="s">
        <v>993</v>
      </c>
      <c r="T11" s="17" t="s">
        <v>994</v>
      </c>
      <c r="U11" s="31" t="s">
        <v>36</v>
      </c>
      <c r="V11" s="17" t="s">
        <v>423</v>
      </c>
      <c r="W11" s="20"/>
      <c r="X11" s="31"/>
      <c r="Y11" s="23" t="str">
        <f t="shared" ca="1" si="0"/>
        <v>x</v>
      </c>
      <c r="Z11" s="28"/>
      <c r="AA11" s="25" t="s">
        <v>995</v>
      </c>
      <c r="AB11" s="26" t="s">
        <v>996</v>
      </c>
    </row>
    <row r="12" spans="1:29" ht="43.5" hidden="1" customHeight="1" x14ac:dyDescent="0.25">
      <c r="A12" s="16">
        <v>11</v>
      </c>
      <c r="B12" s="17" t="s">
        <v>997</v>
      </c>
      <c r="C12" s="17" t="s">
        <v>29</v>
      </c>
      <c r="D12" s="17" t="s">
        <v>953</v>
      </c>
      <c r="E12" s="17" t="s">
        <v>948</v>
      </c>
      <c r="F12" s="17" t="s">
        <v>953</v>
      </c>
      <c r="G12" s="28" t="s">
        <v>998</v>
      </c>
      <c r="H12" s="17"/>
      <c r="I12" s="17"/>
      <c r="J12" s="17" t="s">
        <v>33</v>
      </c>
      <c r="K12" s="35">
        <v>43473</v>
      </c>
      <c r="L12" s="35"/>
      <c r="M12" s="35">
        <v>43473</v>
      </c>
      <c r="N12" s="35">
        <v>43473</v>
      </c>
      <c r="O12" s="35"/>
      <c r="P12" s="35">
        <v>43473</v>
      </c>
      <c r="Q12" s="35">
        <v>43476</v>
      </c>
      <c r="R12" s="22"/>
      <c r="S12" s="17" t="s">
        <v>999</v>
      </c>
      <c r="T12" s="17" t="s">
        <v>1000</v>
      </c>
      <c r="U12" s="31" t="s">
        <v>36</v>
      </c>
      <c r="V12" s="17" t="s">
        <v>423</v>
      </c>
      <c r="W12" s="20"/>
      <c r="X12" s="31"/>
      <c r="Y12" s="23" t="str">
        <f t="shared" ca="1" si="0"/>
        <v>x</v>
      </c>
      <c r="Z12" s="28"/>
      <c r="AA12" s="34"/>
    </row>
    <row r="13" spans="1:29" ht="43.5" hidden="1" customHeight="1" x14ac:dyDescent="0.25">
      <c r="A13" s="16">
        <v>12</v>
      </c>
      <c r="B13" s="17" t="s">
        <v>1001</v>
      </c>
      <c r="C13" s="17" t="s">
        <v>165</v>
      </c>
      <c r="D13" s="17" t="s">
        <v>977</v>
      </c>
      <c r="E13" s="17" t="s">
        <v>948</v>
      </c>
      <c r="F13" s="17" t="s">
        <v>977</v>
      </c>
      <c r="G13" s="28" t="s">
        <v>1002</v>
      </c>
      <c r="H13" s="17"/>
      <c r="I13" s="17"/>
      <c r="J13" s="17" t="s">
        <v>33</v>
      </c>
      <c r="K13" s="35">
        <v>43473</v>
      </c>
      <c r="L13" s="35"/>
      <c r="M13" s="35">
        <v>43473</v>
      </c>
      <c r="N13" s="35">
        <v>43473</v>
      </c>
      <c r="O13" s="35"/>
      <c r="P13" s="35">
        <v>43473</v>
      </c>
      <c r="Q13" s="35">
        <v>43476</v>
      </c>
      <c r="R13" s="22"/>
      <c r="S13" s="17" t="s">
        <v>1003</v>
      </c>
      <c r="T13" s="17" t="s">
        <v>1004</v>
      </c>
      <c r="U13" s="23" t="s">
        <v>36</v>
      </c>
      <c r="V13" s="17" t="s">
        <v>37</v>
      </c>
      <c r="W13" s="17"/>
      <c r="X13" s="23"/>
      <c r="Y13" s="23" t="str">
        <f t="shared" ca="1" si="0"/>
        <v>x</v>
      </c>
      <c r="Z13" s="28"/>
      <c r="AA13" s="34"/>
      <c r="AB13" s="26" t="s">
        <v>1005</v>
      </c>
    </row>
    <row r="14" spans="1:29" ht="43.5" hidden="1" customHeight="1" x14ac:dyDescent="0.25">
      <c r="A14" s="16">
        <v>13</v>
      </c>
      <c r="B14" s="17" t="s">
        <v>1006</v>
      </c>
      <c r="C14" s="17" t="s">
        <v>190</v>
      </c>
      <c r="D14" s="17" t="s">
        <v>958</v>
      </c>
      <c r="E14" s="17" t="s">
        <v>959</v>
      </c>
      <c r="F14" s="17" t="s">
        <v>960</v>
      </c>
      <c r="G14" s="28" t="s">
        <v>1007</v>
      </c>
      <c r="H14" s="17"/>
      <c r="I14" s="17"/>
      <c r="J14" s="17" t="s">
        <v>33</v>
      </c>
      <c r="K14" s="35">
        <v>43474</v>
      </c>
      <c r="L14" s="35"/>
      <c r="M14" s="35">
        <v>43474</v>
      </c>
      <c r="N14" s="35">
        <v>43474</v>
      </c>
      <c r="O14" s="35"/>
      <c r="P14" s="35">
        <v>43474</v>
      </c>
      <c r="Q14" s="35">
        <v>43476</v>
      </c>
      <c r="R14" s="22"/>
      <c r="S14" s="17" t="s">
        <v>1008</v>
      </c>
      <c r="T14" s="17" t="s">
        <v>1009</v>
      </c>
      <c r="U14" s="29" t="s">
        <v>36</v>
      </c>
      <c r="V14" s="20" t="s">
        <v>37</v>
      </c>
      <c r="W14" s="20"/>
      <c r="X14" s="31"/>
      <c r="Y14" s="23" t="str">
        <f t="shared" ca="1" si="0"/>
        <v>x</v>
      </c>
      <c r="Z14" s="28"/>
      <c r="AA14" s="34"/>
    </row>
    <row r="15" spans="1:29" ht="43.5" hidden="1" customHeight="1" x14ac:dyDescent="0.25">
      <c r="A15" s="16">
        <v>14</v>
      </c>
      <c r="B15" s="17" t="s">
        <v>1010</v>
      </c>
      <c r="C15" s="17" t="s">
        <v>317</v>
      </c>
      <c r="D15" s="17" t="s">
        <v>976</v>
      </c>
      <c r="E15" s="17" t="s">
        <v>939</v>
      </c>
      <c r="F15" s="17" t="s">
        <v>977</v>
      </c>
      <c r="G15" s="28" t="s">
        <v>1011</v>
      </c>
      <c r="H15" s="17"/>
      <c r="I15" s="17"/>
      <c r="J15" s="17" t="s">
        <v>49</v>
      </c>
      <c r="K15" s="35">
        <v>43208</v>
      </c>
      <c r="L15" s="35"/>
      <c r="M15" s="35">
        <v>43209</v>
      </c>
      <c r="N15" s="35">
        <v>43213</v>
      </c>
      <c r="O15" s="35"/>
      <c r="P15" s="22"/>
      <c r="Q15" s="22"/>
      <c r="R15" s="22"/>
      <c r="S15" s="17" t="s">
        <v>1012</v>
      </c>
      <c r="T15" s="17"/>
      <c r="U15" s="31" t="s">
        <v>36</v>
      </c>
      <c r="V15" s="17" t="s">
        <v>423</v>
      </c>
      <c r="W15" s="20"/>
      <c r="X15" s="31"/>
      <c r="Y15" s="23" t="str">
        <f t="shared" ca="1" si="0"/>
        <v>x</v>
      </c>
      <c r="Z15" s="28"/>
      <c r="AA15" s="34"/>
      <c r="AB15" s="37" t="s">
        <v>1013</v>
      </c>
      <c r="AC15" s="32">
        <v>43748</v>
      </c>
    </row>
    <row r="16" spans="1:29" ht="43.5" hidden="1" customHeight="1" x14ac:dyDescent="0.25">
      <c r="A16" s="16">
        <v>15</v>
      </c>
      <c r="B16" s="17" t="s">
        <v>1014</v>
      </c>
      <c r="C16" s="17" t="s">
        <v>225</v>
      </c>
      <c r="D16" s="17" t="s">
        <v>1015</v>
      </c>
      <c r="E16" s="17" t="s">
        <v>991</v>
      </c>
      <c r="F16" s="17" t="s">
        <v>940</v>
      </c>
      <c r="G16" s="28" t="s">
        <v>1016</v>
      </c>
      <c r="H16" s="17"/>
      <c r="I16" s="17"/>
      <c r="J16" s="17" t="s">
        <v>49</v>
      </c>
      <c r="K16" s="35">
        <v>43242</v>
      </c>
      <c r="L16" s="35"/>
      <c r="M16" s="35">
        <v>43242</v>
      </c>
      <c r="N16" s="35">
        <v>43243</v>
      </c>
      <c r="O16" s="35"/>
      <c r="P16" s="35">
        <v>43244</v>
      </c>
      <c r="Q16" s="35">
        <v>43250</v>
      </c>
      <c r="R16" s="22"/>
      <c r="S16" s="17" t="s">
        <v>1017</v>
      </c>
      <c r="T16" s="17" t="s">
        <v>1018</v>
      </c>
      <c r="U16" s="23" t="s">
        <v>36</v>
      </c>
      <c r="V16" s="17" t="s">
        <v>37</v>
      </c>
      <c r="W16" s="17"/>
      <c r="X16" s="23"/>
      <c r="Y16" s="23" t="str">
        <f t="shared" ca="1" si="0"/>
        <v>x</v>
      </c>
      <c r="Z16" s="28"/>
      <c r="AA16" s="34"/>
      <c r="AB16" s="33" t="s">
        <v>1019</v>
      </c>
      <c r="AC16" s="32">
        <v>43668</v>
      </c>
    </row>
    <row r="17" spans="1:29" ht="43.5" hidden="1" customHeight="1" x14ac:dyDescent="0.25">
      <c r="A17" s="16">
        <v>16</v>
      </c>
      <c r="B17" s="17" t="s">
        <v>1020</v>
      </c>
      <c r="C17" s="17" t="s">
        <v>130</v>
      </c>
      <c r="D17" s="17" t="s">
        <v>1015</v>
      </c>
      <c r="E17" s="17" t="s">
        <v>934</v>
      </c>
      <c r="F17" s="17" t="s">
        <v>933</v>
      </c>
      <c r="G17" s="28" t="s">
        <v>1021</v>
      </c>
      <c r="H17" s="17"/>
      <c r="I17" s="17"/>
      <c r="J17" s="17" t="s">
        <v>49</v>
      </c>
      <c r="K17" s="22">
        <v>43241</v>
      </c>
      <c r="L17" s="22"/>
      <c r="M17" s="35">
        <v>43245</v>
      </c>
      <c r="N17" s="35">
        <v>43248</v>
      </c>
      <c r="O17" s="35"/>
      <c r="P17" s="35">
        <v>43294</v>
      </c>
      <c r="Q17" s="35">
        <v>43301</v>
      </c>
      <c r="R17" s="22"/>
      <c r="S17" s="17" t="s">
        <v>1022</v>
      </c>
      <c r="T17" s="17" t="s">
        <v>1023</v>
      </c>
      <c r="U17" s="23" t="s">
        <v>36</v>
      </c>
      <c r="V17" s="17" t="s">
        <v>423</v>
      </c>
      <c r="W17" s="17"/>
      <c r="X17" s="23"/>
      <c r="Y17" s="23" t="str">
        <f t="shared" ca="1" si="0"/>
        <v>x</v>
      </c>
      <c r="Z17" s="28"/>
      <c r="AA17" s="34"/>
      <c r="AB17" s="33" t="s">
        <v>1024</v>
      </c>
      <c r="AC17" s="32">
        <v>43679</v>
      </c>
    </row>
    <row r="18" spans="1:29" ht="43.5" hidden="1" customHeight="1" x14ac:dyDescent="0.25">
      <c r="A18" s="16">
        <v>17</v>
      </c>
      <c r="B18" s="17" t="s">
        <v>1025</v>
      </c>
      <c r="C18" s="17" t="s">
        <v>29</v>
      </c>
      <c r="D18" s="17" t="s">
        <v>1015</v>
      </c>
      <c r="E18" s="17" t="s">
        <v>934</v>
      </c>
      <c r="F18" s="17" t="s">
        <v>1026</v>
      </c>
      <c r="G18" s="28" t="s">
        <v>1027</v>
      </c>
      <c r="H18" s="17"/>
      <c r="I18" s="17"/>
      <c r="J18" s="17" t="s">
        <v>43</v>
      </c>
      <c r="K18" s="22">
        <v>43242</v>
      </c>
      <c r="L18" s="22"/>
      <c r="M18" s="22">
        <v>43242</v>
      </c>
      <c r="N18" s="22">
        <v>43266</v>
      </c>
      <c r="O18" s="22"/>
      <c r="P18" s="22"/>
      <c r="Q18" s="22">
        <v>43276</v>
      </c>
      <c r="R18" s="22"/>
      <c r="S18" s="17" t="s">
        <v>1028</v>
      </c>
      <c r="T18" s="17" t="s">
        <v>1029</v>
      </c>
      <c r="U18" s="23" t="s">
        <v>36</v>
      </c>
      <c r="V18" s="17" t="s">
        <v>423</v>
      </c>
      <c r="W18" s="20"/>
      <c r="X18" s="31"/>
      <c r="Y18" s="23" t="str">
        <f t="shared" ca="1" si="0"/>
        <v>x</v>
      </c>
      <c r="Z18" s="28" t="s">
        <v>1030</v>
      </c>
      <c r="AA18" s="34"/>
      <c r="AB18" s="33" t="s">
        <v>1031</v>
      </c>
      <c r="AC18" s="32">
        <v>43286</v>
      </c>
    </row>
    <row r="19" spans="1:29" ht="43.5" hidden="1" customHeight="1" x14ac:dyDescent="0.25">
      <c r="A19" s="16">
        <v>18</v>
      </c>
      <c r="B19" s="17" t="s">
        <v>1032</v>
      </c>
      <c r="C19" s="17" t="s">
        <v>77</v>
      </c>
      <c r="D19" s="17" t="s">
        <v>947</v>
      </c>
      <c r="E19" s="17" t="s">
        <v>948</v>
      </c>
      <c r="F19" s="17" t="s">
        <v>947</v>
      </c>
      <c r="G19" s="28" t="s">
        <v>1033</v>
      </c>
      <c r="H19" s="17"/>
      <c r="I19" s="17"/>
      <c r="J19" s="17" t="s">
        <v>49</v>
      </c>
      <c r="K19" s="22">
        <v>43294</v>
      </c>
      <c r="L19" s="22"/>
      <c r="M19" s="22">
        <v>43294</v>
      </c>
      <c r="N19" s="22">
        <v>43299</v>
      </c>
      <c r="O19" s="22"/>
      <c r="P19" s="22">
        <v>43314</v>
      </c>
      <c r="Q19" s="22">
        <v>43314</v>
      </c>
      <c r="R19" s="22"/>
      <c r="S19" s="17" t="s">
        <v>1034</v>
      </c>
      <c r="T19" s="17" t="s">
        <v>1035</v>
      </c>
      <c r="U19" s="31" t="s">
        <v>36</v>
      </c>
      <c r="V19" s="17" t="s">
        <v>423</v>
      </c>
      <c r="W19" s="20"/>
      <c r="X19" s="31"/>
      <c r="Y19" s="23" t="str">
        <f t="shared" ca="1" si="0"/>
        <v>x</v>
      </c>
      <c r="Z19" s="28"/>
      <c r="AA19" s="25"/>
      <c r="AB19" s="33" t="s">
        <v>1036</v>
      </c>
      <c r="AC19" s="32">
        <v>43664</v>
      </c>
    </row>
    <row r="20" spans="1:29" ht="43.5" hidden="1" customHeight="1" x14ac:dyDescent="0.25">
      <c r="A20" s="16">
        <v>19</v>
      </c>
      <c r="B20" s="17" t="s">
        <v>1037</v>
      </c>
      <c r="C20" s="17" t="s">
        <v>130</v>
      </c>
      <c r="D20" s="17" t="s">
        <v>1015</v>
      </c>
      <c r="E20" s="17" t="s">
        <v>934</v>
      </c>
      <c r="F20" s="17" t="s">
        <v>1015</v>
      </c>
      <c r="G20" s="28" t="s">
        <v>1038</v>
      </c>
      <c r="H20" s="17"/>
      <c r="I20" s="17"/>
      <c r="J20" s="17" t="s">
        <v>43</v>
      </c>
      <c r="K20" s="35">
        <v>43291</v>
      </c>
      <c r="L20" s="35"/>
      <c r="M20" s="35">
        <v>43291</v>
      </c>
      <c r="N20" s="22">
        <v>43298</v>
      </c>
      <c r="O20" s="22"/>
      <c r="P20" s="22">
        <v>43311</v>
      </c>
      <c r="Q20" s="22">
        <v>43312</v>
      </c>
      <c r="R20" s="22"/>
      <c r="S20" s="17" t="s">
        <v>1039</v>
      </c>
      <c r="T20" s="17" t="s">
        <v>1040</v>
      </c>
      <c r="U20" s="31" t="s">
        <v>36</v>
      </c>
      <c r="V20" s="17" t="s">
        <v>37</v>
      </c>
      <c r="W20" s="17"/>
      <c r="X20" s="23"/>
      <c r="Y20" s="23" t="str">
        <f t="shared" ca="1" si="0"/>
        <v>x</v>
      </c>
      <c r="Z20" s="28"/>
      <c r="AA20" s="34"/>
      <c r="AB20" s="30" t="s">
        <v>1041</v>
      </c>
      <c r="AC20" s="32">
        <v>43546</v>
      </c>
    </row>
    <row r="21" spans="1:29" ht="43.5" hidden="1" customHeight="1" x14ac:dyDescent="0.25">
      <c r="A21" s="16">
        <v>20</v>
      </c>
      <c r="B21" s="17" t="s">
        <v>1042</v>
      </c>
      <c r="C21" s="17" t="s">
        <v>88</v>
      </c>
      <c r="D21" s="17" t="s">
        <v>953</v>
      </c>
      <c r="E21" s="17" t="s">
        <v>948</v>
      </c>
      <c r="F21" s="17" t="s">
        <v>953</v>
      </c>
      <c r="G21" s="28" t="s">
        <v>1043</v>
      </c>
      <c r="H21" s="17"/>
      <c r="I21" s="17"/>
      <c r="J21" s="17" t="s">
        <v>33</v>
      </c>
      <c r="K21" s="35">
        <v>43473</v>
      </c>
      <c r="L21" s="35"/>
      <c r="M21" s="35">
        <v>43473</v>
      </c>
      <c r="N21" s="35">
        <v>43473</v>
      </c>
      <c r="O21" s="35"/>
      <c r="P21" s="35">
        <v>43473</v>
      </c>
      <c r="Q21" s="22">
        <v>43476</v>
      </c>
      <c r="R21" s="22"/>
      <c r="S21" s="17" t="s">
        <v>1044</v>
      </c>
      <c r="T21" s="17" t="s">
        <v>1045</v>
      </c>
      <c r="U21" s="23" t="s">
        <v>36</v>
      </c>
      <c r="V21" s="17" t="s">
        <v>423</v>
      </c>
      <c r="W21" s="20"/>
      <c r="X21" s="31"/>
      <c r="Y21" s="23" t="s">
        <v>1046</v>
      </c>
      <c r="Z21" s="28"/>
      <c r="AA21" s="34" t="s">
        <v>1047</v>
      </c>
    </row>
    <row r="22" spans="1:29" ht="43.5" hidden="1" customHeight="1" x14ac:dyDescent="0.25">
      <c r="A22" s="16">
        <v>21</v>
      </c>
      <c r="B22" s="17" t="s">
        <v>1048</v>
      </c>
      <c r="C22" s="17" t="s">
        <v>1049</v>
      </c>
      <c r="D22" s="17" t="s">
        <v>977</v>
      </c>
      <c r="E22" s="17" t="s">
        <v>948</v>
      </c>
      <c r="F22" s="17" t="s">
        <v>977</v>
      </c>
      <c r="G22" s="28" t="s">
        <v>1050</v>
      </c>
      <c r="H22" s="17"/>
      <c r="I22" s="17"/>
      <c r="J22" s="17" t="s">
        <v>43</v>
      </c>
      <c r="K22" s="22">
        <v>43328</v>
      </c>
      <c r="L22" s="22"/>
      <c r="M22" s="22">
        <v>43328</v>
      </c>
      <c r="N22" s="22">
        <v>43328</v>
      </c>
      <c r="O22" s="22"/>
      <c r="P22" s="22">
        <v>43329</v>
      </c>
      <c r="Q22" s="22">
        <v>43496</v>
      </c>
      <c r="R22" s="22"/>
      <c r="S22" s="17" t="s">
        <v>1051</v>
      </c>
      <c r="T22" s="17" t="s">
        <v>1052</v>
      </c>
      <c r="U22" s="23" t="s">
        <v>36</v>
      </c>
      <c r="V22" s="17" t="s">
        <v>37</v>
      </c>
      <c r="W22" s="20"/>
      <c r="X22" s="31"/>
      <c r="Y22" s="23" t="str">
        <f t="shared" ref="Y22:Y27" ca="1" si="1">IF(W22=0,"x",IF(W22-TODAY()&gt;30,"prazo longo",IF(W22=TODAY(),"vence hoje",IF(W22&lt;TODAY(),"Venceu",IF(W22-TODAY()&lt;10,"menor que 10",IF(W22-TODAY()&lt;15,"prazo longo",IF(W22-TODAY()&lt;30,"prazo longo")))))))</f>
        <v>x</v>
      </c>
      <c r="Z22" s="28"/>
      <c r="AA22" s="25"/>
    </row>
    <row r="23" spans="1:29" ht="43.5" hidden="1" customHeight="1" x14ac:dyDescent="0.25">
      <c r="A23" s="16">
        <v>22</v>
      </c>
      <c r="B23" s="17" t="s">
        <v>261</v>
      </c>
      <c r="C23" s="17" t="s">
        <v>130</v>
      </c>
      <c r="D23" s="17" t="s">
        <v>947</v>
      </c>
      <c r="E23" s="17" t="s">
        <v>948</v>
      </c>
      <c r="F23" s="17" t="s">
        <v>947</v>
      </c>
      <c r="G23" s="28" t="s">
        <v>1053</v>
      </c>
      <c r="H23" s="17"/>
      <c r="I23" s="17"/>
      <c r="J23" s="17" t="s">
        <v>49</v>
      </c>
      <c r="K23" s="22">
        <v>43347</v>
      </c>
      <c r="L23" s="22"/>
      <c r="M23" s="22">
        <v>43355</v>
      </c>
      <c r="N23" s="22">
        <v>43357</v>
      </c>
      <c r="O23" s="22"/>
      <c r="P23" s="22">
        <v>43357</v>
      </c>
      <c r="Q23" s="22">
        <v>43382</v>
      </c>
      <c r="R23" s="22"/>
      <c r="S23" s="17" t="s">
        <v>388</v>
      </c>
      <c r="T23" s="17" t="s">
        <v>1054</v>
      </c>
      <c r="U23" s="23" t="s">
        <v>36</v>
      </c>
      <c r="V23" s="17" t="s">
        <v>37</v>
      </c>
      <c r="W23" s="17"/>
      <c r="X23" s="23"/>
      <c r="Y23" s="23" t="str">
        <f t="shared" ca="1" si="1"/>
        <v>x</v>
      </c>
      <c r="Z23" s="28"/>
      <c r="AA23" s="34"/>
      <c r="AB23" s="38" t="s">
        <v>1055</v>
      </c>
      <c r="AC23" s="38"/>
    </row>
    <row r="24" spans="1:29" ht="43.5" hidden="1" customHeight="1" x14ac:dyDescent="0.25">
      <c r="A24" s="16">
        <v>23</v>
      </c>
      <c r="B24" s="17" t="s">
        <v>1056</v>
      </c>
      <c r="C24" s="17" t="s">
        <v>130</v>
      </c>
      <c r="D24" s="17" t="s">
        <v>947</v>
      </c>
      <c r="E24" s="17" t="s">
        <v>948</v>
      </c>
      <c r="F24" s="17" t="s">
        <v>947</v>
      </c>
      <c r="G24" s="28" t="s">
        <v>1057</v>
      </c>
      <c r="H24" s="17"/>
      <c r="I24" s="17"/>
      <c r="J24" s="17" t="s">
        <v>49</v>
      </c>
      <c r="K24" s="22">
        <v>43361</v>
      </c>
      <c r="L24" s="22"/>
      <c r="M24" s="22">
        <v>43360</v>
      </c>
      <c r="N24" s="22">
        <v>43362</v>
      </c>
      <c r="O24" s="22"/>
      <c r="P24" s="22">
        <v>43364</v>
      </c>
      <c r="Q24" s="22">
        <v>43364</v>
      </c>
      <c r="R24" s="22"/>
      <c r="S24" s="17" t="s">
        <v>1058</v>
      </c>
      <c r="T24" s="17" t="s">
        <v>1059</v>
      </c>
      <c r="U24" s="23" t="s">
        <v>36</v>
      </c>
      <c r="V24" s="17" t="s">
        <v>423</v>
      </c>
      <c r="W24" s="20"/>
      <c r="X24" s="31"/>
      <c r="Y24" s="23" t="str">
        <f t="shared" ca="1" si="1"/>
        <v>x</v>
      </c>
      <c r="Z24" s="28"/>
      <c r="AA24" s="34"/>
    </row>
    <row r="25" spans="1:29" ht="43.5" hidden="1" customHeight="1" x14ac:dyDescent="0.25">
      <c r="A25" s="16">
        <v>24</v>
      </c>
      <c r="B25" s="17" t="s">
        <v>1060</v>
      </c>
      <c r="C25" s="17" t="s">
        <v>1061</v>
      </c>
      <c r="D25" s="17" t="s">
        <v>947</v>
      </c>
      <c r="E25" s="17" t="s">
        <v>934</v>
      </c>
      <c r="F25" s="17" t="s">
        <v>947</v>
      </c>
      <c r="G25" s="28" t="s">
        <v>1062</v>
      </c>
      <c r="H25" s="17"/>
      <c r="I25" s="17"/>
      <c r="J25" s="17" t="s">
        <v>49</v>
      </c>
      <c r="K25" s="22">
        <v>43362</v>
      </c>
      <c r="L25" s="22"/>
      <c r="M25" s="22">
        <v>43363</v>
      </c>
      <c r="N25" s="22">
        <v>43364</v>
      </c>
      <c r="O25" s="22"/>
      <c r="P25" s="22"/>
      <c r="Q25" s="22"/>
      <c r="R25" s="22"/>
      <c r="S25" s="17" t="s">
        <v>1063</v>
      </c>
      <c r="T25" s="17"/>
      <c r="U25" s="23" t="s">
        <v>36</v>
      </c>
      <c r="V25" s="17" t="s">
        <v>423</v>
      </c>
      <c r="W25" s="17"/>
      <c r="X25" s="23"/>
      <c r="Y25" s="23" t="str">
        <f t="shared" ca="1" si="1"/>
        <v>x</v>
      </c>
      <c r="Z25" s="28"/>
      <c r="AA25" s="25" t="s">
        <v>1064</v>
      </c>
    </row>
    <row r="26" spans="1:29" ht="43.5" hidden="1" customHeight="1" x14ac:dyDescent="0.25">
      <c r="A26" s="16">
        <v>25</v>
      </c>
      <c r="B26" s="17" t="s">
        <v>1065</v>
      </c>
      <c r="C26" s="17" t="s">
        <v>77</v>
      </c>
      <c r="D26" s="17" t="s">
        <v>1015</v>
      </c>
      <c r="E26" s="17" t="s">
        <v>934</v>
      </c>
      <c r="F26" s="17" t="s">
        <v>1015</v>
      </c>
      <c r="G26" s="28" t="s">
        <v>1066</v>
      </c>
      <c r="H26" s="17"/>
      <c r="I26" s="17"/>
      <c r="J26" s="17" t="s">
        <v>43</v>
      </c>
      <c r="K26" s="22">
        <v>43325</v>
      </c>
      <c r="L26" s="22"/>
      <c r="M26" s="22">
        <v>43334</v>
      </c>
      <c r="N26" s="22">
        <v>43364</v>
      </c>
      <c r="O26" s="22"/>
      <c r="P26" s="22">
        <v>43364</v>
      </c>
      <c r="Q26" s="22">
        <v>43364</v>
      </c>
      <c r="R26" s="22"/>
      <c r="S26" s="17" t="s">
        <v>1067</v>
      </c>
      <c r="T26" s="17" t="s">
        <v>1068</v>
      </c>
      <c r="U26" s="23" t="s">
        <v>36</v>
      </c>
      <c r="V26" s="17" t="s">
        <v>423</v>
      </c>
      <c r="W26" s="17"/>
      <c r="X26" s="23"/>
      <c r="Y26" s="23" t="str">
        <f t="shared" ca="1" si="1"/>
        <v>x</v>
      </c>
      <c r="Z26" s="28"/>
      <c r="AA26" s="34" t="s">
        <v>1069</v>
      </c>
    </row>
    <row r="27" spans="1:29" ht="43.5" hidden="1" customHeight="1" x14ac:dyDescent="0.25">
      <c r="A27" s="16">
        <v>26</v>
      </c>
      <c r="B27" s="17" t="s">
        <v>1070</v>
      </c>
      <c r="C27" s="17" t="s">
        <v>650</v>
      </c>
      <c r="D27" s="17" t="s">
        <v>1071</v>
      </c>
      <c r="E27" s="17" t="s">
        <v>948</v>
      </c>
      <c r="F27" s="17" t="s">
        <v>1072</v>
      </c>
      <c r="G27" s="28" t="s">
        <v>1073</v>
      </c>
      <c r="H27" s="17"/>
      <c r="I27" s="17"/>
      <c r="J27" s="17" t="s">
        <v>49</v>
      </c>
      <c r="K27" s="22">
        <v>43376</v>
      </c>
      <c r="L27" s="22"/>
      <c r="M27" s="22">
        <v>43376</v>
      </c>
      <c r="N27" s="22">
        <v>43423</v>
      </c>
      <c r="O27" s="22"/>
      <c r="P27" s="22">
        <v>43573</v>
      </c>
      <c r="Q27" s="22">
        <v>43578</v>
      </c>
      <c r="R27" s="22"/>
      <c r="S27" s="17" t="s">
        <v>1074</v>
      </c>
      <c r="T27" s="17" t="s">
        <v>1075</v>
      </c>
      <c r="U27" s="23" t="s">
        <v>36</v>
      </c>
      <c r="V27" s="17" t="s">
        <v>37</v>
      </c>
      <c r="W27" s="20"/>
      <c r="X27" s="31"/>
      <c r="Y27" s="23" t="str">
        <f t="shared" ca="1" si="1"/>
        <v>x</v>
      </c>
      <c r="Z27" s="28"/>
      <c r="AA27" s="25"/>
    </row>
    <row r="28" spans="1:29" ht="43.5" hidden="1" customHeight="1" x14ac:dyDescent="0.25">
      <c r="A28" s="16">
        <v>27</v>
      </c>
      <c r="B28" s="17" t="s">
        <v>1076</v>
      </c>
      <c r="C28" s="17" t="s">
        <v>317</v>
      </c>
      <c r="D28" s="17" t="s">
        <v>990</v>
      </c>
      <c r="E28" s="17" t="s">
        <v>991</v>
      </c>
      <c r="F28" s="17" t="s">
        <v>940</v>
      </c>
      <c r="G28" s="28" t="s">
        <v>1077</v>
      </c>
      <c r="H28" s="17"/>
      <c r="I28" s="17"/>
      <c r="J28" s="17" t="s">
        <v>43</v>
      </c>
      <c r="K28" s="35">
        <v>43367</v>
      </c>
      <c r="L28" s="35"/>
      <c r="M28" s="35">
        <v>43367</v>
      </c>
      <c r="N28" s="22">
        <v>43384</v>
      </c>
      <c r="O28" s="22"/>
      <c r="P28" s="22" t="s">
        <v>1078</v>
      </c>
      <c r="Q28" s="22" t="s">
        <v>1079</v>
      </c>
      <c r="R28" s="22" t="s">
        <v>197</v>
      </c>
      <c r="S28" s="17" t="s">
        <v>1080</v>
      </c>
      <c r="T28" s="17" t="s">
        <v>1081</v>
      </c>
      <c r="U28" s="23" t="s">
        <v>36</v>
      </c>
      <c r="V28" s="17" t="s">
        <v>37</v>
      </c>
      <c r="W28" s="20"/>
      <c r="X28" s="31"/>
      <c r="Y28" s="23" t="s">
        <v>1046</v>
      </c>
      <c r="Z28" s="28"/>
      <c r="AA28" s="34"/>
    </row>
    <row r="29" spans="1:29" ht="43.5" hidden="1" customHeight="1" x14ac:dyDescent="0.25">
      <c r="A29" s="16">
        <v>28</v>
      </c>
      <c r="B29" s="17" t="s">
        <v>1082</v>
      </c>
      <c r="C29" s="17" t="s">
        <v>650</v>
      </c>
      <c r="D29" s="17" t="s">
        <v>1071</v>
      </c>
      <c r="E29" s="17" t="s">
        <v>948</v>
      </c>
      <c r="F29" s="17" t="s">
        <v>1072</v>
      </c>
      <c r="G29" s="28" t="s">
        <v>1083</v>
      </c>
      <c r="H29" s="17"/>
      <c r="I29" s="17"/>
      <c r="J29" s="17" t="s">
        <v>49</v>
      </c>
      <c r="K29" s="22">
        <v>43388</v>
      </c>
      <c r="L29" s="22"/>
      <c r="M29" s="22">
        <v>43388</v>
      </c>
      <c r="N29" s="22">
        <v>43423</v>
      </c>
      <c r="O29" s="22"/>
      <c r="P29" s="22">
        <v>43573</v>
      </c>
      <c r="Q29" s="22">
        <v>43578</v>
      </c>
      <c r="R29" s="22"/>
      <c r="S29" s="17" t="s">
        <v>1084</v>
      </c>
      <c r="T29" s="17" t="s">
        <v>1085</v>
      </c>
      <c r="U29" s="23" t="s">
        <v>36</v>
      </c>
      <c r="V29" s="17" t="s">
        <v>37</v>
      </c>
      <c r="W29" s="20"/>
      <c r="X29" s="31"/>
      <c r="Y29" s="23" t="str">
        <f t="shared" ref="Y29:Y43" ca="1" si="2">IF(W29=0,"x",IF(W29-TODAY()&gt;30,"prazo longo",IF(W29=TODAY(),"vence hoje",IF(W29&lt;TODAY(),"Venceu",IF(W29-TODAY()&lt;10,"menor que 10",IF(W29-TODAY()&lt;15,"prazo longo",IF(W29-TODAY()&lt;30,"prazo longo")))))))</f>
        <v>x</v>
      </c>
      <c r="Z29" s="28"/>
      <c r="AA29" s="25"/>
    </row>
    <row r="30" spans="1:29" ht="43.5" hidden="1" customHeight="1" x14ac:dyDescent="0.25">
      <c r="A30" s="16">
        <v>29</v>
      </c>
      <c r="B30" s="17" t="s">
        <v>1086</v>
      </c>
      <c r="C30" s="17" t="s">
        <v>165</v>
      </c>
      <c r="D30" s="17" t="s">
        <v>958</v>
      </c>
      <c r="E30" s="17" t="s">
        <v>959</v>
      </c>
      <c r="F30" s="17" t="s">
        <v>1015</v>
      </c>
      <c r="G30" s="28" t="s">
        <v>1087</v>
      </c>
      <c r="H30" s="17"/>
      <c r="I30" s="17"/>
      <c r="J30" s="17" t="s">
        <v>43</v>
      </c>
      <c r="K30" s="22">
        <v>43383</v>
      </c>
      <c r="L30" s="22"/>
      <c r="M30" s="22">
        <v>43383</v>
      </c>
      <c r="N30" s="22">
        <v>43403</v>
      </c>
      <c r="O30" s="22"/>
      <c r="P30" s="22">
        <v>43404</v>
      </c>
      <c r="Q30" s="22">
        <v>43405</v>
      </c>
      <c r="R30" s="22"/>
      <c r="S30" s="17" t="s">
        <v>1088</v>
      </c>
      <c r="T30" s="17" t="s">
        <v>1089</v>
      </c>
      <c r="U30" s="23" t="s">
        <v>36</v>
      </c>
      <c r="V30" s="17" t="s">
        <v>423</v>
      </c>
      <c r="W30" s="20"/>
      <c r="X30" s="31"/>
      <c r="Y30" s="23" t="str">
        <f t="shared" ca="1" si="2"/>
        <v>x</v>
      </c>
      <c r="Z30" s="28"/>
      <c r="AA30" s="34"/>
      <c r="AB30" s="33" t="s">
        <v>1090</v>
      </c>
      <c r="AC30" s="32">
        <v>43405</v>
      </c>
    </row>
    <row r="31" spans="1:29" ht="43.5" hidden="1" customHeight="1" x14ac:dyDescent="0.25">
      <c r="A31" s="16">
        <v>30</v>
      </c>
      <c r="B31" s="17" t="s">
        <v>1065</v>
      </c>
      <c r="C31" s="17" t="s">
        <v>77</v>
      </c>
      <c r="D31" s="17" t="s">
        <v>977</v>
      </c>
      <c r="E31" s="17" t="s">
        <v>948</v>
      </c>
      <c r="F31" s="17" t="s">
        <v>977</v>
      </c>
      <c r="G31" s="28" t="s">
        <v>1091</v>
      </c>
      <c r="H31" s="17"/>
      <c r="I31" s="17"/>
      <c r="J31" s="17" t="s">
        <v>43</v>
      </c>
      <c r="K31" s="22">
        <v>43402</v>
      </c>
      <c r="L31" s="22"/>
      <c r="M31" s="22">
        <v>43402</v>
      </c>
      <c r="N31" s="22">
        <v>43404</v>
      </c>
      <c r="O31" s="22"/>
      <c r="P31" s="22">
        <v>43404</v>
      </c>
      <c r="Q31" s="22">
        <v>43405</v>
      </c>
      <c r="R31" s="22"/>
      <c r="S31" s="17" t="s">
        <v>1092</v>
      </c>
      <c r="T31" s="17" t="s">
        <v>1093</v>
      </c>
      <c r="U31" s="23" t="s">
        <v>36</v>
      </c>
      <c r="V31" s="17" t="s">
        <v>423</v>
      </c>
      <c r="W31" s="20"/>
      <c r="X31" s="31"/>
      <c r="Y31" s="23" t="str">
        <f t="shared" ca="1" si="2"/>
        <v>x</v>
      </c>
      <c r="Z31" s="28"/>
      <c r="AA31" s="25" t="s">
        <v>1094</v>
      </c>
      <c r="AB31" s="33" t="s">
        <v>1095</v>
      </c>
      <c r="AC31" s="32">
        <v>43410</v>
      </c>
    </row>
    <row r="32" spans="1:29" ht="43.5" hidden="1" customHeight="1" x14ac:dyDescent="0.25">
      <c r="A32" s="16">
        <v>31</v>
      </c>
      <c r="B32" s="17" t="s">
        <v>1096</v>
      </c>
      <c r="C32" s="17" t="s">
        <v>225</v>
      </c>
      <c r="D32" s="17" t="s">
        <v>947</v>
      </c>
      <c r="E32" s="17" t="s">
        <v>948</v>
      </c>
      <c r="F32" s="17" t="s">
        <v>947</v>
      </c>
      <c r="G32" s="28" t="s">
        <v>1097</v>
      </c>
      <c r="H32" s="17"/>
      <c r="I32" s="17"/>
      <c r="J32" s="17" t="s">
        <v>49</v>
      </c>
      <c r="K32" s="22">
        <v>43426</v>
      </c>
      <c r="L32" s="22"/>
      <c r="M32" s="22">
        <v>43426</v>
      </c>
      <c r="N32" s="22">
        <v>43448</v>
      </c>
      <c r="O32" s="22"/>
      <c r="P32" s="22">
        <v>43448</v>
      </c>
      <c r="Q32" s="22">
        <v>43454</v>
      </c>
      <c r="R32" s="22"/>
      <c r="S32" s="17" t="s">
        <v>1098</v>
      </c>
      <c r="T32" s="17" t="s">
        <v>1099</v>
      </c>
      <c r="U32" s="23" t="s">
        <v>36</v>
      </c>
      <c r="V32" s="17" t="s">
        <v>423</v>
      </c>
      <c r="W32" s="20"/>
      <c r="X32" s="31"/>
      <c r="Y32" s="23" t="str">
        <f t="shared" ca="1" si="2"/>
        <v>x</v>
      </c>
      <c r="Z32" s="28"/>
      <c r="AA32" s="34"/>
      <c r="AB32" s="33" t="s">
        <v>1100</v>
      </c>
      <c r="AC32" s="32">
        <v>43719</v>
      </c>
    </row>
    <row r="33" spans="1:29" ht="43.5" hidden="1" customHeight="1" x14ac:dyDescent="0.25">
      <c r="A33" s="16">
        <v>32</v>
      </c>
      <c r="B33" s="17" t="s">
        <v>1101</v>
      </c>
      <c r="C33" s="17" t="s">
        <v>201</v>
      </c>
      <c r="D33" s="17" t="s">
        <v>1015</v>
      </c>
      <c r="E33" s="17" t="s">
        <v>959</v>
      </c>
      <c r="F33" s="17" t="s">
        <v>1102</v>
      </c>
      <c r="G33" s="28" t="s">
        <v>1103</v>
      </c>
      <c r="H33" s="17"/>
      <c r="I33" s="17"/>
      <c r="J33" s="21" t="s">
        <v>43</v>
      </c>
      <c r="K33" s="22" t="s">
        <v>1104</v>
      </c>
      <c r="L33" s="22"/>
      <c r="M33" s="22"/>
      <c r="N33" s="22">
        <v>43404</v>
      </c>
      <c r="O33" s="22"/>
      <c r="P33" s="22">
        <v>43404</v>
      </c>
      <c r="Q33" s="22">
        <v>43405</v>
      </c>
      <c r="R33" s="22"/>
      <c r="S33" s="17" t="s">
        <v>1105</v>
      </c>
      <c r="T33" s="17"/>
      <c r="U33" s="23" t="s">
        <v>36</v>
      </c>
      <c r="V33" s="17" t="s">
        <v>423</v>
      </c>
      <c r="W33" s="20"/>
      <c r="X33" s="31"/>
      <c r="Y33" s="23" t="str">
        <f t="shared" ca="1" si="2"/>
        <v>x</v>
      </c>
      <c r="Z33" s="28" t="s">
        <v>1106</v>
      </c>
      <c r="AA33" s="34" t="s">
        <v>1069</v>
      </c>
    </row>
    <row r="34" spans="1:29" ht="43.5" hidden="1" customHeight="1" x14ac:dyDescent="0.25">
      <c r="A34" s="16">
        <v>33</v>
      </c>
      <c r="B34" s="17" t="s">
        <v>1107</v>
      </c>
      <c r="C34" s="17" t="s">
        <v>109</v>
      </c>
      <c r="D34" s="17" t="s">
        <v>947</v>
      </c>
      <c r="E34" s="17" t="s">
        <v>948</v>
      </c>
      <c r="F34" s="17" t="s">
        <v>947</v>
      </c>
      <c r="G34" s="28" t="s">
        <v>1108</v>
      </c>
      <c r="H34" s="17"/>
      <c r="I34" s="17"/>
      <c r="J34" s="21" t="s">
        <v>33</v>
      </c>
      <c r="K34" s="22">
        <v>43440</v>
      </c>
      <c r="L34" s="22"/>
      <c r="M34" s="22">
        <v>43440</v>
      </c>
      <c r="N34" s="22">
        <v>43441</v>
      </c>
      <c r="O34" s="22"/>
      <c r="P34" s="22">
        <v>43441</v>
      </c>
      <c r="Q34" s="22"/>
      <c r="R34" s="22" t="s">
        <v>197</v>
      </c>
      <c r="S34" s="17" t="s">
        <v>1109</v>
      </c>
      <c r="T34" s="17"/>
      <c r="U34" s="23" t="s">
        <v>36</v>
      </c>
      <c r="V34" s="17" t="s">
        <v>423</v>
      </c>
      <c r="W34" s="17"/>
      <c r="X34" s="23"/>
      <c r="Y34" s="23" t="str">
        <f t="shared" ca="1" si="2"/>
        <v>x</v>
      </c>
      <c r="Z34" s="28"/>
      <c r="AA34" s="34" t="s">
        <v>1110</v>
      </c>
    </row>
    <row r="35" spans="1:29" ht="43.5" hidden="1" customHeight="1" x14ac:dyDescent="0.25">
      <c r="A35" s="16">
        <v>34</v>
      </c>
      <c r="B35" s="17" t="s">
        <v>1111</v>
      </c>
      <c r="C35" s="17" t="s">
        <v>88</v>
      </c>
      <c r="D35" s="17" t="s">
        <v>1015</v>
      </c>
      <c r="E35" s="17" t="s">
        <v>959</v>
      </c>
      <c r="F35" s="17" t="s">
        <v>1112</v>
      </c>
      <c r="G35" s="28" t="s">
        <v>1113</v>
      </c>
      <c r="H35" s="17"/>
      <c r="I35" s="17"/>
      <c r="J35" s="21" t="s">
        <v>33</v>
      </c>
      <c r="K35" s="22">
        <v>43433</v>
      </c>
      <c r="L35" s="22"/>
      <c r="M35" s="22">
        <v>43446</v>
      </c>
      <c r="N35" s="22"/>
      <c r="O35" s="22"/>
      <c r="P35" s="22"/>
      <c r="Q35" s="22"/>
      <c r="R35" s="22"/>
      <c r="S35" s="17" t="s">
        <v>197</v>
      </c>
      <c r="T35" s="17"/>
      <c r="U35" s="23" t="s">
        <v>36</v>
      </c>
      <c r="V35" s="21" t="s">
        <v>37</v>
      </c>
      <c r="W35" s="20"/>
      <c r="X35" s="31"/>
      <c r="Y35" s="23" t="str">
        <f t="shared" ca="1" si="2"/>
        <v>x</v>
      </c>
      <c r="Z35" s="24" t="s">
        <v>1114</v>
      </c>
      <c r="AA35" s="34"/>
    </row>
    <row r="36" spans="1:29" ht="43.5" hidden="1" customHeight="1" x14ac:dyDescent="0.25">
      <c r="A36" s="16">
        <v>35</v>
      </c>
      <c r="B36" s="17" t="s">
        <v>1115</v>
      </c>
      <c r="C36" s="17" t="s">
        <v>165</v>
      </c>
      <c r="D36" s="17" t="s">
        <v>958</v>
      </c>
      <c r="E36" s="17" t="s">
        <v>959</v>
      </c>
      <c r="F36" s="17" t="s">
        <v>960</v>
      </c>
      <c r="G36" s="28" t="s">
        <v>1116</v>
      </c>
      <c r="H36" s="17"/>
      <c r="I36" s="17"/>
      <c r="J36" s="17" t="s">
        <v>33</v>
      </c>
      <c r="K36" s="35">
        <v>43404</v>
      </c>
      <c r="L36" s="35"/>
      <c r="M36" s="35">
        <v>43444</v>
      </c>
      <c r="N36" s="35">
        <v>43444</v>
      </c>
      <c r="O36" s="35"/>
      <c r="P36" s="35">
        <v>43444</v>
      </c>
      <c r="Q36" s="35">
        <v>43446</v>
      </c>
      <c r="R36" s="22"/>
      <c r="S36" s="17" t="s">
        <v>1117</v>
      </c>
      <c r="T36" s="17"/>
      <c r="U36" s="31" t="s">
        <v>36</v>
      </c>
      <c r="V36" s="17" t="s">
        <v>37</v>
      </c>
      <c r="W36" s="20"/>
      <c r="X36" s="31"/>
      <c r="Y36" s="23" t="str">
        <f t="shared" ca="1" si="2"/>
        <v>x</v>
      </c>
      <c r="Z36" s="28" t="s">
        <v>1118</v>
      </c>
      <c r="AA36" s="34"/>
      <c r="AB36" s="33" t="s">
        <v>1119</v>
      </c>
      <c r="AC36" s="32">
        <v>43446</v>
      </c>
    </row>
    <row r="37" spans="1:29" ht="43.5" hidden="1" customHeight="1" x14ac:dyDescent="0.25">
      <c r="A37" s="16">
        <v>36</v>
      </c>
      <c r="B37" s="17" t="s">
        <v>1120</v>
      </c>
      <c r="C37" s="17" t="s">
        <v>109</v>
      </c>
      <c r="D37" s="17" t="s">
        <v>1121</v>
      </c>
      <c r="E37" s="17" t="s">
        <v>959</v>
      </c>
      <c r="F37" s="17" t="s">
        <v>1121</v>
      </c>
      <c r="G37" s="28" t="s">
        <v>1122</v>
      </c>
      <c r="H37" s="17"/>
      <c r="I37" s="17"/>
      <c r="J37" s="17" t="s">
        <v>49</v>
      </c>
      <c r="K37" s="22">
        <v>43438</v>
      </c>
      <c r="L37" s="22"/>
      <c r="M37" s="22">
        <v>43438</v>
      </c>
      <c r="N37" s="22">
        <v>43830</v>
      </c>
      <c r="O37" s="22"/>
      <c r="P37" s="22">
        <v>43467</v>
      </c>
      <c r="Q37" s="22">
        <v>43495</v>
      </c>
      <c r="R37" s="22"/>
      <c r="S37" s="17" t="s">
        <v>1123</v>
      </c>
      <c r="T37" s="17" t="s">
        <v>1124</v>
      </c>
      <c r="U37" s="23" t="s">
        <v>36</v>
      </c>
      <c r="V37" s="17" t="s">
        <v>37</v>
      </c>
      <c r="W37" s="17"/>
      <c r="X37" s="23"/>
      <c r="Y37" s="23" t="str">
        <f t="shared" ca="1" si="2"/>
        <v>x</v>
      </c>
      <c r="Z37" s="28"/>
      <c r="AA37" s="34"/>
      <c r="AB37" s="33" t="s">
        <v>1125</v>
      </c>
      <c r="AC37" s="32">
        <v>43721</v>
      </c>
    </row>
    <row r="38" spans="1:29" ht="43.5" hidden="1" customHeight="1" x14ac:dyDescent="0.25">
      <c r="A38" s="16">
        <v>37</v>
      </c>
      <c r="B38" s="17" t="s">
        <v>1126</v>
      </c>
      <c r="C38" s="17" t="s">
        <v>71</v>
      </c>
      <c r="D38" s="17" t="s">
        <v>552</v>
      </c>
      <c r="E38" s="17" t="s">
        <v>991</v>
      </c>
      <c r="F38" s="17" t="s">
        <v>940</v>
      </c>
      <c r="G38" s="28" t="s">
        <v>1127</v>
      </c>
      <c r="H38" s="17"/>
      <c r="I38" s="17"/>
      <c r="J38" s="17" t="s">
        <v>43</v>
      </c>
      <c r="K38" s="22">
        <v>43440</v>
      </c>
      <c r="L38" s="22"/>
      <c r="M38" s="22">
        <v>43444</v>
      </c>
      <c r="N38" s="22">
        <v>43473</v>
      </c>
      <c r="O38" s="22"/>
      <c r="P38" s="22">
        <v>43474</v>
      </c>
      <c r="Q38" s="22">
        <v>43480</v>
      </c>
      <c r="R38" s="22"/>
      <c r="S38" s="17" t="s">
        <v>1128</v>
      </c>
      <c r="T38" s="17" t="s">
        <v>1129</v>
      </c>
      <c r="U38" s="29" t="s">
        <v>36</v>
      </c>
      <c r="V38" s="21" t="s">
        <v>37</v>
      </c>
      <c r="W38" s="17"/>
      <c r="X38" s="23"/>
      <c r="Y38" s="23" t="str">
        <f t="shared" ca="1" si="2"/>
        <v>x</v>
      </c>
      <c r="Z38" s="28"/>
      <c r="AA38" s="34"/>
      <c r="AB38" s="33" t="s">
        <v>1130</v>
      </c>
      <c r="AC38" s="32">
        <v>43480</v>
      </c>
    </row>
    <row r="39" spans="1:29" ht="43.5" hidden="1" customHeight="1" x14ac:dyDescent="0.25">
      <c r="A39" s="16">
        <v>38</v>
      </c>
      <c r="B39" s="17" t="s">
        <v>1131</v>
      </c>
      <c r="C39" s="17" t="s">
        <v>88</v>
      </c>
      <c r="D39" s="17" t="s">
        <v>1015</v>
      </c>
      <c r="E39" s="17" t="s">
        <v>934</v>
      </c>
      <c r="F39" s="17" t="s">
        <v>1015</v>
      </c>
      <c r="G39" s="28" t="s">
        <v>1132</v>
      </c>
      <c r="H39" s="17"/>
      <c r="I39" s="17"/>
      <c r="J39" s="17" t="s">
        <v>33</v>
      </c>
      <c r="K39" s="35">
        <v>43473</v>
      </c>
      <c r="L39" s="35"/>
      <c r="M39" s="35">
        <v>43473</v>
      </c>
      <c r="N39" s="22">
        <v>43473</v>
      </c>
      <c r="O39" s="22"/>
      <c r="P39" s="22">
        <v>43473</v>
      </c>
      <c r="Q39" s="22">
        <v>43476</v>
      </c>
      <c r="R39" s="22"/>
      <c r="S39" s="17" t="s">
        <v>1133</v>
      </c>
      <c r="T39" s="17" t="s">
        <v>1134</v>
      </c>
      <c r="U39" s="23" t="s">
        <v>36</v>
      </c>
      <c r="V39" s="17" t="s">
        <v>37</v>
      </c>
      <c r="W39" s="17"/>
      <c r="X39" s="23"/>
      <c r="Y39" s="23" t="str">
        <f t="shared" ca="1" si="2"/>
        <v>x</v>
      </c>
      <c r="Z39" s="28" t="s">
        <v>1135</v>
      </c>
      <c r="AA39" s="34"/>
    </row>
    <row r="40" spans="1:29" ht="43.5" hidden="1" customHeight="1" x14ac:dyDescent="0.25">
      <c r="A40" s="16">
        <v>39</v>
      </c>
      <c r="B40" s="17" t="s">
        <v>1136</v>
      </c>
      <c r="C40" s="17" t="s">
        <v>77</v>
      </c>
      <c r="D40" s="17" t="s">
        <v>1137</v>
      </c>
      <c r="E40" s="17" t="s">
        <v>939</v>
      </c>
      <c r="F40" s="17" t="s">
        <v>953</v>
      </c>
      <c r="G40" s="28" t="s">
        <v>1138</v>
      </c>
      <c r="H40" s="17"/>
      <c r="I40" s="17"/>
      <c r="J40" s="21" t="s">
        <v>33</v>
      </c>
      <c r="K40" s="22">
        <v>43474</v>
      </c>
      <c r="L40" s="22"/>
      <c r="M40" s="22">
        <v>43474</v>
      </c>
      <c r="N40" s="22">
        <v>43474</v>
      </c>
      <c r="O40" s="22"/>
      <c r="P40" s="22">
        <v>43474</v>
      </c>
      <c r="Q40" s="22"/>
      <c r="R40" s="22"/>
      <c r="S40" s="17" t="s">
        <v>1139</v>
      </c>
      <c r="T40" s="17" t="s">
        <v>1140</v>
      </c>
      <c r="U40" s="23" t="s">
        <v>36</v>
      </c>
      <c r="V40" s="17" t="s">
        <v>37</v>
      </c>
      <c r="W40" s="17"/>
      <c r="X40" s="23"/>
      <c r="Y40" s="23" t="str">
        <f t="shared" ca="1" si="2"/>
        <v>x</v>
      </c>
      <c r="Z40" s="28" t="s">
        <v>1141</v>
      </c>
      <c r="AA40" s="25"/>
      <c r="AC40" s="32"/>
    </row>
    <row r="41" spans="1:29" ht="43.5" hidden="1" customHeight="1" x14ac:dyDescent="0.25">
      <c r="A41" s="16">
        <v>40</v>
      </c>
      <c r="B41" s="17" t="s">
        <v>1142</v>
      </c>
      <c r="C41" s="17" t="s">
        <v>83</v>
      </c>
      <c r="D41" s="17" t="s">
        <v>1143</v>
      </c>
      <c r="E41" s="17" t="s">
        <v>959</v>
      </c>
      <c r="F41" s="17" t="s">
        <v>960</v>
      </c>
      <c r="G41" s="28" t="s">
        <v>1144</v>
      </c>
      <c r="H41" s="17"/>
      <c r="I41" s="17"/>
      <c r="J41" s="17" t="s">
        <v>33</v>
      </c>
      <c r="K41" s="22">
        <v>43474</v>
      </c>
      <c r="L41" s="22"/>
      <c r="M41" s="22">
        <v>43474</v>
      </c>
      <c r="N41" s="22">
        <v>43474</v>
      </c>
      <c r="O41" s="22"/>
      <c r="P41" s="22">
        <v>43474</v>
      </c>
      <c r="Q41" s="22">
        <v>43476</v>
      </c>
      <c r="R41" s="22"/>
      <c r="S41" s="17" t="s">
        <v>1145</v>
      </c>
      <c r="T41" s="17" t="s">
        <v>1146</v>
      </c>
      <c r="U41" s="23" t="s">
        <v>36</v>
      </c>
      <c r="V41" s="17" t="s">
        <v>37</v>
      </c>
      <c r="W41" s="17"/>
      <c r="X41" s="23"/>
      <c r="Y41" s="23" t="str">
        <f t="shared" ca="1" si="2"/>
        <v>x</v>
      </c>
      <c r="Z41" s="28"/>
      <c r="AA41" s="25"/>
      <c r="AB41" s="33" t="s">
        <v>1147</v>
      </c>
      <c r="AC41" s="32">
        <v>43665</v>
      </c>
    </row>
    <row r="42" spans="1:29" ht="43.5" hidden="1" customHeight="1" x14ac:dyDescent="0.25">
      <c r="A42" s="16">
        <v>41</v>
      </c>
      <c r="B42" s="17" t="s">
        <v>1148</v>
      </c>
      <c r="C42" s="17" t="s">
        <v>225</v>
      </c>
      <c r="D42" s="17" t="s">
        <v>1149</v>
      </c>
      <c r="E42" s="17" t="s">
        <v>1150</v>
      </c>
      <c r="F42" s="17" t="s">
        <v>953</v>
      </c>
      <c r="G42" s="28" t="s">
        <v>1151</v>
      </c>
      <c r="H42" s="17"/>
      <c r="I42" s="17"/>
      <c r="J42" s="17" t="s">
        <v>49</v>
      </c>
      <c r="K42" s="22">
        <v>43474</v>
      </c>
      <c r="L42" s="22"/>
      <c r="M42" s="22">
        <v>43474</v>
      </c>
      <c r="N42" s="22">
        <v>43474</v>
      </c>
      <c r="O42" s="22"/>
      <c r="P42" s="22">
        <v>43475</v>
      </c>
      <c r="Q42" s="22">
        <v>43480</v>
      </c>
      <c r="R42" s="22">
        <v>43486</v>
      </c>
      <c r="S42" s="17" t="s">
        <v>1152</v>
      </c>
      <c r="T42" s="17" t="s">
        <v>1153</v>
      </c>
      <c r="U42" s="23" t="s">
        <v>36</v>
      </c>
      <c r="V42" s="21" t="s">
        <v>37</v>
      </c>
      <c r="W42" s="20"/>
      <c r="X42" s="31"/>
      <c r="Y42" s="23" t="str">
        <f t="shared" ca="1" si="2"/>
        <v>x</v>
      </c>
      <c r="Z42" s="28"/>
      <c r="AA42" s="25"/>
    </row>
    <row r="43" spans="1:29" ht="43.5" hidden="1" customHeight="1" x14ac:dyDescent="0.25">
      <c r="A43" s="16">
        <v>42</v>
      </c>
      <c r="B43" s="17" t="s">
        <v>1154</v>
      </c>
      <c r="C43" s="17" t="s">
        <v>29</v>
      </c>
      <c r="D43" s="17" t="s">
        <v>1026</v>
      </c>
      <c r="E43" s="17" t="s">
        <v>934</v>
      </c>
      <c r="F43" s="17" t="s">
        <v>1026</v>
      </c>
      <c r="G43" s="28" t="s">
        <v>1155</v>
      </c>
      <c r="H43" s="17"/>
      <c r="I43" s="17"/>
      <c r="J43" s="17" t="s">
        <v>33</v>
      </c>
      <c r="K43" s="22">
        <v>43467</v>
      </c>
      <c r="L43" s="22"/>
      <c r="M43" s="22">
        <v>43467</v>
      </c>
      <c r="N43" s="22">
        <v>43467</v>
      </c>
      <c r="O43" s="22"/>
      <c r="P43" s="22">
        <v>43467</v>
      </c>
      <c r="Q43" s="22"/>
      <c r="R43" s="22"/>
      <c r="S43" s="17" t="s">
        <v>509</v>
      </c>
      <c r="T43" s="17"/>
      <c r="U43" s="23" t="s">
        <v>36</v>
      </c>
      <c r="V43" s="21" t="s">
        <v>37</v>
      </c>
      <c r="W43" s="17"/>
      <c r="X43" s="23"/>
      <c r="Y43" s="23" t="str">
        <f t="shared" ca="1" si="2"/>
        <v>x</v>
      </c>
      <c r="Z43" s="28"/>
      <c r="AA43" s="25"/>
    </row>
    <row r="44" spans="1:29" ht="43.5" hidden="1" customHeight="1" x14ac:dyDescent="0.25">
      <c r="A44" s="16">
        <v>43</v>
      </c>
      <c r="B44" s="17" t="s">
        <v>1156</v>
      </c>
      <c r="C44" s="17" t="s">
        <v>29</v>
      </c>
      <c r="D44" s="17" t="s">
        <v>958</v>
      </c>
      <c r="E44" s="17" t="s">
        <v>959</v>
      </c>
      <c r="F44" s="17" t="s">
        <v>960</v>
      </c>
      <c r="G44" s="28" t="s">
        <v>1157</v>
      </c>
      <c r="H44" s="17"/>
      <c r="I44" s="17"/>
      <c r="J44" s="17" t="s">
        <v>49</v>
      </c>
      <c r="K44" s="22">
        <v>43476</v>
      </c>
      <c r="L44" s="22"/>
      <c r="M44" s="22">
        <v>43476</v>
      </c>
      <c r="N44" s="22">
        <v>43479</v>
      </c>
      <c r="O44" s="22"/>
      <c r="P44" s="22">
        <v>43482</v>
      </c>
      <c r="Q44" s="22">
        <v>43508</v>
      </c>
      <c r="R44" s="22"/>
      <c r="S44" s="17" t="s">
        <v>1158</v>
      </c>
      <c r="T44" s="17" t="s">
        <v>1159</v>
      </c>
      <c r="U44" s="23" t="s">
        <v>36</v>
      </c>
      <c r="V44" s="21" t="s">
        <v>37</v>
      </c>
      <c r="W44" s="20"/>
      <c r="X44" s="31"/>
      <c r="Y44" s="23"/>
      <c r="Z44" s="28"/>
      <c r="AA44" s="25"/>
      <c r="AB44" s="33" t="s">
        <v>1160</v>
      </c>
      <c r="AC44" s="32">
        <v>43508</v>
      </c>
    </row>
    <row r="45" spans="1:29" ht="43.5" hidden="1" customHeight="1" x14ac:dyDescent="0.25">
      <c r="A45" s="16">
        <v>44</v>
      </c>
      <c r="B45" s="17" t="s">
        <v>1161</v>
      </c>
      <c r="C45" s="17" t="s">
        <v>1162</v>
      </c>
      <c r="D45" s="17" t="s">
        <v>1163</v>
      </c>
      <c r="E45" s="17" t="s">
        <v>934</v>
      </c>
      <c r="F45" s="17" t="s">
        <v>960</v>
      </c>
      <c r="G45" s="28" t="s">
        <v>1164</v>
      </c>
      <c r="H45" s="17"/>
      <c r="I45" s="17"/>
      <c r="J45" s="17" t="s">
        <v>43</v>
      </c>
      <c r="K45" s="22">
        <v>43476</v>
      </c>
      <c r="L45" s="22"/>
      <c r="M45" s="22">
        <v>43479</v>
      </c>
      <c r="N45" s="22">
        <v>43479</v>
      </c>
      <c r="O45" s="22"/>
      <c r="P45" s="22">
        <v>43479</v>
      </c>
      <c r="Q45" s="22"/>
      <c r="R45" s="22"/>
      <c r="S45" s="17" t="s">
        <v>1165</v>
      </c>
      <c r="T45" s="17"/>
      <c r="U45" s="23" t="s">
        <v>36</v>
      </c>
      <c r="V45" s="21" t="s">
        <v>37</v>
      </c>
      <c r="W45" s="20"/>
      <c r="X45" s="31"/>
      <c r="Y45" s="23" t="str">
        <f t="shared" ref="Y45:Y108" ca="1" si="3">IF(W45=0,"x",IF(W45-TODAY()&gt;30,"prazo longo",IF(W45=TODAY(),"vence hoje",IF(W45&lt;TODAY(),"Venceu",IF(W45-TODAY()&lt;10,"menor que 10",IF(W45-TODAY()&lt;15,"prazo longo",IF(W45-TODAY()&lt;30,"prazo longo")))))))</f>
        <v>x</v>
      </c>
      <c r="Z45" s="28"/>
      <c r="AA45" s="25"/>
    </row>
    <row r="46" spans="1:29" ht="43.5" hidden="1" customHeight="1" x14ac:dyDescent="0.25">
      <c r="A46" s="16">
        <v>45</v>
      </c>
      <c r="B46" s="17" t="s">
        <v>1166</v>
      </c>
      <c r="C46" s="17"/>
      <c r="D46" s="17" t="s">
        <v>552</v>
      </c>
      <c r="E46" s="17" t="s">
        <v>934</v>
      </c>
      <c r="F46" s="17"/>
      <c r="G46" s="28" t="s">
        <v>1167</v>
      </c>
      <c r="H46" s="17"/>
      <c r="I46" s="17"/>
      <c r="J46" s="17"/>
      <c r="K46" s="22"/>
      <c r="L46" s="22"/>
      <c r="M46" s="22"/>
      <c r="N46" s="22"/>
      <c r="O46" s="22"/>
      <c r="P46" s="22"/>
      <c r="Q46" s="22"/>
      <c r="R46" s="22"/>
      <c r="S46" s="17" t="s">
        <v>197</v>
      </c>
      <c r="T46" s="17"/>
      <c r="U46" s="23" t="s">
        <v>36</v>
      </c>
      <c r="V46" s="17" t="s">
        <v>423</v>
      </c>
      <c r="W46" s="20"/>
      <c r="X46" s="31"/>
      <c r="Y46" s="23" t="str">
        <f t="shared" ca="1" si="3"/>
        <v>x</v>
      </c>
      <c r="Z46" s="28"/>
      <c r="AA46" s="25"/>
      <c r="AB46" s="33" t="s">
        <v>1168</v>
      </c>
      <c r="AC46" s="32">
        <v>43444</v>
      </c>
    </row>
    <row r="47" spans="1:29" ht="43.5" hidden="1" customHeight="1" x14ac:dyDescent="0.25">
      <c r="A47" s="16">
        <v>46</v>
      </c>
      <c r="B47" s="17" t="s">
        <v>1169</v>
      </c>
      <c r="C47" s="17" t="s">
        <v>109</v>
      </c>
      <c r="D47" s="17" t="s">
        <v>1170</v>
      </c>
      <c r="E47" s="17" t="s">
        <v>934</v>
      </c>
      <c r="F47" s="17" t="s">
        <v>1171</v>
      </c>
      <c r="G47" s="28" t="s">
        <v>1172</v>
      </c>
      <c r="H47" s="17"/>
      <c r="I47" s="17"/>
      <c r="J47" s="17" t="s">
        <v>49</v>
      </c>
      <c r="K47" s="22">
        <v>43115</v>
      </c>
      <c r="L47" s="22"/>
      <c r="M47" s="22">
        <v>43116</v>
      </c>
      <c r="N47" s="22">
        <v>43116</v>
      </c>
      <c r="O47" s="22"/>
      <c r="P47" s="22"/>
      <c r="Q47" s="22"/>
      <c r="R47" s="22"/>
      <c r="S47" s="17" t="s">
        <v>1173</v>
      </c>
      <c r="T47" s="17"/>
      <c r="U47" s="23" t="s">
        <v>36</v>
      </c>
      <c r="V47" s="21" t="s">
        <v>37</v>
      </c>
      <c r="W47" s="20"/>
      <c r="X47" s="31"/>
      <c r="Y47" s="23" t="str">
        <f t="shared" ca="1" si="3"/>
        <v>x</v>
      </c>
      <c r="Z47" s="28"/>
      <c r="AA47" s="25"/>
    </row>
    <row r="48" spans="1:29" ht="43.5" hidden="1" customHeight="1" x14ac:dyDescent="0.25">
      <c r="A48" s="16">
        <v>47</v>
      </c>
      <c r="B48" s="17" t="s">
        <v>1174</v>
      </c>
      <c r="C48" s="17" t="s">
        <v>165</v>
      </c>
      <c r="D48" s="17" t="s">
        <v>1149</v>
      </c>
      <c r="E48" s="17" t="s">
        <v>1150</v>
      </c>
      <c r="F48" s="17" t="s">
        <v>953</v>
      </c>
      <c r="G48" s="28" t="s">
        <v>1175</v>
      </c>
      <c r="H48" s="17"/>
      <c r="I48" s="17"/>
      <c r="J48" s="17" t="s">
        <v>43</v>
      </c>
      <c r="K48" s="22">
        <v>43480</v>
      </c>
      <c r="L48" s="22"/>
      <c r="M48" s="22">
        <v>43481</v>
      </c>
      <c r="N48" s="22">
        <v>43481</v>
      </c>
      <c r="O48" s="22"/>
      <c r="P48" s="22">
        <v>43481</v>
      </c>
      <c r="Q48" s="22">
        <v>43482</v>
      </c>
      <c r="R48" s="22">
        <v>43481</v>
      </c>
      <c r="S48" s="17" t="s">
        <v>1176</v>
      </c>
      <c r="T48" s="17"/>
      <c r="U48" s="23" t="s">
        <v>36</v>
      </c>
      <c r="V48" s="17" t="s">
        <v>37</v>
      </c>
      <c r="W48" s="20"/>
      <c r="X48" s="31"/>
      <c r="Y48" s="23" t="str">
        <f t="shared" ca="1" si="3"/>
        <v>x</v>
      </c>
      <c r="Z48" s="28"/>
      <c r="AA48" s="25"/>
    </row>
    <row r="49" spans="1:27" ht="43.5" hidden="1" customHeight="1" x14ac:dyDescent="0.25">
      <c r="A49" s="16">
        <v>48</v>
      </c>
      <c r="B49" s="17" t="s">
        <v>1042</v>
      </c>
      <c r="C49" s="17" t="s">
        <v>88</v>
      </c>
      <c r="D49" s="17" t="s">
        <v>1137</v>
      </c>
      <c r="E49" s="17" t="s">
        <v>939</v>
      </c>
      <c r="F49" s="17" t="s">
        <v>953</v>
      </c>
      <c r="G49" s="28" t="s">
        <v>1177</v>
      </c>
      <c r="H49" s="17"/>
      <c r="I49" s="17"/>
      <c r="J49" s="17" t="s">
        <v>49</v>
      </c>
      <c r="K49" s="22">
        <v>43116</v>
      </c>
      <c r="L49" s="22"/>
      <c r="M49" s="22">
        <v>43116</v>
      </c>
      <c r="N49" s="22">
        <v>43116</v>
      </c>
      <c r="O49" s="22"/>
      <c r="P49" s="22">
        <v>43482</v>
      </c>
      <c r="Q49" s="22">
        <v>43486</v>
      </c>
      <c r="R49" s="22"/>
      <c r="S49" s="17" t="s">
        <v>1178</v>
      </c>
      <c r="T49" s="17" t="s">
        <v>1179</v>
      </c>
      <c r="U49" s="23" t="s">
        <v>36</v>
      </c>
      <c r="V49" s="17" t="s">
        <v>37</v>
      </c>
      <c r="W49" s="17"/>
      <c r="X49" s="23"/>
      <c r="Y49" s="23" t="str">
        <f t="shared" ca="1" si="3"/>
        <v>x</v>
      </c>
      <c r="Z49" s="28"/>
      <c r="AA49" s="25"/>
    </row>
    <row r="50" spans="1:27" ht="43.5" hidden="1" customHeight="1" x14ac:dyDescent="0.25">
      <c r="A50" s="16">
        <v>49</v>
      </c>
      <c r="B50" s="17" t="s">
        <v>1180</v>
      </c>
      <c r="C50" s="18" t="s">
        <v>197</v>
      </c>
      <c r="D50" s="17" t="s">
        <v>1071</v>
      </c>
      <c r="E50" s="17" t="s">
        <v>934</v>
      </c>
      <c r="F50" s="17" t="s">
        <v>933</v>
      </c>
      <c r="G50" s="28" t="s">
        <v>1181</v>
      </c>
      <c r="H50" s="17"/>
      <c r="I50" s="17"/>
      <c r="J50" s="17" t="s">
        <v>33</v>
      </c>
      <c r="K50" s="22">
        <v>43117</v>
      </c>
      <c r="L50" s="22"/>
      <c r="M50" s="22">
        <v>43117</v>
      </c>
      <c r="N50" s="22">
        <v>43117</v>
      </c>
      <c r="O50" s="22"/>
      <c r="P50" s="22">
        <v>43117</v>
      </c>
      <c r="Q50" s="22"/>
      <c r="R50" s="22"/>
      <c r="S50" s="17" t="s">
        <v>197</v>
      </c>
      <c r="T50" s="17" t="s">
        <v>1182</v>
      </c>
      <c r="U50" s="23" t="s">
        <v>36</v>
      </c>
      <c r="V50" s="17" t="s">
        <v>37</v>
      </c>
      <c r="W50" s="17"/>
      <c r="X50" s="23"/>
      <c r="Y50" s="23" t="str">
        <f t="shared" ca="1" si="3"/>
        <v>x</v>
      </c>
      <c r="Z50" s="28"/>
      <c r="AA50" s="25"/>
    </row>
    <row r="51" spans="1:27" ht="43.5" hidden="1" customHeight="1" x14ac:dyDescent="0.25">
      <c r="A51" s="16">
        <v>50</v>
      </c>
      <c r="B51" s="17" t="s">
        <v>1183</v>
      </c>
      <c r="C51" s="17" t="s">
        <v>60</v>
      </c>
      <c r="D51" s="17" t="s">
        <v>1184</v>
      </c>
      <c r="E51" s="17" t="s">
        <v>934</v>
      </c>
      <c r="F51" s="17" t="s">
        <v>1185</v>
      </c>
      <c r="G51" s="28" t="s">
        <v>1186</v>
      </c>
      <c r="H51" s="17"/>
      <c r="I51" s="17"/>
      <c r="J51" s="17" t="s">
        <v>33</v>
      </c>
      <c r="K51" s="22">
        <v>43104</v>
      </c>
      <c r="L51" s="22"/>
      <c r="M51" s="22">
        <v>43117</v>
      </c>
      <c r="N51" s="22">
        <v>43117</v>
      </c>
      <c r="O51" s="22"/>
      <c r="P51" s="22">
        <v>43117</v>
      </c>
      <c r="Q51" s="22"/>
      <c r="R51" s="22"/>
      <c r="S51" s="17" t="s">
        <v>1187</v>
      </c>
      <c r="T51" s="17"/>
      <c r="U51" s="23" t="s">
        <v>36</v>
      </c>
      <c r="V51" s="17" t="s">
        <v>37</v>
      </c>
      <c r="W51" s="20"/>
      <c r="X51" s="31"/>
      <c r="Y51" s="23" t="str">
        <f t="shared" ca="1" si="3"/>
        <v>x</v>
      </c>
      <c r="Z51" s="28"/>
      <c r="AA51" s="25"/>
    </row>
    <row r="52" spans="1:27" ht="43.5" hidden="1" customHeight="1" x14ac:dyDescent="0.25">
      <c r="A52" s="16">
        <v>51</v>
      </c>
      <c r="B52" s="17" t="s">
        <v>1188</v>
      </c>
      <c r="C52" s="17" t="s">
        <v>109</v>
      </c>
      <c r="D52" s="17" t="s">
        <v>1149</v>
      </c>
      <c r="E52" s="17" t="s">
        <v>1150</v>
      </c>
      <c r="F52" s="17" t="s">
        <v>953</v>
      </c>
      <c r="G52" s="28" t="s">
        <v>1189</v>
      </c>
      <c r="H52" s="17"/>
      <c r="I52" s="17"/>
      <c r="J52" s="17" t="s">
        <v>43</v>
      </c>
      <c r="K52" s="22">
        <v>43483</v>
      </c>
      <c r="L52" s="22"/>
      <c r="M52" s="22">
        <v>43483</v>
      </c>
      <c r="N52" s="22">
        <v>43486</v>
      </c>
      <c r="O52" s="22"/>
      <c r="P52" s="22">
        <v>43486</v>
      </c>
      <c r="Q52" s="22">
        <v>43487</v>
      </c>
      <c r="R52" s="22">
        <v>43490</v>
      </c>
      <c r="S52" s="17" t="s">
        <v>1190</v>
      </c>
      <c r="T52" s="17" t="s">
        <v>1191</v>
      </c>
      <c r="U52" s="23" t="s">
        <v>36</v>
      </c>
      <c r="V52" s="17" t="s">
        <v>37</v>
      </c>
      <c r="W52" s="21"/>
      <c r="X52" s="29"/>
      <c r="Y52" s="23" t="str">
        <f t="shared" ca="1" si="3"/>
        <v>x</v>
      </c>
      <c r="Z52" s="28"/>
      <c r="AA52" s="25"/>
    </row>
    <row r="53" spans="1:27" ht="43.5" hidden="1" customHeight="1" x14ac:dyDescent="0.25">
      <c r="A53" s="16">
        <v>52</v>
      </c>
      <c r="B53" s="17" t="s">
        <v>1192</v>
      </c>
      <c r="C53" s="17" t="s">
        <v>77</v>
      </c>
      <c r="D53" s="17" t="s">
        <v>1149</v>
      </c>
      <c r="E53" s="17" t="s">
        <v>1150</v>
      </c>
      <c r="F53" s="17" t="s">
        <v>953</v>
      </c>
      <c r="G53" s="28" t="s">
        <v>1193</v>
      </c>
      <c r="H53" s="17"/>
      <c r="I53" s="17"/>
      <c r="J53" s="17" t="s">
        <v>43</v>
      </c>
      <c r="K53" s="22">
        <v>43483</v>
      </c>
      <c r="L53" s="22"/>
      <c r="M53" s="22">
        <v>43483</v>
      </c>
      <c r="N53" s="22">
        <v>43486</v>
      </c>
      <c r="O53" s="22"/>
      <c r="P53" s="22">
        <v>43486</v>
      </c>
      <c r="Q53" s="22" t="s">
        <v>1194</v>
      </c>
      <c r="R53" s="22" t="s">
        <v>1195</v>
      </c>
      <c r="S53" s="17" t="s">
        <v>1196</v>
      </c>
      <c r="T53" s="17" t="s">
        <v>1197</v>
      </c>
      <c r="U53" s="23" t="s">
        <v>36</v>
      </c>
      <c r="V53" s="17" t="s">
        <v>37</v>
      </c>
      <c r="W53" s="21"/>
      <c r="X53" s="29"/>
      <c r="Y53" s="23" t="str">
        <f t="shared" ca="1" si="3"/>
        <v>x</v>
      </c>
      <c r="Z53" s="28"/>
      <c r="AA53" s="25"/>
    </row>
    <row r="54" spans="1:27" ht="43.5" hidden="1" customHeight="1" x14ac:dyDescent="0.25">
      <c r="A54" s="16">
        <v>53</v>
      </c>
      <c r="B54" s="17" t="s">
        <v>261</v>
      </c>
      <c r="C54" s="17" t="s">
        <v>130</v>
      </c>
      <c r="D54" s="17" t="s">
        <v>1137</v>
      </c>
      <c r="E54" s="17" t="s">
        <v>939</v>
      </c>
      <c r="F54" s="17" t="s">
        <v>953</v>
      </c>
      <c r="G54" s="28" t="s">
        <v>1198</v>
      </c>
      <c r="H54" s="17"/>
      <c r="I54" s="17"/>
      <c r="J54" s="17" t="s">
        <v>49</v>
      </c>
      <c r="K54" s="22">
        <v>43483</v>
      </c>
      <c r="L54" s="22"/>
      <c r="M54" s="22">
        <v>43483</v>
      </c>
      <c r="N54" s="22">
        <v>43483</v>
      </c>
      <c r="O54" s="22"/>
      <c r="P54" s="22">
        <v>43497</v>
      </c>
      <c r="Q54" s="22">
        <v>43502</v>
      </c>
      <c r="R54" s="22"/>
      <c r="S54" s="17" t="s">
        <v>1199</v>
      </c>
      <c r="T54" s="17" t="s">
        <v>1200</v>
      </c>
      <c r="U54" s="23" t="s">
        <v>36</v>
      </c>
      <c r="V54" s="17" t="s">
        <v>37</v>
      </c>
      <c r="W54" s="17"/>
      <c r="X54" s="23"/>
      <c r="Y54" s="23" t="str">
        <f t="shared" ca="1" si="3"/>
        <v>x</v>
      </c>
      <c r="Z54" s="28"/>
      <c r="AA54" s="25"/>
    </row>
    <row r="55" spans="1:27" ht="43.5" hidden="1" customHeight="1" x14ac:dyDescent="0.25">
      <c r="A55" s="16">
        <v>54</v>
      </c>
      <c r="B55" s="17" t="s">
        <v>1201</v>
      </c>
      <c r="C55" s="17" t="s">
        <v>88</v>
      </c>
      <c r="D55" s="17" t="s">
        <v>1170</v>
      </c>
      <c r="E55" s="17" t="s">
        <v>934</v>
      </c>
      <c r="F55" s="17" t="s">
        <v>1171</v>
      </c>
      <c r="G55" s="28" t="s">
        <v>1202</v>
      </c>
      <c r="H55" s="17"/>
      <c r="I55" s="17"/>
      <c r="J55" s="17" t="s">
        <v>49</v>
      </c>
      <c r="K55" s="22">
        <v>43482</v>
      </c>
      <c r="L55" s="22"/>
      <c r="M55" s="22">
        <v>43482</v>
      </c>
      <c r="N55" s="22">
        <v>43488</v>
      </c>
      <c r="O55" s="22"/>
      <c r="P55" s="22">
        <v>43497</v>
      </c>
      <c r="Q55" s="22">
        <v>43500</v>
      </c>
      <c r="R55" s="22"/>
      <c r="S55" s="17" t="s">
        <v>1203</v>
      </c>
      <c r="T55" s="17" t="s">
        <v>1204</v>
      </c>
      <c r="U55" s="23" t="s">
        <v>36</v>
      </c>
      <c r="V55" s="21" t="s">
        <v>37</v>
      </c>
      <c r="W55" s="17"/>
      <c r="X55" s="23"/>
      <c r="Y55" s="23" t="str">
        <f t="shared" ca="1" si="3"/>
        <v>x</v>
      </c>
      <c r="Z55" s="28"/>
      <c r="AA55" s="25"/>
    </row>
    <row r="56" spans="1:27" ht="43.5" hidden="1" customHeight="1" x14ac:dyDescent="0.25">
      <c r="A56" s="16">
        <v>55</v>
      </c>
      <c r="B56" s="17" t="s">
        <v>1205</v>
      </c>
      <c r="C56" s="18" t="s">
        <v>197</v>
      </c>
      <c r="D56" s="17" t="s">
        <v>933</v>
      </c>
      <c r="E56" s="17" t="s">
        <v>934</v>
      </c>
      <c r="F56" s="17" t="s">
        <v>933</v>
      </c>
      <c r="G56" s="28" t="s">
        <v>1206</v>
      </c>
      <c r="H56" s="17"/>
      <c r="I56" s="17"/>
      <c r="J56" s="17" t="s">
        <v>43</v>
      </c>
      <c r="K56" s="35" t="s">
        <v>197</v>
      </c>
      <c r="L56" s="35"/>
      <c r="M56" s="35" t="s">
        <v>197</v>
      </c>
      <c r="N56" s="22">
        <v>43486</v>
      </c>
      <c r="O56" s="22"/>
      <c r="P56" s="22"/>
      <c r="Q56" s="22"/>
      <c r="R56" s="22"/>
      <c r="S56" s="17" t="s">
        <v>1207</v>
      </c>
      <c r="T56" s="17"/>
      <c r="U56" s="23" t="s">
        <v>36</v>
      </c>
      <c r="V56" s="17" t="s">
        <v>37</v>
      </c>
      <c r="W56" s="20"/>
      <c r="X56" s="31"/>
      <c r="Y56" s="23" t="str">
        <f t="shared" ca="1" si="3"/>
        <v>x</v>
      </c>
      <c r="Z56" s="28"/>
      <c r="AA56" s="25"/>
    </row>
    <row r="57" spans="1:27" ht="43.5" hidden="1" customHeight="1" x14ac:dyDescent="0.25">
      <c r="A57" s="16">
        <v>56</v>
      </c>
      <c r="B57" s="17" t="s">
        <v>1208</v>
      </c>
      <c r="C57" s="17" t="s">
        <v>1209</v>
      </c>
      <c r="D57" s="17" t="s">
        <v>1210</v>
      </c>
      <c r="E57" s="17" t="s">
        <v>991</v>
      </c>
      <c r="F57" s="17" t="s">
        <v>1185</v>
      </c>
      <c r="G57" s="28" t="s">
        <v>1211</v>
      </c>
      <c r="H57" s="17"/>
      <c r="I57" s="17"/>
      <c r="J57" s="17" t="s">
        <v>43</v>
      </c>
      <c r="K57" s="22">
        <v>43430</v>
      </c>
      <c r="L57" s="22"/>
      <c r="M57" s="22">
        <v>43430</v>
      </c>
      <c r="N57" s="22">
        <v>43486</v>
      </c>
      <c r="O57" s="22"/>
      <c r="P57" s="22">
        <v>43486</v>
      </c>
      <c r="Q57" s="22" t="s">
        <v>1212</v>
      </c>
      <c r="R57" s="22"/>
      <c r="S57" s="17" t="s">
        <v>1213</v>
      </c>
      <c r="T57" s="17"/>
      <c r="U57" s="23" t="s">
        <v>36</v>
      </c>
      <c r="V57" s="17" t="s">
        <v>37</v>
      </c>
      <c r="W57" s="17"/>
      <c r="X57" s="23"/>
      <c r="Y57" s="23" t="str">
        <f t="shared" ca="1" si="3"/>
        <v>x</v>
      </c>
      <c r="Z57" s="28"/>
      <c r="AA57" s="25"/>
    </row>
    <row r="58" spans="1:27" ht="43.5" hidden="1" customHeight="1" x14ac:dyDescent="0.25">
      <c r="A58" s="16">
        <v>57</v>
      </c>
      <c r="B58" s="17" t="s">
        <v>1214</v>
      </c>
      <c r="C58" s="17" t="s">
        <v>197</v>
      </c>
      <c r="D58" s="17" t="s">
        <v>1026</v>
      </c>
      <c r="E58" s="17" t="s">
        <v>934</v>
      </c>
      <c r="F58" s="17" t="s">
        <v>1026</v>
      </c>
      <c r="G58" s="28" t="s">
        <v>1215</v>
      </c>
      <c r="H58" s="17"/>
      <c r="I58" s="17"/>
      <c r="J58" s="17" t="s">
        <v>33</v>
      </c>
      <c r="K58" s="22">
        <v>43488</v>
      </c>
      <c r="L58" s="22"/>
      <c r="M58" s="22">
        <v>43488</v>
      </c>
      <c r="N58" s="22">
        <v>43488</v>
      </c>
      <c r="O58" s="22"/>
      <c r="P58" s="22">
        <v>43488</v>
      </c>
      <c r="Q58" s="22"/>
      <c r="R58" s="22"/>
      <c r="S58" s="17" t="s">
        <v>1216</v>
      </c>
      <c r="T58" s="17"/>
      <c r="U58" s="23" t="s">
        <v>36</v>
      </c>
      <c r="V58" s="17" t="s">
        <v>37</v>
      </c>
      <c r="W58" s="17"/>
      <c r="X58" s="23"/>
      <c r="Y58" s="23" t="str">
        <f t="shared" ca="1" si="3"/>
        <v>x</v>
      </c>
      <c r="Z58" s="28"/>
      <c r="AA58" s="25"/>
    </row>
    <row r="59" spans="1:27" ht="43.5" hidden="1" customHeight="1" x14ac:dyDescent="0.25">
      <c r="A59" s="16">
        <v>58</v>
      </c>
      <c r="B59" s="17" t="s">
        <v>1217</v>
      </c>
      <c r="C59" s="17" t="s">
        <v>103</v>
      </c>
      <c r="D59" s="17" t="s">
        <v>1149</v>
      </c>
      <c r="E59" s="17" t="s">
        <v>1150</v>
      </c>
      <c r="F59" s="17" t="s">
        <v>953</v>
      </c>
      <c r="G59" s="28" t="s">
        <v>1218</v>
      </c>
      <c r="H59" s="17"/>
      <c r="I59" s="17"/>
      <c r="J59" s="17" t="s">
        <v>43</v>
      </c>
      <c r="K59" s="22">
        <v>43488</v>
      </c>
      <c r="L59" s="22"/>
      <c r="M59" s="22">
        <v>43488</v>
      </c>
      <c r="N59" s="22">
        <v>43489</v>
      </c>
      <c r="O59" s="22"/>
      <c r="P59" s="22">
        <v>43489</v>
      </c>
      <c r="Q59" s="22">
        <v>43490</v>
      </c>
      <c r="R59" s="22">
        <v>43490</v>
      </c>
      <c r="S59" s="17" t="s">
        <v>1219</v>
      </c>
      <c r="T59" s="17"/>
      <c r="U59" s="23" t="s">
        <v>36</v>
      </c>
      <c r="V59" s="17" t="s">
        <v>37</v>
      </c>
      <c r="W59" s="17"/>
      <c r="X59" s="23"/>
      <c r="Y59" s="23" t="str">
        <f t="shared" ca="1" si="3"/>
        <v>x</v>
      </c>
      <c r="Z59" s="28"/>
      <c r="AA59" s="25"/>
    </row>
    <row r="60" spans="1:27" ht="43.5" hidden="1" customHeight="1" x14ac:dyDescent="0.25">
      <c r="A60" s="16">
        <v>59</v>
      </c>
      <c r="B60" s="17" t="s">
        <v>1220</v>
      </c>
      <c r="C60" s="17" t="s">
        <v>225</v>
      </c>
      <c r="D60" s="17" t="s">
        <v>1149</v>
      </c>
      <c r="E60" s="17" t="s">
        <v>1150</v>
      </c>
      <c r="F60" s="17" t="s">
        <v>953</v>
      </c>
      <c r="G60" s="28" t="s">
        <v>1221</v>
      </c>
      <c r="H60" s="17"/>
      <c r="I60" s="17"/>
      <c r="J60" s="17" t="s">
        <v>43</v>
      </c>
      <c r="K60" s="22">
        <v>43489</v>
      </c>
      <c r="L60" s="22"/>
      <c r="M60" s="22">
        <v>43489</v>
      </c>
      <c r="N60" s="22">
        <v>43489</v>
      </c>
      <c r="O60" s="22"/>
      <c r="P60" s="22">
        <v>43489</v>
      </c>
      <c r="Q60" s="22">
        <v>43490</v>
      </c>
      <c r="R60" s="22">
        <v>43493</v>
      </c>
      <c r="S60" s="17" t="s">
        <v>1222</v>
      </c>
      <c r="T60" s="17"/>
      <c r="U60" s="23" t="s">
        <v>36</v>
      </c>
      <c r="V60" s="17" t="s">
        <v>37</v>
      </c>
      <c r="W60" s="17"/>
      <c r="X60" s="23"/>
      <c r="Y60" s="23" t="str">
        <f t="shared" ca="1" si="3"/>
        <v>x</v>
      </c>
      <c r="Z60" s="28"/>
      <c r="AA60" s="25"/>
    </row>
    <row r="61" spans="1:27" ht="43.5" hidden="1" customHeight="1" x14ac:dyDescent="0.25">
      <c r="A61" s="16">
        <v>60</v>
      </c>
      <c r="B61" s="21" t="s">
        <v>1223</v>
      </c>
      <c r="C61" s="21" t="s">
        <v>71</v>
      </c>
      <c r="D61" s="17" t="s">
        <v>1224</v>
      </c>
      <c r="E61" s="21" t="s">
        <v>1225</v>
      </c>
      <c r="F61" s="17" t="s">
        <v>1226</v>
      </c>
      <c r="G61" s="24" t="s">
        <v>1227</v>
      </c>
      <c r="H61" s="21"/>
      <c r="I61" s="21"/>
      <c r="J61" s="17" t="s">
        <v>43</v>
      </c>
      <c r="K61" s="22">
        <v>43494</v>
      </c>
      <c r="L61" s="22"/>
      <c r="M61" s="22">
        <v>43494</v>
      </c>
      <c r="N61" s="22">
        <v>43495</v>
      </c>
      <c r="O61" s="22"/>
      <c r="P61" s="22">
        <v>43496</v>
      </c>
      <c r="Q61" s="22"/>
      <c r="R61" s="22"/>
      <c r="S61" s="17" t="s">
        <v>1228</v>
      </c>
      <c r="T61" s="17"/>
      <c r="U61" s="29" t="s">
        <v>36</v>
      </c>
      <c r="V61" s="21" t="s">
        <v>37</v>
      </c>
      <c r="W61" s="20"/>
      <c r="X61" s="31"/>
      <c r="Y61" s="23" t="str">
        <f t="shared" ca="1" si="3"/>
        <v>x</v>
      </c>
      <c r="Z61" s="24"/>
      <c r="AA61" s="39"/>
    </row>
    <row r="62" spans="1:27" ht="43.5" hidden="1" customHeight="1" x14ac:dyDescent="0.25">
      <c r="A62" s="16">
        <v>61</v>
      </c>
      <c r="B62" s="17" t="s">
        <v>1229</v>
      </c>
      <c r="C62" s="17" t="s">
        <v>83</v>
      </c>
      <c r="D62" s="17" t="s">
        <v>1224</v>
      </c>
      <c r="E62" s="21" t="s">
        <v>1225</v>
      </c>
      <c r="F62" s="17" t="s">
        <v>1226</v>
      </c>
      <c r="G62" s="28" t="s">
        <v>1230</v>
      </c>
      <c r="H62" s="17"/>
      <c r="I62" s="17"/>
      <c r="J62" s="17" t="s">
        <v>49</v>
      </c>
      <c r="K62" s="22">
        <v>43495</v>
      </c>
      <c r="L62" s="22"/>
      <c r="M62" s="22">
        <v>43495</v>
      </c>
      <c r="N62" s="22">
        <v>43495</v>
      </c>
      <c r="O62" s="22"/>
      <c r="P62" s="22">
        <v>43495</v>
      </c>
      <c r="Q62" s="22"/>
      <c r="R62" s="22"/>
      <c r="S62" s="17" t="s">
        <v>1231</v>
      </c>
      <c r="T62" s="17"/>
      <c r="U62" s="23" t="s">
        <v>36</v>
      </c>
      <c r="V62" s="17" t="s">
        <v>37</v>
      </c>
      <c r="W62" s="17"/>
      <c r="X62" s="23"/>
      <c r="Y62" s="23" t="str">
        <f t="shared" ca="1" si="3"/>
        <v>x</v>
      </c>
      <c r="Z62" s="28"/>
      <c r="AA62" s="25"/>
    </row>
    <row r="63" spans="1:27" ht="43.5" hidden="1" customHeight="1" x14ac:dyDescent="0.25">
      <c r="A63" s="16">
        <v>62</v>
      </c>
      <c r="B63" s="17" t="s">
        <v>1232</v>
      </c>
      <c r="C63" s="17" t="s">
        <v>29</v>
      </c>
      <c r="D63" s="17" t="s">
        <v>947</v>
      </c>
      <c r="E63" s="21" t="s">
        <v>948</v>
      </c>
      <c r="F63" s="17" t="s">
        <v>947</v>
      </c>
      <c r="G63" s="28" t="s">
        <v>1233</v>
      </c>
      <c r="H63" s="17"/>
      <c r="I63" s="17"/>
      <c r="J63" s="17" t="s">
        <v>33</v>
      </c>
      <c r="K63" s="22">
        <v>43493</v>
      </c>
      <c r="L63" s="22"/>
      <c r="M63" s="22">
        <v>43493</v>
      </c>
      <c r="N63" s="22">
        <v>43493</v>
      </c>
      <c r="O63" s="22"/>
      <c r="P63" s="22">
        <v>43494</v>
      </c>
      <c r="Q63" s="22" t="s">
        <v>1234</v>
      </c>
      <c r="R63" s="22"/>
      <c r="S63" s="17" t="s">
        <v>1235</v>
      </c>
      <c r="T63" s="17" t="s">
        <v>1236</v>
      </c>
      <c r="U63" s="23" t="s">
        <v>36</v>
      </c>
      <c r="V63" s="17" t="s">
        <v>37</v>
      </c>
      <c r="W63" s="20"/>
      <c r="X63" s="31"/>
      <c r="Y63" s="23" t="str">
        <f t="shared" ca="1" si="3"/>
        <v>x</v>
      </c>
      <c r="Z63" s="28"/>
      <c r="AA63" s="25"/>
    </row>
    <row r="64" spans="1:27" ht="43.5" hidden="1" customHeight="1" x14ac:dyDescent="0.25">
      <c r="A64" s="16">
        <v>63</v>
      </c>
      <c r="B64" s="17" t="s">
        <v>957</v>
      </c>
      <c r="C64" s="17" t="s">
        <v>29</v>
      </c>
      <c r="D64" s="17" t="s">
        <v>1237</v>
      </c>
      <c r="E64" s="17" t="s">
        <v>939</v>
      </c>
      <c r="F64" s="17" t="s">
        <v>1171</v>
      </c>
      <c r="G64" s="28" t="s">
        <v>1238</v>
      </c>
      <c r="H64" s="17"/>
      <c r="I64" s="17"/>
      <c r="J64" s="17" t="s">
        <v>49</v>
      </c>
      <c r="K64" s="22">
        <v>43494</v>
      </c>
      <c r="L64" s="22"/>
      <c r="M64" s="22">
        <v>43494</v>
      </c>
      <c r="N64" s="22">
        <v>43496</v>
      </c>
      <c r="O64" s="22"/>
      <c r="P64" s="22">
        <v>43497</v>
      </c>
      <c r="Q64" s="22">
        <v>43502</v>
      </c>
      <c r="R64" s="22"/>
      <c r="S64" s="17" t="s">
        <v>1239</v>
      </c>
      <c r="T64" s="17" t="s">
        <v>1240</v>
      </c>
      <c r="U64" s="23" t="s">
        <v>36</v>
      </c>
      <c r="V64" s="21" t="s">
        <v>37</v>
      </c>
      <c r="W64" s="17"/>
      <c r="X64" s="23"/>
      <c r="Y64" s="23" t="str">
        <f t="shared" ca="1" si="3"/>
        <v>x</v>
      </c>
      <c r="Z64" s="28"/>
      <c r="AA64" s="25"/>
    </row>
    <row r="65" spans="1:27" ht="43.5" hidden="1" customHeight="1" x14ac:dyDescent="0.25">
      <c r="A65" s="16">
        <v>64</v>
      </c>
      <c r="B65" s="17" t="s">
        <v>1241</v>
      </c>
      <c r="C65" s="17" t="s">
        <v>88</v>
      </c>
      <c r="D65" s="17" t="s">
        <v>1026</v>
      </c>
      <c r="E65" s="17" t="s">
        <v>934</v>
      </c>
      <c r="F65" s="17" t="s">
        <v>1026</v>
      </c>
      <c r="G65" s="28" t="s">
        <v>1242</v>
      </c>
      <c r="H65" s="17"/>
      <c r="I65" s="17"/>
      <c r="J65" s="17" t="s">
        <v>49</v>
      </c>
      <c r="K65" s="22">
        <v>43494</v>
      </c>
      <c r="L65" s="22"/>
      <c r="M65" s="22">
        <v>43496</v>
      </c>
      <c r="N65" s="22">
        <v>43497</v>
      </c>
      <c r="O65" s="22"/>
      <c r="P65" s="22">
        <v>43502</v>
      </c>
      <c r="Q65" s="22"/>
      <c r="R65" s="22"/>
      <c r="S65" s="17" t="s">
        <v>1243</v>
      </c>
      <c r="T65" s="17"/>
      <c r="U65" s="23" t="s">
        <v>36</v>
      </c>
      <c r="V65" s="21" t="s">
        <v>37</v>
      </c>
      <c r="W65" s="17"/>
      <c r="X65" s="23"/>
      <c r="Y65" s="23" t="str">
        <f t="shared" ca="1" si="3"/>
        <v>x</v>
      </c>
      <c r="Z65" s="28"/>
      <c r="AA65" s="25"/>
    </row>
    <row r="66" spans="1:27" ht="43.5" hidden="1" customHeight="1" x14ac:dyDescent="0.25">
      <c r="A66" s="16">
        <v>65</v>
      </c>
      <c r="B66" s="17" t="s">
        <v>1131</v>
      </c>
      <c r="C66" s="17" t="s">
        <v>88</v>
      </c>
      <c r="D66" s="17" t="s">
        <v>1026</v>
      </c>
      <c r="E66" s="17" t="s">
        <v>934</v>
      </c>
      <c r="F66" s="17" t="s">
        <v>1015</v>
      </c>
      <c r="G66" s="28" t="s">
        <v>1244</v>
      </c>
      <c r="H66" s="17"/>
      <c r="I66" s="17"/>
      <c r="J66" s="17" t="s">
        <v>33</v>
      </c>
      <c r="K66" s="35">
        <v>43500</v>
      </c>
      <c r="L66" s="35"/>
      <c r="M66" s="35">
        <v>43500</v>
      </c>
      <c r="N66" s="35">
        <v>43500</v>
      </c>
      <c r="O66" s="35"/>
      <c r="P66" s="35">
        <v>43500</v>
      </c>
      <c r="Q66" s="35">
        <v>43502</v>
      </c>
      <c r="R66" s="22"/>
      <c r="S66" s="17" t="s">
        <v>1245</v>
      </c>
      <c r="T66" s="17"/>
      <c r="U66" s="23" t="s">
        <v>36</v>
      </c>
      <c r="V66" s="17" t="s">
        <v>37</v>
      </c>
      <c r="W66" s="20"/>
      <c r="X66" s="31"/>
      <c r="Y66" s="23" t="str">
        <f t="shared" ca="1" si="3"/>
        <v>x</v>
      </c>
      <c r="Z66" s="28"/>
      <c r="AA66" s="25"/>
    </row>
    <row r="67" spans="1:27" ht="43.5" hidden="1" customHeight="1" x14ac:dyDescent="0.25">
      <c r="A67" s="16">
        <v>66</v>
      </c>
      <c r="B67" s="17" t="s">
        <v>1241</v>
      </c>
      <c r="C67" s="17" t="s">
        <v>88</v>
      </c>
      <c r="D67" s="17" t="s">
        <v>1246</v>
      </c>
      <c r="E67" s="17" t="s">
        <v>1225</v>
      </c>
      <c r="F67" s="17" t="s">
        <v>1247</v>
      </c>
      <c r="G67" s="28" t="s">
        <v>1248</v>
      </c>
      <c r="H67" s="17"/>
      <c r="I67" s="17"/>
      <c r="J67" s="17" t="s">
        <v>49</v>
      </c>
      <c r="K67" s="35">
        <v>43500</v>
      </c>
      <c r="L67" s="35"/>
      <c r="M67" s="35">
        <v>43500</v>
      </c>
      <c r="N67" s="35">
        <v>43500</v>
      </c>
      <c r="O67" s="35"/>
      <c r="P67" s="22">
        <v>43502</v>
      </c>
      <c r="Q67" s="22"/>
      <c r="R67" s="22"/>
      <c r="S67" s="17" t="s">
        <v>1249</v>
      </c>
      <c r="T67" s="17"/>
      <c r="U67" s="23" t="s">
        <v>36</v>
      </c>
      <c r="V67" s="21" t="s">
        <v>37</v>
      </c>
      <c r="W67" s="17"/>
      <c r="X67" s="23"/>
      <c r="Y67" s="23" t="str">
        <f t="shared" ca="1" si="3"/>
        <v>x</v>
      </c>
      <c r="Z67" s="28"/>
      <c r="AA67" s="25"/>
    </row>
    <row r="68" spans="1:27" ht="43.5" hidden="1" customHeight="1" x14ac:dyDescent="0.25">
      <c r="A68" s="16">
        <v>67</v>
      </c>
      <c r="B68" s="17" t="s">
        <v>1208</v>
      </c>
      <c r="C68" s="17" t="s">
        <v>1209</v>
      </c>
      <c r="D68" s="17" t="s">
        <v>552</v>
      </c>
      <c r="E68" s="17" t="s">
        <v>959</v>
      </c>
      <c r="F68" s="17" t="s">
        <v>960</v>
      </c>
      <c r="G68" s="28" t="s">
        <v>1250</v>
      </c>
      <c r="H68" s="17"/>
      <c r="I68" s="17"/>
      <c r="J68" s="17" t="s">
        <v>33</v>
      </c>
      <c r="K68" s="22">
        <v>43500</v>
      </c>
      <c r="L68" s="22"/>
      <c r="M68" s="22">
        <v>43500</v>
      </c>
      <c r="N68" s="22">
        <v>43500</v>
      </c>
      <c r="O68" s="22"/>
      <c r="P68" s="22">
        <v>43500</v>
      </c>
      <c r="Q68" s="22"/>
      <c r="R68" s="22"/>
      <c r="S68" s="17" t="s">
        <v>1251</v>
      </c>
      <c r="T68" s="17"/>
      <c r="U68" s="23" t="s">
        <v>36</v>
      </c>
      <c r="V68" s="17" t="s">
        <v>37</v>
      </c>
      <c r="W68" s="17"/>
      <c r="X68" s="23"/>
      <c r="Y68" s="23" t="str">
        <f t="shared" ca="1" si="3"/>
        <v>x</v>
      </c>
      <c r="Z68" s="28"/>
      <c r="AA68" s="25"/>
    </row>
    <row r="69" spans="1:27" ht="43.5" hidden="1" customHeight="1" x14ac:dyDescent="0.25">
      <c r="A69" s="16">
        <v>68</v>
      </c>
      <c r="B69" s="17" t="s">
        <v>1252</v>
      </c>
      <c r="C69" s="17" t="s">
        <v>103</v>
      </c>
      <c r="D69" s="17" t="s">
        <v>1149</v>
      </c>
      <c r="E69" s="17" t="s">
        <v>1150</v>
      </c>
      <c r="F69" s="17" t="s">
        <v>953</v>
      </c>
      <c r="G69" s="28" t="s">
        <v>1253</v>
      </c>
      <c r="H69" s="17"/>
      <c r="I69" s="17"/>
      <c r="J69" s="17" t="s">
        <v>49</v>
      </c>
      <c r="K69" s="22">
        <v>43502</v>
      </c>
      <c r="L69" s="22"/>
      <c r="M69" s="22">
        <v>43502</v>
      </c>
      <c r="N69" s="22">
        <v>43502</v>
      </c>
      <c r="O69" s="22"/>
      <c r="P69" s="22">
        <v>43502</v>
      </c>
      <c r="Q69" s="22"/>
      <c r="R69" s="22"/>
      <c r="S69" s="17" t="s">
        <v>1254</v>
      </c>
      <c r="T69" s="17"/>
      <c r="U69" s="23" t="s">
        <v>36</v>
      </c>
      <c r="V69" s="17" t="s">
        <v>37</v>
      </c>
      <c r="W69" s="17"/>
      <c r="X69" s="23"/>
      <c r="Y69" s="23" t="str">
        <f t="shared" ca="1" si="3"/>
        <v>x</v>
      </c>
      <c r="Z69" s="28"/>
      <c r="AA69" s="25"/>
    </row>
    <row r="70" spans="1:27" ht="43.5" hidden="1" customHeight="1" x14ac:dyDescent="0.25">
      <c r="A70" s="16">
        <v>69</v>
      </c>
      <c r="B70" s="17" t="s">
        <v>1255</v>
      </c>
      <c r="C70" s="17" t="s">
        <v>103</v>
      </c>
      <c r="D70" s="17" t="s">
        <v>1256</v>
      </c>
      <c r="E70" s="17" t="s">
        <v>968</v>
      </c>
      <c r="F70" s="17" t="s">
        <v>953</v>
      </c>
      <c r="G70" s="28" t="s">
        <v>1257</v>
      </c>
      <c r="H70" s="17"/>
      <c r="I70" s="17"/>
      <c r="J70" s="17" t="s">
        <v>49</v>
      </c>
      <c r="K70" s="21">
        <v>43502</v>
      </c>
      <c r="L70" s="21"/>
      <c r="M70" s="21">
        <v>43502</v>
      </c>
      <c r="N70" s="21">
        <v>43502</v>
      </c>
      <c r="O70" s="21"/>
      <c r="P70" s="21">
        <v>43503</v>
      </c>
      <c r="Q70" s="21"/>
      <c r="R70" s="22"/>
      <c r="S70" s="17" t="s">
        <v>1258</v>
      </c>
      <c r="T70" s="17"/>
      <c r="U70" s="23" t="s">
        <v>36</v>
      </c>
      <c r="V70" s="17" t="s">
        <v>37</v>
      </c>
      <c r="W70" s="17"/>
      <c r="X70" s="23"/>
      <c r="Y70" s="23" t="str">
        <f t="shared" ca="1" si="3"/>
        <v>x</v>
      </c>
      <c r="Z70" s="28"/>
      <c r="AA70" s="25"/>
    </row>
    <row r="71" spans="1:27" ht="43.5" hidden="1" customHeight="1" x14ac:dyDescent="0.25">
      <c r="A71" s="16">
        <v>70</v>
      </c>
      <c r="B71" s="17" t="s">
        <v>1252</v>
      </c>
      <c r="C71" s="17" t="s">
        <v>103</v>
      </c>
      <c r="D71" s="17" t="s">
        <v>1237</v>
      </c>
      <c r="E71" s="17" t="s">
        <v>939</v>
      </c>
      <c r="F71" s="17" t="s">
        <v>1171</v>
      </c>
      <c r="G71" s="28" t="s">
        <v>1253</v>
      </c>
      <c r="H71" s="17"/>
      <c r="I71" s="17"/>
      <c r="J71" s="17" t="s">
        <v>49</v>
      </c>
      <c r="K71" s="22">
        <v>43503</v>
      </c>
      <c r="L71" s="22"/>
      <c r="M71" s="22">
        <v>43503</v>
      </c>
      <c r="N71" s="22">
        <v>43503</v>
      </c>
      <c r="O71" s="22"/>
      <c r="P71" s="22">
        <v>43504</v>
      </c>
      <c r="Q71" s="22">
        <v>43508</v>
      </c>
      <c r="R71" s="22">
        <v>43516</v>
      </c>
      <c r="S71" s="17" t="s">
        <v>1259</v>
      </c>
      <c r="T71" s="17" t="s">
        <v>1260</v>
      </c>
      <c r="U71" s="23" t="s">
        <v>36</v>
      </c>
      <c r="V71" s="17" t="s">
        <v>37</v>
      </c>
      <c r="W71" s="17"/>
      <c r="X71" s="23"/>
      <c r="Y71" s="23" t="str">
        <f t="shared" ca="1" si="3"/>
        <v>x</v>
      </c>
      <c r="Z71" s="28"/>
      <c r="AA71" s="25"/>
    </row>
    <row r="72" spans="1:27" ht="43.5" hidden="1" customHeight="1" x14ac:dyDescent="0.25">
      <c r="A72" s="16">
        <v>71</v>
      </c>
      <c r="B72" s="17" t="s">
        <v>1261</v>
      </c>
      <c r="C72" s="17" t="s">
        <v>190</v>
      </c>
      <c r="D72" s="17" t="s">
        <v>1224</v>
      </c>
      <c r="E72" s="17" t="s">
        <v>1225</v>
      </c>
      <c r="F72" s="17" t="s">
        <v>1226</v>
      </c>
      <c r="G72" s="28" t="s">
        <v>1262</v>
      </c>
      <c r="H72" s="17"/>
      <c r="I72" s="17"/>
      <c r="J72" s="17" t="s">
        <v>43</v>
      </c>
      <c r="K72" s="22">
        <v>43494</v>
      </c>
      <c r="L72" s="22"/>
      <c r="M72" s="22">
        <v>43495</v>
      </c>
      <c r="N72" s="22">
        <v>43507</v>
      </c>
      <c r="O72" s="22"/>
      <c r="P72" s="22">
        <v>43507</v>
      </c>
      <c r="Q72" s="22"/>
      <c r="R72" s="22"/>
      <c r="S72" s="17" t="s">
        <v>1263</v>
      </c>
      <c r="T72" s="17"/>
      <c r="U72" s="23" t="s">
        <v>36</v>
      </c>
      <c r="V72" s="21" t="s">
        <v>37</v>
      </c>
      <c r="W72" s="17"/>
      <c r="X72" s="23"/>
      <c r="Y72" s="23" t="str">
        <f t="shared" ca="1" si="3"/>
        <v>x</v>
      </c>
      <c r="Z72" s="28"/>
      <c r="AA72" s="25"/>
    </row>
    <row r="73" spans="1:27" ht="43.5" hidden="1" customHeight="1" x14ac:dyDescent="0.25">
      <c r="A73" s="16">
        <v>72</v>
      </c>
      <c r="B73" s="17" t="s">
        <v>1264</v>
      </c>
      <c r="C73" s="17" t="s">
        <v>197</v>
      </c>
      <c r="D73" s="17" t="s">
        <v>939</v>
      </c>
      <c r="E73" s="17" t="s">
        <v>939</v>
      </c>
      <c r="F73" s="17"/>
      <c r="G73" s="28" t="s">
        <v>1265</v>
      </c>
      <c r="H73" s="17"/>
      <c r="I73" s="17"/>
      <c r="J73" s="17" t="s">
        <v>33</v>
      </c>
      <c r="K73" s="22">
        <v>43508</v>
      </c>
      <c r="L73" s="22"/>
      <c r="M73" s="22">
        <v>43508</v>
      </c>
      <c r="N73" s="22">
        <v>43508</v>
      </c>
      <c r="O73" s="22"/>
      <c r="P73" s="22">
        <v>43508</v>
      </c>
      <c r="Q73" s="22"/>
      <c r="R73" s="22"/>
      <c r="S73" s="17" t="s">
        <v>1266</v>
      </c>
      <c r="T73" s="17"/>
      <c r="U73" s="23" t="s">
        <v>36</v>
      </c>
      <c r="V73" s="21" t="s">
        <v>37</v>
      </c>
      <c r="W73" s="17"/>
      <c r="X73" s="23"/>
      <c r="Y73" s="23" t="str">
        <f t="shared" ca="1" si="3"/>
        <v>x</v>
      </c>
      <c r="Z73" s="28"/>
      <c r="AA73" s="25"/>
    </row>
    <row r="74" spans="1:27" ht="43.5" hidden="1" customHeight="1" x14ac:dyDescent="0.25">
      <c r="A74" s="16">
        <v>73</v>
      </c>
      <c r="B74" s="17" t="s">
        <v>997</v>
      </c>
      <c r="C74" s="17" t="s">
        <v>29</v>
      </c>
      <c r="D74" s="17" t="s">
        <v>1137</v>
      </c>
      <c r="E74" s="17" t="s">
        <v>939</v>
      </c>
      <c r="F74" s="17" t="s">
        <v>953</v>
      </c>
      <c r="G74" s="28" t="s">
        <v>1267</v>
      </c>
      <c r="H74" s="17"/>
      <c r="I74" s="17"/>
      <c r="J74" s="17" t="s">
        <v>49</v>
      </c>
      <c r="K74" s="22">
        <v>43508</v>
      </c>
      <c r="L74" s="22"/>
      <c r="M74" s="22">
        <v>43508</v>
      </c>
      <c r="N74" s="22">
        <v>43508</v>
      </c>
      <c r="O74" s="22"/>
      <c r="P74" s="22">
        <v>43514</v>
      </c>
      <c r="Q74" s="22">
        <v>43525</v>
      </c>
      <c r="R74" s="22"/>
      <c r="S74" s="17" t="s">
        <v>1268</v>
      </c>
      <c r="T74" s="17"/>
      <c r="U74" s="23" t="s">
        <v>36</v>
      </c>
      <c r="V74" s="21" t="s">
        <v>37</v>
      </c>
      <c r="W74" s="17"/>
      <c r="X74" s="23"/>
      <c r="Y74" s="23" t="str">
        <f t="shared" ca="1" si="3"/>
        <v>x</v>
      </c>
      <c r="Z74" s="28"/>
      <c r="AA74" s="25"/>
    </row>
    <row r="75" spans="1:27" ht="43.5" hidden="1" customHeight="1" x14ac:dyDescent="0.25">
      <c r="A75" s="16">
        <v>74</v>
      </c>
      <c r="B75" s="17" t="s">
        <v>1241</v>
      </c>
      <c r="C75" s="17" t="s">
        <v>88</v>
      </c>
      <c r="D75" s="17" t="s">
        <v>1237</v>
      </c>
      <c r="E75" s="17" t="s">
        <v>939</v>
      </c>
      <c r="F75" s="17" t="s">
        <v>1171</v>
      </c>
      <c r="G75" s="28" t="s">
        <v>1269</v>
      </c>
      <c r="H75" s="17"/>
      <c r="I75" s="17"/>
      <c r="J75" s="17" t="s">
        <v>49</v>
      </c>
      <c r="K75" s="22">
        <v>43509</v>
      </c>
      <c r="L75" s="22"/>
      <c r="M75" s="22">
        <v>43509</v>
      </c>
      <c r="N75" s="22">
        <v>43509</v>
      </c>
      <c r="O75" s="22"/>
      <c r="P75" s="22"/>
      <c r="Q75" s="22"/>
      <c r="R75" s="22"/>
      <c r="S75" s="17" t="s">
        <v>1270</v>
      </c>
      <c r="T75" s="17"/>
      <c r="U75" s="23" t="s">
        <v>36</v>
      </c>
      <c r="V75" s="21" t="s">
        <v>37</v>
      </c>
      <c r="W75" s="17"/>
      <c r="X75" s="23"/>
      <c r="Y75" s="23" t="str">
        <f t="shared" ca="1" si="3"/>
        <v>x</v>
      </c>
      <c r="Z75" s="28"/>
      <c r="AA75" s="25"/>
    </row>
    <row r="76" spans="1:27" ht="43.5" hidden="1" customHeight="1" x14ac:dyDescent="0.25">
      <c r="A76" s="16">
        <v>75</v>
      </c>
      <c r="B76" s="17" t="s">
        <v>1101</v>
      </c>
      <c r="C76" s="17" t="s">
        <v>201</v>
      </c>
      <c r="D76" s="17" t="s">
        <v>552</v>
      </c>
      <c r="E76" s="17" t="s">
        <v>959</v>
      </c>
      <c r="F76" s="17" t="s">
        <v>1102</v>
      </c>
      <c r="G76" s="28" t="s">
        <v>1271</v>
      </c>
      <c r="H76" s="17"/>
      <c r="I76" s="17"/>
      <c r="J76" s="17" t="s">
        <v>43</v>
      </c>
      <c r="K76" s="22">
        <v>43508</v>
      </c>
      <c r="L76" s="22"/>
      <c r="M76" s="22">
        <v>43509</v>
      </c>
      <c r="N76" s="22">
        <v>43510</v>
      </c>
      <c r="O76" s="22"/>
      <c r="P76" s="22">
        <v>43515</v>
      </c>
      <c r="Q76" s="22">
        <v>43525</v>
      </c>
      <c r="R76" s="22"/>
      <c r="S76" s="17" t="s">
        <v>1272</v>
      </c>
      <c r="T76" s="17" t="s">
        <v>1273</v>
      </c>
      <c r="U76" s="23" t="s">
        <v>36</v>
      </c>
      <c r="V76" s="21" t="s">
        <v>37</v>
      </c>
      <c r="W76" s="17"/>
      <c r="X76" s="23"/>
      <c r="Y76" s="23" t="str">
        <f t="shared" ca="1" si="3"/>
        <v>x</v>
      </c>
      <c r="Z76" s="28"/>
      <c r="AA76" s="25"/>
    </row>
    <row r="77" spans="1:27" ht="43.5" hidden="1" customHeight="1" x14ac:dyDescent="0.25">
      <c r="A77" s="16">
        <v>76</v>
      </c>
      <c r="B77" s="17" t="s">
        <v>945</v>
      </c>
      <c r="C77" s="17" t="s">
        <v>946</v>
      </c>
      <c r="D77" s="17" t="s">
        <v>947</v>
      </c>
      <c r="E77" s="17" t="s">
        <v>948</v>
      </c>
      <c r="F77" s="17" t="s">
        <v>947</v>
      </c>
      <c r="G77" s="19" t="s">
        <v>949</v>
      </c>
      <c r="H77" s="20"/>
      <c r="I77" s="20"/>
      <c r="J77" s="17" t="s">
        <v>43</v>
      </c>
      <c r="K77" s="22">
        <v>43507</v>
      </c>
      <c r="L77" s="22"/>
      <c r="M77" s="22">
        <v>43507</v>
      </c>
      <c r="N77" s="22">
        <v>43511</v>
      </c>
      <c r="O77" s="22"/>
      <c r="P77" s="22">
        <v>43511</v>
      </c>
      <c r="Q77" s="22">
        <v>43849</v>
      </c>
      <c r="R77" s="22"/>
      <c r="S77" s="17" t="s">
        <v>1274</v>
      </c>
      <c r="T77" s="17" t="s">
        <v>1275</v>
      </c>
      <c r="U77" s="23" t="s">
        <v>36</v>
      </c>
      <c r="V77" s="17" t="s">
        <v>37</v>
      </c>
      <c r="W77" s="17"/>
      <c r="X77" s="23"/>
      <c r="Y77" s="23" t="str">
        <f t="shared" ca="1" si="3"/>
        <v>x</v>
      </c>
      <c r="Z77" s="28"/>
      <c r="AA77" s="25"/>
    </row>
    <row r="78" spans="1:27" ht="43.5" hidden="1" customHeight="1" x14ac:dyDescent="0.25">
      <c r="A78" s="16">
        <v>77</v>
      </c>
      <c r="B78" s="17" t="s">
        <v>1276</v>
      </c>
      <c r="C78" s="17" t="s">
        <v>40</v>
      </c>
      <c r="D78" s="17" t="s">
        <v>1149</v>
      </c>
      <c r="E78" s="17" t="s">
        <v>1150</v>
      </c>
      <c r="F78" s="17" t="s">
        <v>953</v>
      </c>
      <c r="G78" s="28" t="s">
        <v>1277</v>
      </c>
      <c r="H78" s="17"/>
      <c r="I78" s="17"/>
      <c r="J78" s="17" t="s">
        <v>49</v>
      </c>
      <c r="K78" s="22">
        <v>43514</v>
      </c>
      <c r="L78" s="22"/>
      <c r="M78" s="22">
        <v>43514</v>
      </c>
      <c r="N78" s="22">
        <v>43514</v>
      </c>
      <c r="O78" s="22"/>
      <c r="P78" s="22">
        <v>43514</v>
      </c>
      <c r="Q78" s="22">
        <v>43515</v>
      </c>
      <c r="R78" s="22">
        <v>43517</v>
      </c>
      <c r="S78" s="17" t="s">
        <v>1278</v>
      </c>
      <c r="T78" s="17" t="s">
        <v>1279</v>
      </c>
      <c r="U78" s="23" t="s">
        <v>36</v>
      </c>
      <c r="V78" s="21" t="s">
        <v>37</v>
      </c>
      <c r="W78" s="17"/>
      <c r="X78" s="23"/>
      <c r="Y78" s="23" t="str">
        <f t="shared" ca="1" si="3"/>
        <v>x</v>
      </c>
      <c r="Z78" s="28"/>
      <c r="AA78" s="25"/>
    </row>
    <row r="79" spans="1:27" ht="43.5" hidden="1" customHeight="1" x14ac:dyDescent="0.25">
      <c r="A79" s="16">
        <v>78</v>
      </c>
      <c r="B79" s="17" t="s">
        <v>447</v>
      </c>
      <c r="C79" s="17" t="s">
        <v>29</v>
      </c>
      <c r="D79" s="17" t="s">
        <v>1237</v>
      </c>
      <c r="E79" s="17" t="s">
        <v>939</v>
      </c>
      <c r="F79" s="17" t="s">
        <v>1171</v>
      </c>
      <c r="G79" s="28" t="s">
        <v>1280</v>
      </c>
      <c r="H79" s="17"/>
      <c r="I79" s="17"/>
      <c r="J79" s="17" t="s">
        <v>49</v>
      </c>
      <c r="K79" s="22">
        <v>43469</v>
      </c>
      <c r="L79" s="22"/>
      <c r="M79" s="22">
        <v>43500</v>
      </c>
      <c r="N79" s="22">
        <v>43515</v>
      </c>
      <c r="O79" s="22"/>
      <c r="P79" s="22"/>
      <c r="Q79" s="22"/>
      <c r="R79" s="22"/>
      <c r="S79" s="17" t="s">
        <v>1281</v>
      </c>
      <c r="T79" s="17"/>
      <c r="U79" s="23" t="s">
        <v>36</v>
      </c>
      <c r="V79" s="17" t="s">
        <v>423</v>
      </c>
      <c r="W79" s="17"/>
      <c r="X79" s="23"/>
      <c r="Y79" s="23" t="str">
        <f t="shared" ca="1" si="3"/>
        <v>x</v>
      </c>
      <c r="Z79" s="28"/>
      <c r="AA79" s="25"/>
    </row>
    <row r="80" spans="1:27" ht="43.5" hidden="1" customHeight="1" x14ac:dyDescent="0.25">
      <c r="A80" s="16">
        <v>79</v>
      </c>
      <c r="B80" s="17" t="s">
        <v>1282</v>
      </c>
      <c r="C80" s="17" t="s">
        <v>29</v>
      </c>
      <c r="D80" s="17" t="s">
        <v>1283</v>
      </c>
      <c r="E80" s="17" t="s">
        <v>968</v>
      </c>
      <c r="F80" s="17" t="s">
        <v>1284</v>
      </c>
      <c r="G80" s="28" t="s">
        <v>1285</v>
      </c>
      <c r="H80" s="17"/>
      <c r="I80" s="17"/>
      <c r="J80" s="17" t="s">
        <v>49</v>
      </c>
      <c r="K80" s="21">
        <v>43517</v>
      </c>
      <c r="L80" s="21"/>
      <c r="M80" s="21">
        <v>43517</v>
      </c>
      <c r="N80" s="21">
        <v>43517</v>
      </c>
      <c r="O80" s="21"/>
      <c r="P80" s="21">
        <v>43517</v>
      </c>
      <c r="Q80" s="21">
        <v>43518</v>
      </c>
      <c r="R80" s="22"/>
      <c r="S80" s="17" t="s">
        <v>1286</v>
      </c>
      <c r="T80" s="17" t="s">
        <v>1287</v>
      </c>
      <c r="U80" s="23" t="s">
        <v>36</v>
      </c>
      <c r="V80" s="21" t="s">
        <v>37</v>
      </c>
      <c r="W80" s="17"/>
      <c r="X80" s="23"/>
      <c r="Y80" s="23" t="str">
        <f t="shared" ca="1" si="3"/>
        <v>x</v>
      </c>
      <c r="Z80" s="28"/>
      <c r="AA80" s="25"/>
    </row>
    <row r="81" spans="1:27" ht="43.5" hidden="1" customHeight="1" x14ac:dyDescent="0.25">
      <c r="A81" s="16">
        <v>80</v>
      </c>
      <c r="B81" s="17" t="s">
        <v>1288</v>
      </c>
      <c r="C81" s="17" t="s">
        <v>190</v>
      </c>
      <c r="D81" s="17" t="s">
        <v>1026</v>
      </c>
      <c r="E81" s="17" t="s">
        <v>1015</v>
      </c>
      <c r="F81" s="17" t="s">
        <v>1015</v>
      </c>
      <c r="G81" s="28" t="s">
        <v>1289</v>
      </c>
      <c r="H81" s="17"/>
      <c r="I81" s="17"/>
      <c r="J81" s="17" t="s">
        <v>33</v>
      </c>
      <c r="K81" s="22">
        <v>43514</v>
      </c>
      <c r="L81" s="22"/>
      <c r="M81" s="22">
        <v>43515</v>
      </c>
      <c r="N81" s="22">
        <v>43515</v>
      </c>
      <c r="O81" s="22"/>
      <c r="P81" s="22">
        <v>43515</v>
      </c>
      <c r="Q81" s="22">
        <v>43515</v>
      </c>
      <c r="R81" s="22"/>
      <c r="S81" s="17" t="s">
        <v>1290</v>
      </c>
      <c r="T81" s="17" t="s">
        <v>1291</v>
      </c>
      <c r="U81" s="23" t="s">
        <v>36</v>
      </c>
      <c r="V81" s="21" t="s">
        <v>37</v>
      </c>
      <c r="W81" s="17"/>
      <c r="X81" s="23"/>
      <c r="Y81" s="23" t="str">
        <f t="shared" ca="1" si="3"/>
        <v>x</v>
      </c>
      <c r="Z81" s="28"/>
      <c r="AA81" s="25"/>
    </row>
    <row r="82" spans="1:27" ht="43.5" hidden="1" customHeight="1" x14ac:dyDescent="0.25">
      <c r="A82" s="16">
        <v>81</v>
      </c>
      <c r="B82" s="17" t="s">
        <v>434</v>
      </c>
      <c r="C82" s="17" t="s">
        <v>47</v>
      </c>
      <c r="D82" s="17" t="s">
        <v>1292</v>
      </c>
      <c r="E82" s="17" t="s">
        <v>968</v>
      </c>
      <c r="F82" s="17" t="s">
        <v>960</v>
      </c>
      <c r="G82" s="28" t="s">
        <v>1293</v>
      </c>
      <c r="H82" s="17"/>
      <c r="I82" s="17"/>
      <c r="J82" s="17" t="s">
        <v>49</v>
      </c>
      <c r="K82" s="21">
        <v>43518</v>
      </c>
      <c r="L82" s="21"/>
      <c r="M82" s="21">
        <v>43518</v>
      </c>
      <c r="N82" s="21">
        <v>43518</v>
      </c>
      <c r="O82" s="21"/>
      <c r="P82" s="21">
        <v>43524</v>
      </c>
      <c r="Q82" s="21">
        <v>43525</v>
      </c>
      <c r="R82" s="22"/>
      <c r="S82" s="17" t="s">
        <v>1294</v>
      </c>
      <c r="T82" s="17" t="s">
        <v>1295</v>
      </c>
      <c r="U82" s="23" t="s">
        <v>36</v>
      </c>
      <c r="V82" s="21" t="s">
        <v>37</v>
      </c>
      <c r="W82" s="17"/>
      <c r="X82" s="23"/>
      <c r="Y82" s="23" t="str">
        <f t="shared" ca="1" si="3"/>
        <v>x</v>
      </c>
      <c r="Z82" s="28"/>
      <c r="AA82" s="25"/>
    </row>
    <row r="83" spans="1:27" ht="43.5" hidden="1" customHeight="1" x14ac:dyDescent="0.25">
      <c r="A83" s="16">
        <v>82</v>
      </c>
      <c r="B83" s="17" t="s">
        <v>1296</v>
      </c>
      <c r="C83" s="17" t="s">
        <v>190</v>
      </c>
      <c r="D83" s="17" t="s">
        <v>1297</v>
      </c>
      <c r="E83" s="17" t="s">
        <v>1015</v>
      </c>
      <c r="F83" s="17" t="s">
        <v>960</v>
      </c>
      <c r="G83" s="28" t="s">
        <v>1298</v>
      </c>
      <c r="H83" s="17"/>
      <c r="I83" s="17"/>
      <c r="J83" s="17" t="s">
        <v>49</v>
      </c>
      <c r="K83" s="22">
        <v>43515</v>
      </c>
      <c r="L83" s="22"/>
      <c r="M83" s="22">
        <v>43523</v>
      </c>
      <c r="N83" s="22">
        <v>43523</v>
      </c>
      <c r="O83" s="22"/>
      <c r="P83" s="22">
        <v>43531</v>
      </c>
      <c r="Q83" s="22">
        <v>43539</v>
      </c>
      <c r="R83" s="22"/>
      <c r="S83" s="17" t="s">
        <v>1299</v>
      </c>
      <c r="T83" s="17"/>
      <c r="U83" s="23" t="s">
        <v>36</v>
      </c>
      <c r="V83" s="17" t="s">
        <v>37</v>
      </c>
      <c r="W83" s="17"/>
      <c r="X83" s="23"/>
      <c r="Y83" s="23" t="str">
        <f t="shared" ca="1" si="3"/>
        <v>x</v>
      </c>
      <c r="Z83" s="28"/>
      <c r="AA83" s="25"/>
    </row>
    <row r="84" spans="1:27" ht="43.5" hidden="1" customHeight="1" x14ac:dyDescent="0.25">
      <c r="A84" s="16">
        <v>83</v>
      </c>
      <c r="B84" s="17" t="s">
        <v>1300</v>
      </c>
      <c r="C84" s="17" t="s">
        <v>254</v>
      </c>
      <c r="D84" s="17" t="s">
        <v>1149</v>
      </c>
      <c r="E84" s="17" t="s">
        <v>1150</v>
      </c>
      <c r="F84" s="17" t="s">
        <v>953</v>
      </c>
      <c r="G84" s="28" t="s">
        <v>1301</v>
      </c>
      <c r="H84" s="17"/>
      <c r="I84" s="17"/>
      <c r="J84" s="17" t="s">
        <v>49</v>
      </c>
      <c r="K84" s="22">
        <v>43525</v>
      </c>
      <c r="L84" s="22"/>
      <c r="M84" s="22">
        <v>43525</v>
      </c>
      <c r="N84" s="22">
        <v>43525</v>
      </c>
      <c r="O84" s="22"/>
      <c r="P84" s="22">
        <v>43531</v>
      </c>
      <c r="Q84" s="22" t="s">
        <v>1302</v>
      </c>
      <c r="R84" s="22">
        <v>43543</v>
      </c>
      <c r="S84" s="17" t="s">
        <v>1303</v>
      </c>
      <c r="T84" s="17" t="s">
        <v>1304</v>
      </c>
      <c r="U84" s="23" t="s">
        <v>36</v>
      </c>
      <c r="V84" s="17" t="s">
        <v>37</v>
      </c>
      <c r="W84" s="17"/>
      <c r="X84" s="23"/>
      <c r="Y84" s="23" t="str">
        <f t="shared" ca="1" si="3"/>
        <v>x</v>
      </c>
      <c r="Z84" s="28"/>
      <c r="AA84" s="25"/>
    </row>
    <row r="85" spans="1:27" ht="43.5" hidden="1" customHeight="1" x14ac:dyDescent="0.25">
      <c r="A85" s="16">
        <v>84</v>
      </c>
      <c r="B85" s="17" t="s">
        <v>1305</v>
      </c>
      <c r="C85" s="17" t="s">
        <v>1306</v>
      </c>
      <c r="D85" s="17" t="s">
        <v>977</v>
      </c>
      <c r="E85" s="17" t="s">
        <v>948</v>
      </c>
      <c r="F85" s="17" t="s">
        <v>977</v>
      </c>
      <c r="G85" s="28" t="s">
        <v>1307</v>
      </c>
      <c r="H85" s="17"/>
      <c r="I85" s="17"/>
      <c r="J85" s="17" t="s">
        <v>33</v>
      </c>
      <c r="K85" s="22">
        <v>43525</v>
      </c>
      <c r="L85" s="22"/>
      <c r="M85" s="22">
        <v>43531</v>
      </c>
      <c r="N85" s="22">
        <v>43531</v>
      </c>
      <c r="O85" s="22"/>
      <c r="P85" s="22">
        <v>43531</v>
      </c>
      <c r="Q85" s="22">
        <v>43531</v>
      </c>
      <c r="R85" s="22"/>
      <c r="S85" s="17" t="s">
        <v>1308</v>
      </c>
      <c r="T85" s="17"/>
      <c r="U85" s="23" t="s">
        <v>36</v>
      </c>
      <c r="V85" s="21" t="s">
        <v>37</v>
      </c>
      <c r="W85" s="17"/>
      <c r="X85" s="23"/>
      <c r="Y85" s="23" t="str">
        <f t="shared" ca="1" si="3"/>
        <v>x</v>
      </c>
      <c r="Z85" s="28"/>
      <c r="AA85" s="25"/>
    </row>
    <row r="86" spans="1:27" ht="43.5" hidden="1" customHeight="1" x14ac:dyDescent="0.25">
      <c r="A86" s="16">
        <v>85</v>
      </c>
      <c r="B86" s="17" t="s">
        <v>1309</v>
      </c>
      <c r="C86" s="17" t="s">
        <v>190</v>
      </c>
      <c r="D86" s="17" t="s">
        <v>934</v>
      </c>
      <c r="E86" s="17" t="s">
        <v>934</v>
      </c>
      <c r="F86" s="17" t="s">
        <v>1310</v>
      </c>
      <c r="G86" s="28" t="s">
        <v>1311</v>
      </c>
      <c r="H86" s="17"/>
      <c r="I86" s="17"/>
      <c r="J86" s="17" t="s">
        <v>33</v>
      </c>
      <c r="K86" s="22">
        <v>43538</v>
      </c>
      <c r="L86" s="22"/>
      <c r="M86" s="22">
        <v>43538</v>
      </c>
      <c r="N86" s="22">
        <v>43538</v>
      </c>
      <c r="O86" s="22"/>
      <c r="P86" s="22">
        <v>43538</v>
      </c>
      <c r="Q86" s="22"/>
      <c r="R86" s="22"/>
      <c r="S86" s="17" t="s">
        <v>509</v>
      </c>
      <c r="T86" s="17"/>
      <c r="U86" s="23" t="s">
        <v>36</v>
      </c>
      <c r="V86" s="21" t="s">
        <v>37</v>
      </c>
      <c r="W86" s="17"/>
      <c r="X86" s="23"/>
      <c r="Y86" s="23" t="str">
        <f t="shared" ca="1" si="3"/>
        <v>x</v>
      </c>
      <c r="Z86" s="28"/>
      <c r="AA86" s="25"/>
    </row>
    <row r="87" spans="1:27" ht="43.5" hidden="1" customHeight="1" x14ac:dyDescent="0.25">
      <c r="A87" s="16">
        <v>86</v>
      </c>
      <c r="B87" s="17" t="s">
        <v>1048</v>
      </c>
      <c r="C87" s="17" t="s">
        <v>1049</v>
      </c>
      <c r="D87" s="17" t="s">
        <v>977</v>
      </c>
      <c r="E87" s="17" t="s">
        <v>948</v>
      </c>
      <c r="F87" s="17" t="s">
        <v>977</v>
      </c>
      <c r="G87" s="28" t="s">
        <v>1050</v>
      </c>
      <c r="H87" s="17"/>
      <c r="I87" s="17"/>
      <c r="J87" s="17" t="s">
        <v>33</v>
      </c>
      <c r="K87" s="22">
        <v>43538</v>
      </c>
      <c r="L87" s="22"/>
      <c r="M87" s="22">
        <v>43538</v>
      </c>
      <c r="N87" s="22">
        <v>43538</v>
      </c>
      <c r="O87" s="22"/>
      <c r="P87" s="22">
        <v>43538</v>
      </c>
      <c r="Q87" s="22"/>
      <c r="R87" s="22"/>
      <c r="S87" s="17" t="s">
        <v>509</v>
      </c>
      <c r="T87" s="17"/>
      <c r="U87" s="23" t="s">
        <v>36</v>
      </c>
      <c r="V87" s="17" t="s">
        <v>37</v>
      </c>
      <c r="W87" s="17"/>
      <c r="X87" s="23"/>
      <c r="Y87" s="23" t="str">
        <f t="shared" ca="1" si="3"/>
        <v>x</v>
      </c>
      <c r="Z87" s="28"/>
      <c r="AA87" s="25"/>
    </row>
    <row r="88" spans="1:27" ht="43.5" hidden="1" customHeight="1" x14ac:dyDescent="0.25">
      <c r="A88" s="16">
        <v>87</v>
      </c>
      <c r="B88" s="17" t="s">
        <v>1312</v>
      </c>
      <c r="C88" s="17" t="s">
        <v>103</v>
      </c>
      <c r="D88" s="17" t="s">
        <v>1256</v>
      </c>
      <c r="E88" s="17" t="s">
        <v>968</v>
      </c>
      <c r="F88" s="17" t="s">
        <v>953</v>
      </c>
      <c r="G88" s="28" t="s">
        <v>1313</v>
      </c>
      <c r="H88" s="17"/>
      <c r="I88" s="17"/>
      <c r="J88" s="17" t="s">
        <v>49</v>
      </c>
      <c r="K88" s="21">
        <v>43539</v>
      </c>
      <c r="L88" s="21"/>
      <c r="M88" s="21">
        <v>43539</v>
      </c>
      <c r="N88" s="21">
        <v>43539</v>
      </c>
      <c r="O88" s="21"/>
      <c r="P88" s="21">
        <v>43539</v>
      </c>
      <c r="Q88" s="21">
        <v>43539</v>
      </c>
      <c r="R88" s="22"/>
      <c r="S88" s="17" t="s">
        <v>1314</v>
      </c>
      <c r="T88" s="17" t="s">
        <v>1315</v>
      </c>
      <c r="U88" s="23" t="s">
        <v>36</v>
      </c>
      <c r="V88" s="17" t="s">
        <v>37</v>
      </c>
      <c r="W88" s="17"/>
      <c r="X88" s="23"/>
      <c r="Y88" s="23" t="str">
        <f t="shared" ca="1" si="3"/>
        <v>x</v>
      </c>
      <c r="Z88" s="28"/>
      <c r="AA88" s="25"/>
    </row>
    <row r="89" spans="1:27" ht="43.5" hidden="1" customHeight="1" x14ac:dyDescent="0.25">
      <c r="A89" s="16">
        <v>88</v>
      </c>
      <c r="B89" s="17" t="s">
        <v>1316</v>
      </c>
      <c r="C89" s="17" t="s">
        <v>317</v>
      </c>
      <c r="D89" s="17" t="s">
        <v>1015</v>
      </c>
      <c r="E89" s="17" t="s">
        <v>1015</v>
      </c>
      <c r="F89" s="17" t="s">
        <v>959</v>
      </c>
      <c r="G89" s="28" t="s">
        <v>1317</v>
      </c>
      <c r="H89" s="17"/>
      <c r="I89" s="17"/>
      <c r="J89" s="17" t="s">
        <v>33</v>
      </c>
      <c r="K89" s="22">
        <v>43518</v>
      </c>
      <c r="L89" s="22"/>
      <c r="M89" s="22">
        <v>43542</v>
      </c>
      <c r="N89" s="22">
        <v>43542</v>
      </c>
      <c r="O89" s="22"/>
      <c r="P89" s="22">
        <v>43542</v>
      </c>
      <c r="Q89" s="22"/>
      <c r="R89" s="22"/>
      <c r="S89" s="17" t="s">
        <v>509</v>
      </c>
      <c r="T89" s="17"/>
      <c r="U89" s="23" t="s">
        <v>36</v>
      </c>
      <c r="V89" s="17" t="s">
        <v>37</v>
      </c>
      <c r="W89" s="17"/>
      <c r="X89" s="23"/>
      <c r="Y89" s="23" t="str">
        <f t="shared" ca="1" si="3"/>
        <v>x</v>
      </c>
      <c r="Z89" s="28"/>
      <c r="AA89" s="25"/>
    </row>
    <row r="90" spans="1:27" ht="43.5" hidden="1" customHeight="1" x14ac:dyDescent="0.25">
      <c r="A90" s="16">
        <v>89</v>
      </c>
      <c r="B90" s="17" t="s">
        <v>1318</v>
      </c>
      <c r="C90" s="17" t="s">
        <v>109</v>
      </c>
      <c r="D90" s="17" t="s">
        <v>976</v>
      </c>
      <c r="E90" s="17" t="s">
        <v>939</v>
      </c>
      <c r="F90" s="17" t="s">
        <v>977</v>
      </c>
      <c r="G90" s="28" t="s">
        <v>1319</v>
      </c>
      <c r="H90" s="17"/>
      <c r="I90" s="17"/>
      <c r="J90" s="17" t="s">
        <v>49</v>
      </c>
      <c r="K90" s="22">
        <v>43517</v>
      </c>
      <c r="L90" s="22"/>
      <c r="M90" s="22">
        <v>43517</v>
      </c>
      <c r="N90" s="22">
        <v>43517</v>
      </c>
      <c r="O90" s="22"/>
      <c r="P90" s="22"/>
      <c r="Q90" s="22"/>
      <c r="R90" s="22"/>
      <c r="S90" s="17" t="s">
        <v>1320</v>
      </c>
      <c r="T90" s="17"/>
      <c r="U90" s="23" t="s">
        <v>36</v>
      </c>
      <c r="V90" s="17" t="s">
        <v>37</v>
      </c>
      <c r="W90" s="17"/>
      <c r="X90" s="23"/>
      <c r="Y90" s="23" t="str">
        <f t="shared" ca="1" si="3"/>
        <v>x</v>
      </c>
      <c r="Z90" s="28"/>
      <c r="AA90" s="25"/>
    </row>
    <row r="91" spans="1:27" ht="43.5" hidden="1" customHeight="1" x14ac:dyDescent="0.25">
      <c r="A91" s="16">
        <v>90</v>
      </c>
      <c r="B91" s="17" t="s">
        <v>1321</v>
      </c>
      <c r="C91" s="17" t="s">
        <v>88</v>
      </c>
      <c r="D91" s="17" t="s">
        <v>1163</v>
      </c>
      <c r="E91" s="17" t="s">
        <v>1015</v>
      </c>
      <c r="F91" s="17" t="s">
        <v>1102</v>
      </c>
      <c r="G91" s="28" t="s">
        <v>1322</v>
      </c>
      <c r="H91" s="17"/>
      <c r="I91" s="17"/>
      <c r="J91" s="17" t="s">
        <v>49</v>
      </c>
      <c r="K91" s="22">
        <v>43517</v>
      </c>
      <c r="L91" s="22"/>
      <c r="M91" s="22">
        <v>43517</v>
      </c>
      <c r="N91" s="22">
        <v>43546</v>
      </c>
      <c r="O91" s="22"/>
      <c r="P91" s="22">
        <v>43546</v>
      </c>
      <c r="Q91" s="22" t="s">
        <v>1323</v>
      </c>
      <c r="R91" s="22"/>
      <c r="S91" s="17" t="s">
        <v>1324</v>
      </c>
      <c r="T91" s="17"/>
      <c r="U91" s="23" t="s">
        <v>36</v>
      </c>
      <c r="V91" s="17" t="s">
        <v>37</v>
      </c>
      <c r="W91" s="17"/>
      <c r="X91" s="23"/>
      <c r="Y91" s="23" t="str">
        <f t="shared" ca="1" si="3"/>
        <v>x</v>
      </c>
      <c r="Z91" s="28" t="s">
        <v>1325</v>
      </c>
      <c r="AA91" s="25"/>
    </row>
    <row r="92" spans="1:27" ht="43.5" hidden="1" customHeight="1" x14ac:dyDescent="0.25">
      <c r="A92" s="16">
        <v>91</v>
      </c>
      <c r="B92" s="17" t="s">
        <v>1326</v>
      </c>
      <c r="C92" s="17" t="s">
        <v>83</v>
      </c>
      <c r="D92" s="17" t="s">
        <v>934</v>
      </c>
      <c r="E92" s="17" t="s">
        <v>934</v>
      </c>
      <c r="F92" s="17"/>
      <c r="G92" s="28" t="s">
        <v>1327</v>
      </c>
      <c r="H92" s="17"/>
      <c r="I92" s="17"/>
      <c r="J92" s="17" t="s">
        <v>33</v>
      </c>
      <c r="K92" s="22">
        <v>43524</v>
      </c>
      <c r="L92" s="22"/>
      <c r="M92" s="22">
        <v>43525</v>
      </c>
      <c r="N92" s="22">
        <v>43525</v>
      </c>
      <c r="O92" s="22"/>
      <c r="P92" s="22">
        <v>43525</v>
      </c>
      <c r="Q92" s="22">
        <v>43544</v>
      </c>
      <c r="R92" s="22"/>
      <c r="S92" s="17" t="s">
        <v>1328</v>
      </c>
      <c r="T92" s="17"/>
      <c r="U92" s="23" t="s">
        <v>36</v>
      </c>
      <c r="V92" s="17" t="s">
        <v>37</v>
      </c>
      <c r="W92" s="17"/>
      <c r="X92" s="23"/>
      <c r="Y92" s="23" t="str">
        <f t="shared" ca="1" si="3"/>
        <v>x</v>
      </c>
      <c r="Z92" s="28"/>
      <c r="AA92" s="25"/>
    </row>
    <row r="93" spans="1:27" ht="43.5" hidden="1" customHeight="1" x14ac:dyDescent="0.25">
      <c r="A93" s="16">
        <v>92</v>
      </c>
      <c r="B93" s="17" t="s">
        <v>1329</v>
      </c>
      <c r="C93" s="17" t="s">
        <v>197</v>
      </c>
      <c r="D93" s="17" t="s">
        <v>933</v>
      </c>
      <c r="E93" s="17" t="s">
        <v>934</v>
      </c>
      <c r="F93" s="17" t="s">
        <v>933</v>
      </c>
      <c r="G93" s="28" t="s">
        <v>1330</v>
      </c>
      <c r="H93" s="17"/>
      <c r="I93" s="17"/>
      <c r="J93" s="17" t="s">
        <v>33</v>
      </c>
      <c r="K93" s="22"/>
      <c r="L93" s="22"/>
      <c r="M93" s="22">
        <v>43546</v>
      </c>
      <c r="N93" s="22">
        <v>43546</v>
      </c>
      <c r="O93" s="22"/>
      <c r="P93" s="22">
        <v>43546</v>
      </c>
      <c r="Q93" s="22">
        <v>43546</v>
      </c>
      <c r="R93" s="22"/>
      <c r="S93" s="17"/>
      <c r="T93" s="17"/>
      <c r="U93" s="23" t="s">
        <v>36</v>
      </c>
      <c r="V93" s="17" t="s">
        <v>37</v>
      </c>
      <c r="W93" s="17"/>
      <c r="X93" s="23"/>
      <c r="Y93" s="23" t="str">
        <f t="shared" ca="1" si="3"/>
        <v>x</v>
      </c>
      <c r="Z93" s="28"/>
      <c r="AA93" s="25"/>
    </row>
    <row r="94" spans="1:27" ht="43.5" hidden="1" customHeight="1" x14ac:dyDescent="0.25">
      <c r="A94" s="16">
        <v>93</v>
      </c>
      <c r="B94" s="17" t="s">
        <v>1318</v>
      </c>
      <c r="C94" s="17" t="s">
        <v>109</v>
      </c>
      <c r="D94" s="17" t="s">
        <v>1237</v>
      </c>
      <c r="E94" s="17" t="s">
        <v>939</v>
      </c>
      <c r="F94" s="17" t="s">
        <v>1171</v>
      </c>
      <c r="G94" s="28" t="s">
        <v>1319</v>
      </c>
      <c r="H94" s="17"/>
      <c r="I94" s="17"/>
      <c r="J94" s="17" t="s">
        <v>49</v>
      </c>
      <c r="K94" s="22">
        <v>43517</v>
      </c>
      <c r="L94" s="22"/>
      <c r="M94" s="22">
        <v>43546</v>
      </c>
      <c r="N94" s="22">
        <v>43549</v>
      </c>
      <c r="O94" s="22"/>
      <c r="P94" s="22">
        <v>43550</v>
      </c>
      <c r="Q94" s="22">
        <v>43591</v>
      </c>
      <c r="R94" s="22"/>
      <c r="S94" s="17" t="s">
        <v>1331</v>
      </c>
      <c r="T94" s="17" t="s">
        <v>1332</v>
      </c>
      <c r="U94" s="23" t="s">
        <v>36</v>
      </c>
      <c r="V94" s="17" t="s">
        <v>423</v>
      </c>
      <c r="W94" s="17"/>
      <c r="X94" s="23"/>
      <c r="Y94" s="23" t="str">
        <f t="shared" ca="1" si="3"/>
        <v>x</v>
      </c>
      <c r="Z94" s="28"/>
      <c r="AA94" s="25"/>
    </row>
    <row r="95" spans="1:27" ht="43.5" hidden="1" customHeight="1" x14ac:dyDescent="0.25">
      <c r="A95" s="16">
        <v>94</v>
      </c>
      <c r="B95" s="17" t="s">
        <v>1333</v>
      </c>
      <c r="C95" s="17" t="s">
        <v>1334</v>
      </c>
      <c r="D95" s="17" t="s">
        <v>977</v>
      </c>
      <c r="E95" s="17" t="s">
        <v>948</v>
      </c>
      <c r="F95" s="17" t="s">
        <v>977</v>
      </c>
      <c r="G95" s="28" t="s">
        <v>1335</v>
      </c>
      <c r="H95" s="17"/>
      <c r="I95" s="17"/>
      <c r="J95" s="17" t="s">
        <v>49</v>
      </c>
      <c r="K95" s="22">
        <v>43551</v>
      </c>
      <c r="L95" s="22"/>
      <c r="M95" s="22">
        <v>43551</v>
      </c>
      <c r="N95" s="22">
        <v>43552</v>
      </c>
      <c r="O95" s="22"/>
      <c r="P95" s="22">
        <v>43552</v>
      </c>
      <c r="Q95" s="22">
        <v>43560</v>
      </c>
      <c r="R95" s="22"/>
      <c r="S95" s="17" t="s">
        <v>1336</v>
      </c>
      <c r="T95" s="17" t="s">
        <v>1337</v>
      </c>
      <c r="U95" s="23" t="s">
        <v>36</v>
      </c>
      <c r="V95" s="17" t="s">
        <v>37</v>
      </c>
      <c r="W95" s="17"/>
      <c r="X95" s="23"/>
      <c r="Y95" s="23" t="str">
        <f t="shared" ca="1" si="3"/>
        <v>x</v>
      </c>
      <c r="Z95" s="28"/>
      <c r="AA95" s="25"/>
    </row>
    <row r="96" spans="1:27" ht="43.5" hidden="1" customHeight="1" x14ac:dyDescent="0.25">
      <c r="A96" s="16">
        <v>95</v>
      </c>
      <c r="B96" s="17" t="s">
        <v>1338</v>
      </c>
      <c r="C96" s="17" t="s">
        <v>254</v>
      </c>
      <c r="D96" s="17" t="s">
        <v>1149</v>
      </c>
      <c r="E96" s="17" t="s">
        <v>1150</v>
      </c>
      <c r="F96" s="17" t="s">
        <v>953</v>
      </c>
      <c r="G96" s="28" t="s">
        <v>1339</v>
      </c>
      <c r="H96" s="17"/>
      <c r="I96" s="17"/>
      <c r="J96" s="17" t="s">
        <v>49</v>
      </c>
      <c r="K96" s="22">
        <v>43552</v>
      </c>
      <c r="L96" s="22"/>
      <c r="M96" s="22">
        <v>43552</v>
      </c>
      <c r="N96" s="22">
        <v>43552</v>
      </c>
      <c r="O96" s="22"/>
      <c r="P96" s="22">
        <v>43552</v>
      </c>
      <c r="Q96" s="22">
        <v>43559</v>
      </c>
      <c r="R96" s="22">
        <v>43563</v>
      </c>
      <c r="S96" s="17" t="s">
        <v>1340</v>
      </c>
      <c r="T96" s="17" t="s">
        <v>1341</v>
      </c>
      <c r="U96" s="23" t="s">
        <v>36</v>
      </c>
      <c r="V96" s="17" t="s">
        <v>37</v>
      </c>
      <c r="W96" s="17"/>
      <c r="X96" s="23"/>
      <c r="Y96" s="23" t="str">
        <f t="shared" ca="1" si="3"/>
        <v>x</v>
      </c>
      <c r="Z96" s="28"/>
      <c r="AA96" s="25"/>
    </row>
    <row r="97" spans="1:29" ht="43.5" hidden="1" customHeight="1" x14ac:dyDescent="0.25">
      <c r="A97" s="16">
        <v>96</v>
      </c>
      <c r="B97" s="17" t="s">
        <v>1342</v>
      </c>
      <c r="C97" s="17" t="s">
        <v>130</v>
      </c>
      <c r="D97" s="17" t="s">
        <v>1283</v>
      </c>
      <c r="E97" s="17" t="s">
        <v>968</v>
      </c>
      <c r="F97" s="17" t="s">
        <v>1284</v>
      </c>
      <c r="G97" s="28" t="s">
        <v>1343</v>
      </c>
      <c r="H97" s="17"/>
      <c r="I97" s="17"/>
      <c r="J97" s="17" t="s">
        <v>49</v>
      </c>
      <c r="K97" s="21">
        <v>43564</v>
      </c>
      <c r="L97" s="21"/>
      <c r="M97" s="21">
        <v>43564</v>
      </c>
      <c r="N97" s="21">
        <v>43564</v>
      </c>
      <c r="O97" s="21"/>
      <c r="P97" s="21">
        <v>43564</v>
      </c>
      <c r="Q97" s="21">
        <v>43565</v>
      </c>
      <c r="R97" s="22"/>
      <c r="S97" s="17" t="s">
        <v>1344</v>
      </c>
      <c r="T97" s="17" t="s">
        <v>1345</v>
      </c>
      <c r="U97" s="23" t="s">
        <v>36</v>
      </c>
      <c r="V97" s="17" t="s">
        <v>37</v>
      </c>
      <c r="W97" s="17"/>
      <c r="X97" s="23"/>
      <c r="Y97" s="23" t="str">
        <f t="shared" ca="1" si="3"/>
        <v>x</v>
      </c>
      <c r="Z97" s="28"/>
      <c r="AA97" s="25"/>
    </row>
    <row r="98" spans="1:29" ht="43.5" hidden="1" customHeight="1" x14ac:dyDescent="0.25">
      <c r="A98" s="16">
        <v>97</v>
      </c>
      <c r="B98" s="17" t="s">
        <v>1326</v>
      </c>
      <c r="C98" s="17" t="s">
        <v>83</v>
      </c>
      <c r="D98" s="17" t="s">
        <v>1143</v>
      </c>
      <c r="E98" s="17" t="s">
        <v>959</v>
      </c>
      <c r="F98" s="17" t="s">
        <v>1112</v>
      </c>
      <c r="G98" s="28" t="s">
        <v>1346</v>
      </c>
      <c r="H98" s="17"/>
      <c r="I98" s="17"/>
      <c r="J98" s="17" t="s">
        <v>33</v>
      </c>
      <c r="K98" s="22">
        <v>43553</v>
      </c>
      <c r="L98" s="22"/>
      <c r="M98" s="22">
        <v>43553</v>
      </c>
      <c r="N98" s="22">
        <v>43553</v>
      </c>
      <c r="O98" s="22"/>
      <c r="P98" s="22">
        <v>43553</v>
      </c>
      <c r="Q98" s="22">
        <v>43553</v>
      </c>
      <c r="R98" s="22"/>
      <c r="S98" s="17" t="s">
        <v>1347</v>
      </c>
      <c r="T98" s="17"/>
      <c r="U98" s="23" t="s">
        <v>36</v>
      </c>
      <c r="V98" s="17" t="s">
        <v>37</v>
      </c>
      <c r="W98" s="17"/>
      <c r="X98" s="23"/>
      <c r="Y98" s="23" t="str">
        <f t="shared" ca="1" si="3"/>
        <v>x</v>
      </c>
      <c r="Z98" s="28"/>
      <c r="AA98" s="25"/>
    </row>
    <row r="99" spans="1:29" ht="43.5" hidden="1" customHeight="1" x14ac:dyDescent="0.25">
      <c r="A99" s="16">
        <v>98</v>
      </c>
      <c r="B99" s="17" t="s">
        <v>1037</v>
      </c>
      <c r="C99" s="17" t="s">
        <v>130</v>
      </c>
      <c r="D99" s="17" t="s">
        <v>1015</v>
      </c>
      <c r="E99" s="17" t="s">
        <v>934</v>
      </c>
      <c r="F99" s="17" t="s">
        <v>1015</v>
      </c>
      <c r="G99" s="28" t="s">
        <v>1348</v>
      </c>
      <c r="H99" s="17"/>
      <c r="I99" s="17"/>
      <c r="J99" s="17" t="s">
        <v>33</v>
      </c>
      <c r="K99" s="35">
        <v>43517</v>
      </c>
      <c r="L99" s="35"/>
      <c r="M99" s="35">
        <v>43542</v>
      </c>
      <c r="N99" s="35">
        <v>43542</v>
      </c>
      <c r="O99" s="35"/>
      <c r="P99" s="35">
        <v>43542</v>
      </c>
      <c r="Q99" s="22">
        <v>43546</v>
      </c>
      <c r="R99" s="22"/>
      <c r="S99" s="17" t="s">
        <v>1349</v>
      </c>
      <c r="T99" s="17"/>
      <c r="U99" s="31" t="s">
        <v>36</v>
      </c>
      <c r="V99" s="20" t="s">
        <v>37</v>
      </c>
      <c r="W99" s="20"/>
      <c r="X99" s="31"/>
      <c r="Y99" s="23" t="str">
        <f t="shared" ca="1" si="3"/>
        <v>x</v>
      </c>
      <c r="Z99" s="28"/>
      <c r="AA99" s="25"/>
    </row>
    <row r="100" spans="1:29" ht="43.5" hidden="1" customHeight="1" x14ac:dyDescent="0.25">
      <c r="A100" s="16">
        <v>99</v>
      </c>
      <c r="B100" s="17" t="s">
        <v>1350</v>
      </c>
      <c r="C100" s="17" t="s">
        <v>83</v>
      </c>
      <c r="D100" s="17" t="s">
        <v>1143</v>
      </c>
      <c r="E100" s="17" t="s">
        <v>959</v>
      </c>
      <c r="F100" s="17" t="s">
        <v>1112</v>
      </c>
      <c r="G100" s="28" t="s">
        <v>1351</v>
      </c>
      <c r="H100" s="17"/>
      <c r="I100" s="17"/>
      <c r="J100" s="17" t="s">
        <v>33</v>
      </c>
      <c r="K100" s="35">
        <v>43518</v>
      </c>
      <c r="L100" s="35"/>
      <c r="M100" s="35">
        <v>43523</v>
      </c>
      <c r="N100" s="35">
        <v>43523</v>
      </c>
      <c r="O100" s="35"/>
      <c r="P100" s="35">
        <v>43523</v>
      </c>
      <c r="Q100" s="35">
        <v>43538</v>
      </c>
      <c r="R100" s="22"/>
      <c r="S100" s="17" t="s">
        <v>1352</v>
      </c>
      <c r="T100" s="17" t="s">
        <v>1353</v>
      </c>
      <c r="U100" s="31" t="s">
        <v>36</v>
      </c>
      <c r="V100" s="20" t="s">
        <v>37</v>
      </c>
      <c r="W100" s="17"/>
      <c r="X100" s="23"/>
      <c r="Y100" s="23" t="str">
        <f t="shared" ca="1" si="3"/>
        <v>x</v>
      </c>
      <c r="Z100" s="28"/>
      <c r="AA100" s="25"/>
    </row>
    <row r="101" spans="1:29" ht="43.5" hidden="1" customHeight="1" x14ac:dyDescent="0.25">
      <c r="A101" s="16">
        <v>100</v>
      </c>
      <c r="B101" s="17" t="s">
        <v>1354</v>
      </c>
      <c r="C101" s="17" t="s">
        <v>165</v>
      </c>
      <c r="D101" s="17" t="s">
        <v>1246</v>
      </c>
      <c r="E101" s="17" t="s">
        <v>1225</v>
      </c>
      <c r="F101" s="17" t="s">
        <v>1355</v>
      </c>
      <c r="G101" s="28" t="s">
        <v>1356</v>
      </c>
      <c r="H101" s="17"/>
      <c r="I101" s="17"/>
      <c r="J101" s="17" t="s">
        <v>33</v>
      </c>
      <c r="K101" s="35">
        <v>43566</v>
      </c>
      <c r="L101" s="35"/>
      <c r="M101" s="35">
        <v>43566</v>
      </c>
      <c r="N101" s="35">
        <v>43566</v>
      </c>
      <c r="O101" s="35"/>
      <c r="P101" s="22"/>
      <c r="Q101" s="22"/>
      <c r="R101" s="22"/>
      <c r="S101" s="17" t="s">
        <v>1357</v>
      </c>
      <c r="T101" s="17"/>
      <c r="U101" s="31" t="s">
        <v>36</v>
      </c>
      <c r="V101" s="20" t="s">
        <v>37</v>
      </c>
      <c r="W101" s="17"/>
      <c r="X101" s="23"/>
      <c r="Y101" s="23" t="str">
        <f t="shared" ca="1" si="3"/>
        <v>x</v>
      </c>
      <c r="Z101" s="28"/>
      <c r="AA101" s="25"/>
    </row>
    <row r="102" spans="1:29" ht="43.5" hidden="1" customHeight="1" x14ac:dyDescent="0.25">
      <c r="A102" s="16">
        <v>101</v>
      </c>
      <c r="B102" s="17" t="s">
        <v>1358</v>
      </c>
      <c r="C102" s="17" t="s">
        <v>165</v>
      </c>
      <c r="D102" s="17" t="s">
        <v>1246</v>
      </c>
      <c r="E102" s="17" t="s">
        <v>1225</v>
      </c>
      <c r="F102" s="17" t="s">
        <v>1355</v>
      </c>
      <c r="G102" s="28" t="s">
        <v>1359</v>
      </c>
      <c r="H102" s="17"/>
      <c r="I102" s="17"/>
      <c r="J102" s="17" t="s">
        <v>33</v>
      </c>
      <c r="K102" s="35">
        <v>43566</v>
      </c>
      <c r="L102" s="35"/>
      <c r="M102" s="35">
        <v>43566</v>
      </c>
      <c r="N102" s="35">
        <v>43566</v>
      </c>
      <c r="O102" s="35"/>
      <c r="P102" s="22"/>
      <c r="Q102" s="22"/>
      <c r="R102" s="22"/>
      <c r="S102" s="17" t="s">
        <v>1360</v>
      </c>
      <c r="T102" s="17"/>
      <c r="U102" s="31" t="s">
        <v>36</v>
      </c>
      <c r="V102" s="20" t="s">
        <v>37</v>
      </c>
      <c r="W102" s="20"/>
      <c r="X102" s="31"/>
      <c r="Y102" s="23" t="str">
        <f t="shared" ca="1" si="3"/>
        <v>x</v>
      </c>
      <c r="Z102" s="28"/>
      <c r="AA102" s="25"/>
    </row>
    <row r="103" spans="1:29" ht="43.5" hidden="1" customHeight="1" x14ac:dyDescent="0.25">
      <c r="A103" s="16">
        <v>102</v>
      </c>
      <c r="B103" s="17" t="s">
        <v>1361</v>
      </c>
      <c r="C103" s="17" t="s">
        <v>165</v>
      </c>
      <c r="D103" s="17" t="s">
        <v>1246</v>
      </c>
      <c r="E103" s="17" t="s">
        <v>1225</v>
      </c>
      <c r="F103" s="17" t="s">
        <v>1355</v>
      </c>
      <c r="G103" s="28" t="s">
        <v>1362</v>
      </c>
      <c r="H103" s="17"/>
      <c r="I103" s="17"/>
      <c r="J103" s="17" t="s">
        <v>33</v>
      </c>
      <c r="K103" s="35">
        <v>43566</v>
      </c>
      <c r="L103" s="35"/>
      <c r="M103" s="35">
        <v>43566</v>
      </c>
      <c r="N103" s="35">
        <v>43566</v>
      </c>
      <c r="O103" s="35"/>
      <c r="P103" s="22"/>
      <c r="Q103" s="22"/>
      <c r="R103" s="22"/>
      <c r="S103" s="17" t="s">
        <v>1363</v>
      </c>
      <c r="T103" s="17"/>
      <c r="U103" s="31" t="s">
        <v>36</v>
      </c>
      <c r="V103" s="20" t="s">
        <v>37</v>
      </c>
      <c r="W103" s="20"/>
      <c r="X103" s="31"/>
      <c r="Y103" s="23" t="str">
        <f t="shared" ca="1" si="3"/>
        <v>x</v>
      </c>
      <c r="Z103" s="28"/>
      <c r="AA103" s="25"/>
    </row>
    <row r="104" spans="1:29" ht="43.5" hidden="1" customHeight="1" x14ac:dyDescent="0.25">
      <c r="A104" s="16">
        <v>103</v>
      </c>
      <c r="B104" s="17" t="s">
        <v>1364</v>
      </c>
      <c r="C104" s="17" t="s">
        <v>29</v>
      </c>
      <c r="D104" s="17" t="s">
        <v>1246</v>
      </c>
      <c r="E104" s="17" t="s">
        <v>1225</v>
      </c>
      <c r="F104" s="17" t="s">
        <v>1355</v>
      </c>
      <c r="G104" s="28" t="s">
        <v>1365</v>
      </c>
      <c r="H104" s="17"/>
      <c r="I104" s="17"/>
      <c r="J104" s="17" t="s">
        <v>33</v>
      </c>
      <c r="K104" s="35">
        <v>43566</v>
      </c>
      <c r="L104" s="35"/>
      <c r="M104" s="35">
        <v>43566</v>
      </c>
      <c r="N104" s="35">
        <v>43566</v>
      </c>
      <c r="O104" s="35"/>
      <c r="P104" s="22"/>
      <c r="Q104" s="22"/>
      <c r="R104" s="22"/>
      <c r="S104" s="17" t="s">
        <v>1366</v>
      </c>
      <c r="T104" s="17"/>
      <c r="U104" s="31" t="s">
        <v>36</v>
      </c>
      <c r="V104" s="20" t="s">
        <v>37</v>
      </c>
      <c r="W104" s="20"/>
      <c r="X104" s="31"/>
      <c r="Y104" s="23" t="str">
        <f t="shared" ca="1" si="3"/>
        <v>x</v>
      </c>
      <c r="Z104" s="28"/>
      <c r="AA104" s="25"/>
    </row>
    <row r="105" spans="1:29" ht="43.5" hidden="1" customHeight="1" x14ac:dyDescent="0.25">
      <c r="A105" s="16">
        <v>104</v>
      </c>
      <c r="B105" s="17" t="s">
        <v>1367</v>
      </c>
      <c r="C105" s="17" t="s">
        <v>190</v>
      </c>
      <c r="D105" s="17" t="s">
        <v>1149</v>
      </c>
      <c r="E105" s="17" t="s">
        <v>1150</v>
      </c>
      <c r="F105" s="17" t="s">
        <v>953</v>
      </c>
      <c r="G105" s="28" t="s">
        <v>1368</v>
      </c>
      <c r="H105" s="17"/>
      <c r="I105" s="17"/>
      <c r="J105" s="17" t="s">
        <v>49</v>
      </c>
      <c r="K105" s="35">
        <v>43567</v>
      </c>
      <c r="L105" s="35"/>
      <c r="M105" s="35">
        <v>43567</v>
      </c>
      <c r="N105" s="35">
        <v>43567</v>
      </c>
      <c r="O105" s="35"/>
      <c r="P105" s="35">
        <v>43567</v>
      </c>
      <c r="Q105" s="35">
        <v>43567</v>
      </c>
      <c r="R105" s="35">
        <v>43579</v>
      </c>
      <c r="S105" s="17" t="s">
        <v>1369</v>
      </c>
      <c r="T105" s="17" t="s">
        <v>1370</v>
      </c>
      <c r="U105" s="31" t="s">
        <v>36</v>
      </c>
      <c r="V105" s="20" t="s">
        <v>37</v>
      </c>
      <c r="W105" s="17"/>
      <c r="X105" s="23"/>
      <c r="Y105" s="23" t="str">
        <f t="shared" ca="1" si="3"/>
        <v>x</v>
      </c>
      <c r="Z105" s="28"/>
      <c r="AA105" s="25"/>
    </row>
    <row r="106" spans="1:29" ht="43.5" hidden="1" customHeight="1" x14ac:dyDescent="0.25">
      <c r="A106" s="16">
        <v>105</v>
      </c>
      <c r="B106" s="17" t="s">
        <v>1371</v>
      </c>
      <c r="C106" s="17" t="s">
        <v>274</v>
      </c>
      <c r="D106" s="17" t="s">
        <v>1256</v>
      </c>
      <c r="E106" s="17" t="s">
        <v>968</v>
      </c>
      <c r="F106" s="17" t="s">
        <v>953</v>
      </c>
      <c r="G106" s="28" t="s">
        <v>1372</v>
      </c>
      <c r="H106" s="17"/>
      <c r="I106" s="17"/>
      <c r="J106" s="17" t="s">
        <v>33</v>
      </c>
      <c r="K106" s="36">
        <v>43563</v>
      </c>
      <c r="L106" s="36"/>
      <c r="M106" s="36">
        <v>43566</v>
      </c>
      <c r="N106" s="36">
        <v>43570</v>
      </c>
      <c r="O106" s="36"/>
      <c r="P106" s="36">
        <v>43570</v>
      </c>
      <c r="Q106" s="36">
        <v>43571</v>
      </c>
      <c r="R106" s="22"/>
      <c r="S106" s="17" t="s">
        <v>1373</v>
      </c>
      <c r="T106" s="17" t="s">
        <v>1374</v>
      </c>
      <c r="U106" s="31" t="s">
        <v>36</v>
      </c>
      <c r="V106" s="20" t="s">
        <v>37</v>
      </c>
      <c r="W106" s="17"/>
      <c r="X106" s="23"/>
      <c r="Y106" s="23" t="str">
        <f t="shared" ca="1" si="3"/>
        <v>x</v>
      </c>
      <c r="Z106" s="28"/>
      <c r="AA106" s="25"/>
    </row>
    <row r="107" spans="1:29" ht="43.5" hidden="1" customHeight="1" x14ac:dyDescent="0.25">
      <c r="A107" s="16">
        <v>106</v>
      </c>
      <c r="B107" s="17" t="s">
        <v>1375</v>
      </c>
      <c r="C107" s="17" t="s">
        <v>279</v>
      </c>
      <c r="D107" s="17" t="s">
        <v>1143</v>
      </c>
      <c r="E107" s="17" t="s">
        <v>959</v>
      </c>
      <c r="F107" s="17" t="s">
        <v>1102</v>
      </c>
      <c r="G107" s="28" t="s">
        <v>1376</v>
      </c>
      <c r="H107" s="17"/>
      <c r="I107" s="17"/>
      <c r="J107" s="17" t="s">
        <v>33</v>
      </c>
      <c r="K107" s="35">
        <v>43560</v>
      </c>
      <c r="L107" s="35"/>
      <c r="M107" s="35">
        <v>43570</v>
      </c>
      <c r="N107" s="35">
        <v>43570</v>
      </c>
      <c r="O107" s="35"/>
      <c r="P107" s="35">
        <v>43570</v>
      </c>
      <c r="Q107" s="35">
        <v>43584</v>
      </c>
      <c r="R107" s="22"/>
      <c r="S107" s="17" t="s">
        <v>1377</v>
      </c>
      <c r="T107" s="17"/>
      <c r="U107" s="31" t="s">
        <v>36</v>
      </c>
      <c r="V107" s="20" t="s">
        <v>37</v>
      </c>
      <c r="W107" s="17"/>
      <c r="X107" s="23"/>
      <c r="Y107" s="23" t="str">
        <f t="shared" ca="1" si="3"/>
        <v>x</v>
      </c>
      <c r="Z107" s="28"/>
      <c r="AA107" s="25"/>
    </row>
    <row r="108" spans="1:29" ht="43.5" hidden="1" customHeight="1" x14ac:dyDescent="0.25">
      <c r="A108" s="16">
        <v>107</v>
      </c>
      <c r="B108" s="17" t="s">
        <v>1378</v>
      </c>
      <c r="C108" s="17" t="s">
        <v>83</v>
      </c>
      <c r="D108" s="17" t="s">
        <v>1143</v>
      </c>
      <c r="E108" s="17" t="s">
        <v>959</v>
      </c>
      <c r="F108" s="17" t="s">
        <v>1112</v>
      </c>
      <c r="G108" s="28" t="s">
        <v>1379</v>
      </c>
      <c r="H108" s="17"/>
      <c r="I108" s="17"/>
      <c r="J108" s="17" t="s">
        <v>49</v>
      </c>
      <c r="K108" s="35">
        <v>43570</v>
      </c>
      <c r="L108" s="35"/>
      <c r="M108" s="35">
        <v>43570</v>
      </c>
      <c r="N108" s="35">
        <v>43571</v>
      </c>
      <c r="O108" s="35"/>
      <c r="P108" s="22"/>
      <c r="Q108" s="22"/>
      <c r="R108" s="22"/>
      <c r="S108" s="17" t="s">
        <v>1380</v>
      </c>
      <c r="T108" s="17"/>
      <c r="U108" s="31" t="s">
        <v>36</v>
      </c>
      <c r="V108" s="17" t="s">
        <v>552</v>
      </c>
      <c r="W108" s="17"/>
      <c r="X108" s="23"/>
      <c r="Y108" s="23" t="str">
        <f t="shared" ca="1" si="3"/>
        <v>x</v>
      </c>
      <c r="Z108" s="28"/>
      <c r="AA108" s="25"/>
    </row>
    <row r="109" spans="1:29" ht="43.5" hidden="1" customHeight="1" x14ac:dyDescent="0.25">
      <c r="A109" s="16">
        <v>108</v>
      </c>
      <c r="B109" s="17" t="s">
        <v>1142</v>
      </c>
      <c r="C109" s="17" t="s">
        <v>83</v>
      </c>
      <c r="D109" s="17" t="s">
        <v>1170</v>
      </c>
      <c r="E109" s="17" t="s">
        <v>959</v>
      </c>
      <c r="F109" s="17" t="s">
        <v>1171</v>
      </c>
      <c r="G109" s="28" t="s">
        <v>1381</v>
      </c>
      <c r="H109" s="17"/>
      <c r="I109" s="17"/>
      <c r="J109" s="17" t="s">
        <v>49</v>
      </c>
      <c r="K109" s="35">
        <v>43571</v>
      </c>
      <c r="L109" s="35"/>
      <c r="M109" s="35">
        <v>43571</v>
      </c>
      <c r="N109" s="35">
        <v>43571</v>
      </c>
      <c r="O109" s="35"/>
      <c r="P109" s="35">
        <v>43571</v>
      </c>
      <c r="Q109" s="35">
        <v>43575</v>
      </c>
      <c r="R109" s="22"/>
      <c r="S109" s="17" t="s">
        <v>1382</v>
      </c>
      <c r="T109" s="17" t="s">
        <v>1383</v>
      </c>
      <c r="U109" s="31" t="s">
        <v>36</v>
      </c>
      <c r="V109" s="17" t="s">
        <v>423</v>
      </c>
      <c r="W109" s="17"/>
      <c r="X109" s="23"/>
      <c r="Y109" s="23" t="str">
        <f t="shared" ref="Y109:Y166" ca="1" si="4">IF(W109=0,"x",IF(W109-TODAY()&gt;30,"prazo longo",IF(W109=TODAY(),"vence hoje",IF(W109&lt;TODAY(),"Venceu",IF(W109-TODAY()&lt;10,"menor que 10",IF(W109-TODAY()&lt;15,"prazo longo",IF(W109-TODAY()&lt;30,"prazo longo")))))))</f>
        <v>x</v>
      </c>
      <c r="Z109" s="28"/>
      <c r="AA109" s="25"/>
      <c r="AB109" s="33" t="s">
        <v>1147</v>
      </c>
      <c r="AC109" s="38"/>
    </row>
    <row r="110" spans="1:29" ht="43.5" hidden="1" customHeight="1" x14ac:dyDescent="0.25">
      <c r="A110" s="16">
        <v>109</v>
      </c>
      <c r="B110" s="17" t="s">
        <v>1384</v>
      </c>
      <c r="C110" s="17" t="s">
        <v>29</v>
      </c>
      <c r="D110" s="17" t="s">
        <v>977</v>
      </c>
      <c r="E110" s="17" t="s">
        <v>948</v>
      </c>
      <c r="F110" s="17" t="s">
        <v>977</v>
      </c>
      <c r="G110" s="28" t="s">
        <v>1385</v>
      </c>
      <c r="H110" s="17"/>
      <c r="I110" s="17"/>
      <c r="J110" s="17" t="s">
        <v>33</v>
      </c>
      <c r="K110" s="22">
        <v>43558</v>
      </c>
      <c r="L110" s="22"/>
      <c r="M110" s="35">
        <v>43573</v>
      </c>
      <c r="N110" s="35">
        <v>43573</v>
      </c>
      <c r="O110" s="35"/>
      <c r="P110" s="35">
        <v>43573</v>
      </c>
      <c r="Q110" s="22"/>
      <c r="R110" s="22"/>
      <c r="S110" s="17" t="s">
        <v>1386</v>
      </c>
      <c r="T110" s="17"/>
      <c r="U110" s="23" t="s">
        <v>36</v>
      </c>
      <c r="V110" s="17" t="s">
        <v>37</v>
      </c>
      <c r="W110" s="17"/>
      <c r="X110" s="23"/>
      <c r="Y110" s="23" t="str">
        <f t="shared" ca="1" si="4"/>
        <v>x</v>
      </c>
      <c r="Z110" s="28"/>
      <c r="AA110" s="25"/>
    </row>
    <row r="111" spans="1:29" ht="43.5" hidden="1" customHeight="1" x14ac:dyDescent="0.25">
      <c r="A111" s="16">
        <v>110</v>
      </c>
      <c r="B111" s="17" t="s">
        <v>1387</v>
      </c>
      <c r="C111" s="17" t="s">
        <v>254</v>
      </c>
      <c r="D111" s="17" t="s">
        <v>1388</v>
      </c>
      <c r="E111" s="17" t="s">
        <v>1389</v>
      </c>
      <c r="F111" s="17" t="s">
        <v>1390</v>
      </c>
      <c r="G111" s="28" t="s">
        <v>1391</v>
      </c>
      <c r="H111" s="17"/>
      <c r="I111" s="17"/>
      <c r="J111" s="17" t="s">
        <v>33</v>
      </c>
      <c r="K111" s="35">
        <v>43522</v>
      </c>
      <c r="L111" s="35"/>
      <c r="M111" s="35">
        <v>43573</v>
      </c>
      <c r="N111" s="35">
        <v>43573</v>
      </c>
      <c r="O111" s="35"/>
      <c r="P111" s="35">
        <v>43573</v>
      </c>
      <c r="Q111" s="22"/>
      <c r="R111" s="22"/>
      <c r="S111" s="17" t="s">
        <v>1392</v>
      </c>
      <c r="T111" s="17"/>
      <c r="U111" s="23" t="s">
        <v>36</v>
      </c>
      <c r="V111" s="17" t="s">
        <v>37</v>
      </c>
      <c r="W111" s="17"/>
      <c r="X111" s="23"/>
      <c r="Y111" s="23" t="str">
        <f t="shared" ca="1" si="4"/>
        <v>x</v>
      </c>
      <c r="Z111" s="28"/>
      <c r="AA111" s="25"/>
    </row>
    <row r="112" spans="1:29" ht="43.5" hidden="1" customHeight="1" x14ac:dyDescent="0.25">
      <c r="A112" s="16">
        <v>111</v>
      </c>
      <c r="B112" s="17" t="s">
        <v>1393</v>
      </c>
      <c r="C112" s="17" t="s">
        <v>109</v>
      </c>
      <c r="D112" s="17" t="s">
        <v>1246</v>
      </c>
      <c r="E112" s="17" t="s">
        <v>1225</v>
      </c>
      <c r="F112" s="17" t="s">
        <v>1355</v>
      </c>
      <c r="G112" s="28" t="s">
        <v>1394</v>
      </c>
      <c r="H112" s="17"/>
      <c r="I112" s="17"/>
      <c r="J112" s="17" t="s">
        <v>49</v>
      </c>
      <c r="K112" s="22">
        <v>43564</v>
      </c>
      <c r="L112" s="22"/>
      <c r="M112" s="22">
        <v>43564</v>
      </c>
      <c r="N112" s="22">
        <v>43564</v>
      </c>
      <c r="O112" s="22"/>
      <c r="P112" s="22"/>
      <c r="Q112" s="22"/>
      <c r="R112" s="22"/>
      <c r="S112" s="17" t="s">
        <v>1395</v>
      </c>
      <c r="T112" s="17"/>
      <c r="U112" s="23" t="s">
        <v>36</v>
      </c>
      <c r="V112" s="17" t="s">
        <v>37</v>
      </c>
      <c r="W112" s="17"/>
      <c r="X112" s="23"/>
      <c r="Y112" s="23" t="str">
        <f t="shared" ca="1" si="4"/>
        <v>x</v>
      </c>
      <c r="Z112" s="28"/>
      <c r="AA112" s="25"/>
    </row>
    <row r="113" spans="1:27" ht="43.5" hidden="1" customHeight="1" x14ac:dyDescent="0.25">
      <c r="A113" s="16">
        <v>112</v>
      </c>
      <c r="B113" s="17" t="s">
        <v>1396</v>
      </c>
      <c r="C113" s="17" t="s">
        <v>109</v>
      </c>
      <c r="D113" s="17" t="s">
        <v>1246</v>
      </c>
      <c r="E113" s="17" t="s">
        <v>1225</v>
      </c>
      <c r="F113" s="17" t="s">
        <v>1355</v>
      </c>
      <c r="G113" s="28" t="s">
        <v>1397</v>
      </c>
      <c r="H113" s="17"/>
      <c r="I113" s="17"/>
      <c r="J113" s="17" t="s">
        <v>49</v>
      </c>
      <c r="K113" s="22">
        <v>43564</v>
      </c>
      <c r="L113" s="22"/>
      <c r="M113" s="22">
        <v>43564</v>
      </c>
      <c r="N113" s="22">
        <v>43564</v>
      </c>
      <c r="O113" s="22"/>
      <c r="P113" s="22"/>
      <c r="Q113" s="22"/>
      <c r="R113" s="22"/>
      <c r="S113" s="17" t="s">
        <v>1398</v>
      </c>
      <c r="T113" s="17"/>
      <c r="U113" s="23" t="s">
        <v>36</v>
      </c>
      <c r="V113" s="17" t="s">
        <v>37</v>
      </c>
      <c r="W113" s="20"/>
      <c r="X113" s="31"/>
      <c r="Y113" s="23" t="str">
        <f t="shared" ca="1" si="4"/>
        <v>x</v>
      </c>
      <c r="Z113" s="28"/>
      <c r="AA113" s="25"/>
    </row>
    <row r="114" spans="1:27" ht="43.5" hidden="1" customHeight="1" x14ac:dyDescent="0.25">
      <c r="A114" s="16">
        <v>113</v>
      </c>
      <c r="B114" s="17" t="s">
        <v>1399</v>
      </c>
      <c r="C114" s="17" t="s">
        <v>130</v>
      </c>
      <c r="D114" s="17" t="s">
        <v>1246</v>
      </c>
      <c r="E114" s="17" t="s">
        <v>1225</v>
      </c>
      <c r="F114" s="17" t="s">
        <v>1355</v>
      </c>
      <c r="G114" s="28" t="s">
        <v>1400</v>
      </c>
      <c r="H114" s="17"/>
      <c r="I114" s="17"/>
      <c r="J114" s="17" t="s">
        <v>49</v>
      </c>
      <c r="K114" s="22">
        <v>43564</v>
      </c>
      <c r="L114" s="22"/>
      <c r="M114" s="22">
        <v>43564</v>
      </c>
      <c r="N114" s="22">
        <v>43564</v>
      </c>
      <c r="O114" s="22"/>
      <c r="P114" s="22"/>
      <c r="Q114" s="22"/>
      <c r="R114" s="22"/>
      <c r="S114" s="17" t="s">
        <v>1401</v>
      </c>
      <c r="T114" s="17"/>
      <c r="U114" s="23" t="s">
        <v>36</v>
      </c>
      <c r="V114" s="17" t="s">
        <v>37</v>
      </c>
      <c r="W114" s="20"/>
      <c r="X114" s="31"/>
      <c r="Y114" s="23" t="str">
        <f t="shared" ca="1" si="4"/>
        <v>x</v>
      </c>
      <c r="Z114" s="28"/>
      <c r="AA114" s="25"/>
    </row>
    <row r="115" spans="1:27" ht="43.5" hidden="1" customHeight="1" x14ac:dyDescent="0.25">
      <c r="A115" s="16">
        <v>114</v>
      </c>
      <c r="B115" s="17" t="s">
        <v>1402</v>
      </c>
      <c r="C115" s="17" t="s">
        <v>130</v>
      </c>
      <c r="D115" s="17" t="s">
        <v>1246</v>
      </c>
      <c r="E115" s="17" t="s">
        <v>1225</v>
      </c>
      <c r="F115" s="17" t="s">
        <v>1355</v>
      </c>
      <c r="G115" s="28" t="s">
        <v>1403</v>
      </c>
      <c r="H115" s="17"/>
      <c r="I115" s="17"/>
      <c r="J115" s="17" t="s">
        <v>49</v>
      </c>
      <c r="K115" s="22">
        <v>43564</v>
      </c>
      <c r="L115" s="22"/>
      <c r="M115" s="22">
        <v>43564</v>
      </c>
      <c r="N115" s="22">
        <v>43564</v>
      </c>
      <c r="O115" s="22"/>
      <c r="P115" s="22"/>
      <c r="Q115" s="22"/>
      <c r="R115" s="22"/>
      <c r="S115" s="17" t="s">
        <v>1404</v>
      </c>
      <c r="T115" s="17"/>
      <c r="U115" s="23" t="s">
        <v>36</v>
      </c>
      <c r="V115" s="17" t="s">
        <v>37</v>
      </c>
      <c r="W115" s="21"/>
      <c r="X115" s="29"/>
      <c r="Y115" s="23" t="str">
        <f t="shared" ca="1" si="4"/>
        <v>x</v>
      </c>
      <c r="Z115" s="28"/>
      <c r="AA115" s="25"/>
    </row>
    <row r="116" spans="1:27" ht="43.5" hidden="1" customHeight="1" x14ac:dyDescent="0.25">
      <c r="A116" s="16">
        <v>115</v>
      </c>
      <c r="B116" s="17" t="s">
        <v>1405</v>
      </c>
      <c r="C116" s="17" t="s">
        <v>217</v>
      </c>
      <c r="D116" s="17" t="s">
        <v>1246</v>
      </c>
      <c r="E116" s="17" t="s">
        <v>1225</v>
      </c>
      <c r="F116" s="17" t="s">
        <v>1355</v>
      </c>
      <c r="G116" s="28" t="s">
        <v>1406</v>
      </c>
      <c r="H116" s="17"/>
      <c r="I116" s="17"/>
      <c r="J116" s="17" t="s">
        <v>49</v>
      </c>
      <c r="K116" s="22">
        <v>43565</v>
      </c>
      <c r="L116" s="22"/>
      <c r="M116" s="22">
        <v>43565</v>
      </c>
      <c r="N116" s="22">
        <v>43565</v>
      </c>
      <c r="O116" s="22"/>
      <c r="P116" s="22"/>
      <c r="Q116" s="22"/>
      <c r="R116" s="22"/>
      <c r="S116" s="17" t="s">
        <v>1407</v>
      </c>
      <c r="T116" s="17"/>
      <c r="U116" s="23" t="s">
        <v>36</v>
      </c>
      <c r="V116" s="17" t="s">
        <v>37</v>
      </c>
      <c r="W116" s="17"/>
      <c r="X116" s="23"/>
      <c r="Y116" s="23" t="str">
        <f t="shared" ca="1" si="4"/>
        <v>x</v>
      </c>
      <c r="Z116" s="28"/>
      <c r="AA116" s="25"/>
    </row>
    <row r="117" spans="1:27" ht="43.5" hidden="1" customHeight="1" x14ac:dyDescent="0.25">
      <c r="A117" s="16">
        <v>116</v>
      </c>
      <c r="B117" s="17" t="s">
        <v>1408</v>
      </c>
      <c r="C117" s="17" t="s">
        <v>217</v>
      </c>
      <c r="D117" s="17" t="s">
        <v>1246</v>
      </c>
      <c r="E117" s="17" t="s">
        <v>1225</v>
      </c>
      <c r="F117" s="17" t="s">
        <v>1355</v>
      </c>
      <c r="G117" s="28" t="s">
        <v>1409</v>
      </c>
      <c r="H117" s="17"/>
      <c r="I117" s="17"/>
      <c r="J117" s="17" t="s">
        <v>49</v>
      </c>
      <c r="K117" s="22">
        <v>43565</v>
      </c>
      <c r="L117" s="22"/>
      <c r="M117" s="22">
        <v>43565</v>
      </c>
      <c r="N117" s="22">
        <v>43565</v>
      </c>
      <c r="O117" s="22"/>
      <c r="P117" s="22"/>
      <c r="Q117" s="22"/>
      <c r="R117" s="22"/>
      <c r="S117" s="17" t="s">
        <v>1410</v>
      </c>
      <c r="T117" s="17"/>
      <c r="U117" s="23" t="s">
        <v>36</v>
      </c>
      <c r="V117" s="17" t="s">
        <v>37</v>
      </c>
      <c r="W117" s="17"/>
      <c r="X117" s="23"/>
      <c r="Y117" s="23" t="str">
        <f t="shared" ca="1" si="4"/>
        <v>x</v>
      </c>
      <c r="Z117" s="28"/>
      <c r="AA117" s="25"/>
    </row>
    <row r="118" spans="1:27" ht="43.5" hidden="1" customHeight="1" x14ac:dyDescent="0.25">
      <c r="A118" s="16">
        <v>117</v>
      </c>
      <c r="B118" s="17" t="s">
        <v>1411</v>
      </c>
      <c r="C118" s="17" t="s">
        <v>254</v>
      </c>
      <c r="D118" s="17" t="s">
        <v>1246</v>
      </c>
      <c r="E118" s="17" t="s">
        <v>1225</v>
      </c>
      <c r="F118" s="17" t="s">
        <v>1355</v>
      </c>
      <c r="G118" s="28" t="s">
        <v>1412</v>
      </c>
      <c r="H118" s="17"/>
      <c r="I118" s="17"/>
      <c r="J118" s="17" t="s">
        <v>49</v>
      </c>
      <c r="K118" s="22">
        <v>43565</v>
      </c>
      <c r="L118" s="22"/>
      <c r="M118" s="22">
        <v>43565</v>
      </c>
      <c r="N118" s="22">
        <v>43565</v>
      </c>
      <c r="O118" s="22"/>
      <c r="P118" s="22"/>
      <c r="Q118" s="22"/>
      <c r="R118" s="22"/>
      <c r="S118" s="17" t="s">
        <v>1413</v>
      </c>
      <c r="T118" s="17"/>
      <c r="U118" s="23" t="s">
        <v>36</v>
      </c>
      <c r="V118" s="17" t="s">
        <v>37</v>
      </c>
      <c r="W118" s="17"/>
      <c r="X118" s="23"/>
      <c r="Y118" s="23" t="str">
        <f t="shared" ca="1" si="4"/>
        <v>x</v>
      </c>
      <c r="Z118" s="28"/>
      <c r="AA118" s="25"/>
    </row>
    <row r="119" spans="1:27" ht="43.5" hidden="1" customHeight="1" x14ac:dyDescent="0.25">
      <c r="A119" s="16">
        <v>118</v>
      </c>
      <c r="B119" s="17" t="s">
        <v>1414</v>
      </c>
      <c r="C119" s="17" t="s">
        <v>254</v>
      </c>
      <c r="D119" s="17" t="s">
        <v>1246</v>
      </c>
      <c r="E119" s="17" t="s">
        <v>1225</v>
      </c>
      <c r="F119" s="17" t="s">
        <v>1355</v>
      </c>
      <c r="G119" s="28" t="s">
        <v>1415</v>
      </c>
      <c r="H119" s="17"/>
      <c r="I119" s="17"/>
      <c r="J119" s="17" t="s">
        <v>49</v>
      </c>
      <c r="K119" s="22">
        <v>43565</v>
      </c>
      <c r="L119" s="22"/>
      <c r="M119" s="22">
        <v>43565</v>
      </c>
      <c r="N119" s="22">
        <v>43565</v>
      </c>
      <c r="O119" s="22"/>
      <c r="P119" s="22"/>
      <c r="Q119" s="22"/>
      <c r="R119" s="22"/>
      <c r="S119" s="17" t="s">
        <v>1416</v>
      </c>
      <c r="T119" s="17"/>
      <c r="U119" s="23" t="s">
        <v>36</v>
      </c>
      <c r="V119" s="17" t="s">
        <v>37</v>
      </c>
      <c r="W119" s="17"/>
      <c r="X119" s="23"/>
      <c r="Y119" s="23" t="str">
        <f t="shared" ca="1" si="4"/>
        <v>x</v>
      </c>
      <c r="Z119" s="28"/>
      <c r="AA119" s="25"/>
    </row>
    <row r="120" spans="1:27" ht="43.5" hidden="1" customHeight="1" x14ac:dyDescent="0.25">
      <c r="A120" s="16">
        <v>119</v>
      </c>
      <c r="B120" s="17" t="s">
        <v>1396</v>
      </c>
      <c r="C120" s="17" t="s">
        <v>109</v>
      </c>
      <c r="D120" s="17" t="s">
        <v>1246</v>
      </c>
      <c r="E120" s="17" t="s">
        <v>1225</v>
      </c>
      <c r="F120" s="17" t="s">
        <v>1355</v>
      </c>
      <c r="G120" s="28" t="s">
        <v>1417</v>
      </c>
      <c r="H120" s="17"/>
      <c r="I120" s="17"/>
      <c r="J120" s="17" t="s">
        <v>49</v>
      </c>
      <c r="K120" s="22">
        <v>43565</v>
      </c>
      <c r="L120" s="22"/>
      <c r="M120" s="22">
        <v>43565</v>
      </c>
      <c r="N120" s="22">
        <v>43565</v>
      </c>
      <c r="O120" s="22"/>
      <c r="P120" s="22"/>
      <c r="Q120" s="22"/>
      <c r="R120" s="22"/>
      <c r="S120" s="17" t="s">
        <v>1418</v>
      </c>
      <c r="T120" s="17"/>
      <c r="U120" s="23" t="s">
        <v>36</v>
      </c>
      <c r="V120" s="17" t="s">
        <v>37</v>
      </c>
      <c r="W120" s="21"/>
      <c r="X120" s="29"/>
      <c r="Y120" s="23" t="str">
        <f t="shared" ca="1" si="4"/>
        <v>x</v>
      </c>
      <c r="Z120" s="28"/>
      <c r="AA120" s="25"/>
    </row>
    <row r="121" spans="1:27" ht="43.5" hidden="1" customHeight="1" x14ac:dyDescent="0.25">
      <c r="A121" s="16">
        <v>120</v>
      </c>
      <c r="B121" s="17" t="s">
        <v>1419</v>
      </c>
      <c r="C121" s="17" t="s">
        <v>217</v>
      </c>
      <c r="D121" s="17" t="s">
        <v>1246</v>
      </c>
      <c r="E121" s="17" t="s">
        <v>1225</v>
      </c>
      <c r="F121" s="17" t="s">
        <v>1355</v>
      </c>
      <c r="G121" s="28" t="s">
        <v>1420</v>
      </c>
      <c r="H121" s="17"/>
      <c r="I121" s="17"/>
      <c r="J121" s="17" t="s">
        <v>49</v>
      </c>
      <c r="K121" s="22">
        <v>43566</v>
      </c>
      <c r="L121" s="22"/>
      <c r="M121" s="22">
        <v>43566</v>
      </c>
      <c r="N121" s="22">
        <v>43566</v>
      </c>
      <c r="O121" s="22"/>
      <c r="P121" s="22"/>
      <c r="Q121" s="22"/>
      <c r="R121" s="22"/>
      <c r="S121" s="17" t="s">
        <v>1421</v>
      </c>
      <c r="T121" s="17"/>
      <c r="U121" s="23" t="s">
        <v>36</v>
      </c>
      <c r="V121" s="17" t="s">
        <v>37</v>
      </c>
      <c r="W121" s="17"/>
      <c r="X121" s="23"/>
      <c r="Y121" s="23" t="str">
        <f t="shared" ca="1" si="4"/>
        <v>x</v>
      </c>
      <c r="Z121" s="28"/>
      <c r="AA121" s="25"/>
    </row>
    <row r="122" spans="1:27" ht="43.5" hidden="1" customHeight="1" x14ac:dyDescent="0.25">
      <c r="A122" s="16">
        <v>121</v>
      </c>
      <c r="B122" s="17" t="s">
        <v>1422</v>
      </c>
      <c r="C122" s="17" t="s">
        <v>279</v>
      </c>
      <c r="D122" s="17" t="s">
        <v>1246</v>
      </c>
      <c r="E122" s="17" t="s">
        <v>1225</v>
      </c>
      <c r="F122" s="17" t="s">
        <v>1355</v>
      </c>
      <c r="G122" s="28" t="s">
        <v>1423</v>
      </c>
      <c r="H122" s="17"/>
      <c r="I122" s="17"/>
      <c r="J122" s="17" t="s">
        <v>49</v>
      </c>
      <c r="K122" s="22">
        <v>43566</v>
      </c>
      <c r="L122" s="22"/>
      <c r="M122" s="22">
        <v>43566</v>
      </c>
      <c r="N122" s="22">
        <v>43566</v>
      </c>
      <c r="O122" s="22"/>
      <c r="P122" s="22"/>
      <c r="Q122" s="22"/>
      <c r="R122" s="22"/>
      <c r="S122" s="17" t="s">
        <v>1424</v>
      </c>
      <c r="T122" s="17"/>
      <c r="U122" s="23" t="s">
        <v>36</v>
      </c>
      <c r="V122" s="17" t="s">
        <v>37</v>
      </c>
      <c r="W122" s="17"/>
      <c r="X122" s="23"/>
      <c r="Y122" s="23" t="str">
        <f t="shared" ca="1" si="4"/>
        <v>x</v>
      </c>
      <c r="Z122" s="28"/>
      <c r="AA122" s="25"/>
    </row>
    <row r="123" spans="1:27" ht="43.5" hidden="1" customHeight="1" x14ac:dyDescent="0.25">
      <c r="A123" s="16">
        <v>122</v>
      </c>
      <c r="B123" s="17" t="s">
        <v>1425</v>
      </c>
      <c r="C123" s="17" t="s">
        <v>254</v>
      </c>
      <c r="D123" s="17" t="s">
        <v>1246</v>
      </c>
      <c r="E123" s="17" t="s">
        <v>1225</v>
      </c>
      <c r="F123" s="17" t="s">
        <v>1355</v>
      </c>
      <c r="G123" s="28" t="s">
        <v>1426</v>
      </c>
      <c r="H123" s="17"/>
      <c r="I123" s="17"/>
      <c r="J123" s="17" t="s">
        <v>49</v>
      </c>
      <c r="K123" s="22">
        <v>43566</v>
      </c>
      <c r="L123" s="22"/>
      <c r="M123" s="22">
        <v>43566</v>
      </c>
      <c r="N123" s="22">
        <v>43566</v>
      </c>
      <c r="O123" s="22"/>
      <c r="P123" s="22"/>
      <c r="Q123" s="22"/>
      <c r="R123" s="22"/>
      <c r="S123" s="17" t="s">
        <v>1427</v>
      </c>
      <c r="T123" s="17"/>
      <c r="U123" s="23" t="s">
        <v>36</v>
      </c>
      <c r="V123" s="17" t="s">
        <v>37</v>
      </c>
      <c r="W123" s="17"/>
      <c r="X123" s="23"/>
      <c r="Y123" s="23" t="str">
        <f t="shared" ca="1" si="4"/>
        <v>x</v>
      </c>
      <c r="Z123" s="28"/>
      <c r="AA123" s="25"/>
    </row>
    <row r="124" spans="1:27" ht="43.5" hidden="1" customHeight="1" x14ac:dyDescent="0.25">
      <c r="A124" s="16">
        <v>123</v>
      </c>
      <c r="B124" s="17" t="s">
        <v>1428</v>
      </c>
      <c r="C124" s="17" t="s">
        <v>254</v>
      </c>
      <c r="D124" s="17" t="s">
        <v>1256</v>
      </c>
      <c r="E124" s="17" t="s">
        <v>968</v>
      </c>
      <c r="F124" s="17" t="s">
        <v>953</v>
      </c>
      <c r="G124" s="28" t="s">
        <v>1429</v>
      </c>
      <c r="H124" s="17"/>
      <c r="I124" s="17"/>
      <c r="J124" s="17" t="s">
        <v>49</v>
      </c>
      <c r="K124" s="21">
        <v>43577</v>
      </c>
      <c r="L124" s="21"/>
      <c r="M124" s="21">
        <v>43577</v>
      </c>
      <c r="N124" s="21">
        <v>43580</v>
      </c>
      <c r="O124" s="21"/>
      <c r="P124" s="21">
        <v>43580</v>
      </c>
      <c r="Q124" s="21">
        <v>43580</v>
      </c>
      <c r="R124" s="22"/>
      <c r="S124" s="17" t="s">
        <v>1430</v>
      </c>
      <c r="T124" s="17" t="s">
        <v>1431</v>
      </c>
      <c r="U124" s="23" t="s">
        <v>36</v>
      </c>
      <c r="V124" s="17" t="s">
        <v>37</v>
      </c>
      <c r="W124" s="17"/>
      <c r="X124" s="23"/>
      <c r="Y124" s="23" t="str">
        <f t="shared" ca="1" si="4"/>
        <v>x</v>
      </c>
      <c r="Z124" s="28"/>
      <c r="AA124" s="25"/>
    </row>
    <row r="125" spans="1:27" ht="43.5" hidden="1" customHeight="1" x14ac:dyDescent="0.25">
      <c r="A125" s="16">
        <v>124</v>
      </c>
      <c r="B125" s="17" t="s">
        <v>1432</v>
      </c>
      <c r="C125" s="17" t="s">
        <v>130</v>
      </c>
      <c r="D125" s="17" t="s">
        <v>1149</v>
      </c>
      <c r="E125" s="17" t="s">
        <v>1150</v>
      </c>
      <c r="F125" s="17" t="s">
        <v>953</v>
      </c>
      <c r="G125" s="28" t="s">
        <v>1433</v>
      </c>
      <c r="H125" s="17"/>
      <c r="I125" s="17"/>
      <c r="J125" s="17" t="s">
        <v>49</v>
      </c>
      <c r="K125" s="22">
        <v>43580</v>
      </c>
      <c r="L125" s="22"/>
      <c r="M125" s="22">
        <v>43581</v>
      </c>
      <c r="N125" s="22">
        <v>43581</v>
      </c>
      <c r="O125" s="22"/>
      <c r="P125" s="22"/>
      <c r="Q125" s="22"/>
      <c r="R125" s="22">
        <v>43594</v>
      </c>
      <c r="S125" s="17" t="s">
        <v>1434</v>
      </c>
      <c r="T125" s="17" t="s">
        <v>1435</v>
      </c>
      <c r="U125" s="23" t="s">
        <v>36</v>
      </c>
      <c r="V125" s="17" t="s">
        <v>37</v>
      </c>
      <c r="W125" s="17"/>
      <c r="X125" s="23"/>
      <c r="Y125" s="23" t="str">
        <f t="shared" ca="1" si="4"/>
        <v>x</v>
      </c>
      <c r="Z125" s="28"/>
      <c r="AA125" s="25"/>
    </row>
    <row r="126" spans="1:27" ht="43.5" hidden="1" customHeight="1" x14ac:dyDescent="0.25">
      <c r="A126" s="16">
        <v>125</v>
      </c>
      <c r="B126" s="17" t="s">
        <v>1436</v>
      </c>
      <c r="C126" s="17" t="s">
        <v>130</v>
      </c>
      <c r="D126" s="17" t="s">
        <v>1256</v>
      </c>
      <c r="E126" s="17" t="s">
        <v>968</v>
      </c>
      <c r="F126" s="17" t="s">
        <v>953</v>
      </c>
      <c r="G126" s="40" t="s">
        <v>1437</v>
      </c>
      <c r="H126" s="41"/>
      <c r="I126" s="41"/>
      <c r="J126" s="17" t="s">
        <v>49</v>
      </c>
      <c r="K126" s="21">
        <v>43580</v>
      </c>
      <c r="L126" s="21"/>
      <c r="M126" s="21">
        <v>43581</v>
      </c>
      <c r="N126" s="21">
        <v>43581</v>
      </c>
      <c r="O126" s="21"/>
      <c r="P126" s="21">
        <v>43584</v>
      </c>
      <c r="Q126" s="21">
        <v>43588</v>
      </c>
      <c r="R126" s="22"/>
      <c r="S126" s="17" t="s">
        <v>1438</v>
      </c>
      <c r="T126" s="17" t="s">
        <v>1439</v>
      </c>
      <c r="U126" s="23" t="s">
        <v>36</v>
      </c>
      <c r="V126" s="17" t="s">
        <v>37</v>
      </c>
      <c r="W126" s="17"/>
      <c r="X126" s="23"/>
      <c r="Y126" s="23" t="str">
        <f t="shared" ca="1" si="4"/>
        <v>x</v>
      </c>
      <c r="Z126" s="28"/>
      <c r="AA126" s="25"/>
    </row>
    <row r="127" spans="1:27" ht="43.5" hidden="1" customHeight="1" x14ac:dyDescent="0.25">
      <c r="A127" s="16">
        <v>126</v>
      </c>
      <c r="B127" s="17" t="s">
        <v>1440</v>
      </c>
      <c r="C127" s="17" t="s">
        <v>650</v>
      </c>
      <c r="D127" s="17" t="s">
        <v>934</v>
      </c>
      <c r="E127" s="17" t="s">
        <v>934</v>
      </c>
      <c r="F127" s="17" t="s">
        <v>934</v>
      </c>
      <c r="G127" s="28" t="s">
        <v>1441</v>
      </c>
      <c r="H127" s="17"/>
      <c r="I127" s="17"/>
      <c r="J127" s="17" t="s">
        <v>49</v>
      </c>
      <c r="K127" s="22">
        <v>43570</v>
      </c>
      <c r="L127" s="22"/>
      <c r="M127" s="22">
        <v>43573</v>
      </c>
      <c r="N127" s="22">
        <v>43584</v>
      </c>
      <c r="O127" s="22"/>
      <c r="P127" s="22">
        <v>43584</v>
      </c>
      <c r="Q127" s="22">
        <v>43588</v>
      </c>
      <c r="R127" s="22"/>
      <c r="S127" s="17" t="s">
        <v>1442</v>
      </c>
      <c r="T127" s="17" t="s">
        <v>1443</v>
      </c>
      <c r="U127" s="23" t="s">
        <v>36</v>
      </c>
      <c r="V127" s="17" t="s">
        <v>37</v>
      </c>
      <c r="W127" s="20"/>
      <c r="X127" s="31"/>
      <c r="Y127" s="23" t="str">
        <f t="shared" ca="1" si="4"/>
        <v>x</v>
      </c>
      <c r="Z127" s="28"/>
      <c r="AA127" s="25"/>
    </row>
    <row r="128" spans="1:27" ht="43.5" hidden="1" customHeight="1" x14ac:dyDescent="0.25">
      <c r="A128" s="16">
        <v>127</v>
      </c>
      <c r="B128" s="17" t="s">
        <v>1444</v>
      </c>
      <c r="C128" s="17" t="s">
        <v>254</v>
      </c>
      <c r="D128" s="17" t="s">
        <v>1210</v>
      </c>
      <c r="E128" s="17" t="s">
        <v>991</v>
      </c>
      <c r="F128" s="17" t="s">
        <v>1185</v>
      </c>
      <c r="G128" s="28" t="s">
        <v>1445</v>
      </c>
      <c r="H128" s="17"/>
      <c r="I128" s="17"/>
      <c r="J128" s="17" t="s">
        <v>33</v>
      </c>
      <c r="K128" s="22">
        <v>43577</v>
      </c>
      <c r="L128" s="22"/>
      <c r="M128" s="22">
        <v>43584</v>
      </c>
      <c r="N128" s="22">
        <v>43584</v>
      </c>
      <c r="O128" s="22"/>
      <c r="P128" s="22">
        <v>43584</v>
      </c>
      <c r="Q128" s="22"/>
      <c r="R128" s="22"/>
      <c r="S128" s="17" t="s">
        <v>1446</v>
      </c>
      <c r="T128" s="17"/>
      <c r="U128" s="23" t="s">
        <v>36</v>
      </c>
      <c r="V128" s="17" t="s">
        <v>37</v>
      </c>
      <c r="W128" s="17"/>
      <c r="X128" s="23"/>
      <c r="Y128" s="23" t="str">
        <f t="shared" ca="1" si="4"/>
        <v>x</v>
      </c>
      <c r="Z128" s="28"/>
      <c r="AA128" s="25"/>
    </row>
    <row r="129" spans="1:27" ht="43.5" hidden="1" customHeight="1" x14ac:dyDescent="0.25">
      <c r="A129" s="16">
        <v>128</v>
      </c>
      <c r="B129" s="17" t="s">
        <v>1447</v>
      </c>
      <c r="C129" s="17" t="s">
        <v>1448</v>
      </c>
      <c r="D129" s="17" t="s">
        <v>1449</v>
      </c>
      <c r="E129" s="17" t="s">
        <v>968</v>
      </c>
      <c r="F129" s="17" t="s">
        <v>1450</v>
      </c>
      <c r="G129" s="28" t="s">
        <v>1451</v>
      </c>
      <c r="H129" s="17"/>
      <c r="I129" s="17"/>
      <c r="J129" s="17" t="s">
        <v>33</v>
      </c>
      <c r="K129" s="21">
        <v>43572</v>
      </c>
      <c r="L129" s="21"/>
      <c r="M129" s="21">
        <v>43573</v>
      </c>
      <c r="N129" s="21">
        <v>43573</v>
      </c>
      <c r="O129" s="21"/>
      <c r="P129" s="21">
        <v>43573</v>
      </c>
      <c r="Q129" s="21">
        <v>43581</v>
      </c>
      <c r="R129" s="22"/>
      <c r="S129" s="17" t="s">
        <v>1452</v>
      </c>
      <c r="T129" s="17" t="s">
        <v>1453</v>
      </c>
      <c r="U129" s="23" t="s">
        <v>36</v>
      </c>
      <c r="V129" s="17" t="s">
        <v>37</v>
      </c>
      <c r="W129" s="20"/>
      <c r="X129" s="31"/>
      <c r="Y129" s="23" t="str">
        <f t="shared" ca="1" si="4"/>
        <v>x</v>
      </c>
      <c r="Z129" s="28"/>
      <c r="AA129" s="25"/>
    </row>
    <row r="130" spans="1:27" ht="43.5" hidden="1" customHeight="1" x14ac:dyDescent="0.25">
      <c r="A130" s="16">
        <v>129</v>
      </c>
      <c r="B130" s="17" t="s">
        <v>1454</v>
      </c>
      <c r="C130" s="17" t="s">
        <v>103</v>
      </c>
      <c r="D130" s="17" t="s">
        <v>1256</v>
      </c>
      <c r="E130" s="17" t="s">
        <v>968</v>
      </c>
      <c r="F130" s="17" t="s">
        <v>953</v>
      </c>
      <c r="G130" s="28" t="s">
        <v>1455</v>
      </c>
      <c r="H130" s="17"/>
      <c r="I130" s="17"/>
      <c r="J130" s="17" t="s">
        <v>49</v>
      </c>
      <c r="K130" s="21">
        <v>43584</v>
      </c>
      <c r="L130" s="21"/>
      <c r="M130" s="21">
        <v>43585</v>
      </c>
      <c r="N130" s="21">
        <v>43585</v>
      </c>
      <c r="O130" s="21"/>
      <c r="P130" s="21">
        <v>43585</v>
      </c>
      <c r="Q130" s="21">
        <v>43588</v>
      </c>
      <c r="R130" s="22"/>
      <c r="S130" s="17" t="s">
        <v>1456</v>
      </c>
      <c r="T130" s="17" t="s">
        <v>1457</v>
      </c>
      <c r="U130" s="23" t="s">
        <v>36</v>
      </c>
      <c r="V130" s="17" t="s">
        <v>37</v>
      </c>
      <c r="W130" s="17"/>
      <c r="X130" s="23"/>
      <c r="Y130" s="23" t="str">
        <f t="shared" ca="1" si="4"/>
        <v>x</v>
      </c>
      <c r="Z130" s="28"/>
      <c r="AA130" s="25"/>
    </row>
    <row r="131" spans="1:27" ht="43.5" hidden="1" customHeight="1" x14ac:dyDescent="0.25">
      <c r="A131" s="16">
        <v>130</v>
      </c>
      <c r="B131" s="17" t="s">
        <v>1458</v>
      </c>
      <c r="C131" s="17" t="s">
        <v>249</v>
      </c>
      <c r="D131" s="17" t="s">
        <v>1256</v>
      </c>
      <c r="E131" s="17" t="s">
        <v>968</v>
      </c>
      <c r="F131" s="17" t="s">
        <v>953</v>
      </c>
      <c r="G131" s="28" t="s">
        <v>1459</v>
      </c>
      <c r="H131" s="17"/>
      <c r="I131" s="17"/>
      <c r="J131" s="17" t="s">
        <v>1460</v>
      </c>
      <c r="K131" s="21">
        <v>43585</v>
      </c>
      <c r="L131" s="21"/>
      <c r="M131" s="21">
        <v>43585</v>
      </c>
      <c r="N131" s="21">
        <v>43585</v>
      </c>
      <c r="O131" s="21"/>
      <c r="P131" s="21">
        <v>43585</v>
      </c>
      <c r="Q131" s="21">
        <v>43588</v>
      </c>
      <c r="R131" s="22"/>
      <c r="S131" s="17" t="s">
        <v>1461</v>
      </c>
      <c r="T131" s="17" t="s">
        <v>1462</v>
      </c>
      <c r="U131" s="23" t="s">
        <v>36</v>
      </c>
      <c r="V131" s="17" t="s">
        <v>37</v>
      </c>
      <c r="W131" s="17"/>
      <c r="X131" s="23"/>
      <c r="Y131" s="23" t="str">
        <f t="shared" ca="1" si="4"/>
        <v>x</v>
      </c>
      <c r="Z131" s="28"/>
      <c r="AA131" s="25"/>
    </row>
    <row r="132" spans="1:27" ht="43.5" hidden="1" customHeight="1" x14ac:dyDescent="0.25">
      <c r="A132" s="16">
        <v>131</v>
      </c>
      <c r="B132" s="17" t="s">
        <v>1463</v>
      </c>
      <c r="C132" s="17" t="s">
        <v>254</v>
      </c>
      <c r="D132" s="17" t="s">
        <v>976</v>
      </c>
      <c r="E132" s="17" t="s">
        <v>939</v>
      </c>
      <c r="F132" s="17" t="s">
        <v>977</v>
      </c>
      <c r="G132" s="28" t="s">
        <v>1464</v>
      </c>
      <c r="H132" s="17"/>
      <c r="I132" s="17"/>
      <c r="J132" s="17" t="s">
        <v>33</v>
      </c>
      <c r="K132" s="22">
        <v>43594</v>
      </c>
      <c r="L132" s="22"/>
      <c r="M132" s="22">
        <v>43594</v>
      </c>
      <c r="N132" s="22">
        <v>43594</v>
      </c>
      <c r="O132" s="22"/>
      <c r="P132" s="22">
        <v>43594</v>
      </c>
      <c r="Q132" s="22"/>
      <c r="R132" s="22"/>
      <c r="S132" s="17" t="s">
        <v>509</v>
      </c>
      <c r="T132" s="17"/>
      <c r="U132" s="23" t="s">
        <v>36</v>
      </c>
      <c r="V132" s="17" t="s">
        <v>37</v>
      </c>
      <c r="W132" s="17"/>
      <c r="X132" s="23"/>
      <c r="Y132" s="23" t="str">
        <f t="shared" ca="1" si="4"/>
        <v>x</v>
      </c>
      <c r="Z132" s="28"/>
      <c r="AA132" s="25"/>
    </row>
    <row r="133" spans="1:27" ht="43.5" hidden="1" customHeight="1" x14ac:dyDescent="0.25">
      <c r="A133" s="16">
        <v>132</v>
      </c>
      <c r="B133" s="17" t="s">
        <v>1465</v>
      </c>
      <c r="C133" s="17" t="s">
        <v>103</v>
      </c>
      <c r="D133" s="17" t="s">
        <v>1256</v>
      </c>
      <c r="E133" s="17" t="s">
        <v>968</v>
      </c>
      <c r="F133" s="17" t="s">
        <v>953</v>
      </c>
      <c r="G133" s="28" t="s">
        <v>1466</v>
      </c>
      <c r="H133" s="17"/>
      <c r="I133" s="17"/>
      <c r="J133" s="17" t="s">
        <v>33</v>
      </c>
      <c r="K133" s="21">
        <v>43587</v>
      </c>
      <c r="L133" s="21"/>
      <c r="M133" s="21">
        <v>43593</v>
      </c>
      <c r="N133" s="21">
        <v>43594</v>
      </c>
      <c r="O133" s="21"/>
      <c r="P133" s="21">
        <v>43594</v>
      </c>
      <c r="Q133" s="21">
        <v>43594</v>
      </c>
      <c r="R133" s="22"/>
      <c r="S133" s="17" t="s">
        <v>1467</v>
      </c>
      <c r="T133" s="17" t="s">
        <v>1468</v>
      </c>
      <c r="U133" s="23" t="s">
        <v>36</v>
      </c>
      <c r="V133" s="17" t="s">
        <v>37</v>
      </c>
      <c r="W133" s="17"/>
      <c r="X133" s="23"/>
      <c r="Y133" s="23" t="str">
        <f t="shared" ca="1" si="4"/>
        <v>x</v>
      </c>
      <c r="Z133" s="28"/>
      <c r="AA133" s="25"/>
    </row>
    <row r="134" spans="1:27" ht="43.5" hidden="1" customHeight="1" x14ac:dyDescent="0.25">
      <c r="A134" s="16">
        <v>133</v>
      </c>
      <c r="B134" s="17" t="s">
        <v>1469</v>
      </c>
      <c r="C134" s="17" t="s">
        <v>103</v>
      </c>
      <c r="D134" s="17" t="s">
        <v>1224</v>
      </c>
      <c r="E134" s="17" t="s">
        <v>1225</v>
      </c>
      <c r="F134" s="17" t="s">
        <v>1226</v>
      </c>
      <c r="G134" s="28" t="s">
        <v>1470</v>
      </c>
      <c r="H134" s="17"/>
      <c r="I134" s="17"/>
      <c r="J134" s="17" t="s">
        <v>49</v>
      </c>
      <c r="K134" s="22">
        <v>43584</v>
      </c>
      <c r="L134" s="22"/>
      <c r="M134" s="22">
        <v>43594</v>
      </c>
      <c r="N134" s="22">
        <v>43598</v>
      </c>
      <c r="O134" s="22"/>
      <c r="P134" s="22"/>
      <c r="Q134" s="22"/>
      <c r="R134" s="22"/>
      <c r="S134" s="17" t="s">
        <v>1471</v>
      </c>
      <c r="T134" s="17"/>
      <c r="U134" s="23" t="s">
        <v>36</v>
      </c>
      <c r="V134" s="17" t="s">
        <v>37</v>
      </c>
      <c r="W134" s="17"/>
      <c r="X134" s="23"/>
      <c r="Y134" s="23" t="str">
        <f t="shared" ca="1" si="4"/>
        <v>x</v>
      </c>
      <c r="Z134" s="28"/>
      <c r="AA134" s="25"/>
    </row>
    <row r="135" spans="1:27" ht="43.5" hidden="1" customHeight="1" x14ac:dyDescent="0.25">
      <c r="A135" s="16">
        <v>134</v>
      </c>
      <c r="B135" s="17" t="s">
        <v>1472</v>
      </c>
      <c r="C135" s="17" t="s">
        <v>165</v>
      </c>
      <c r="D135" s="17" t="s">
        <v>1224</v>
      </c>
      <c r="E135" s="17" t="s">
        <v>1225</v>
      </c>
      <c r="F135" s="17" t="s">
        <v>1226</v>
      </c>
      <c r="G135" s="28" t="s">
        <v>1473</v>
      </c>
      <c r="H135" s="17"/>
      <c r="I135" s="17"/>
      <c r="J135" s="17" t="s">
        <v>49</v>
      </c>
      <c r="K135" s="22">
        <v>43570</v>
      </c>
      <c r="L135" s="22"/>
      <c r="M135" s="22">
        <v>43570</v>
      </c>
      <c r="N135" s="22">
        <v>43614</v>
      </c>
      <c r="O135" s="22"/>
      <c r="P135" s="22"/>
      <c r="Q135" s="22"/>
      <c r="R135" s="22"/>
      <c r="S135" s="17" t="s">
        <v>1474</v>
      </c>
      <c r="T135" s="17"/>
      <c r="U135" s="23" t="s">
        <v>36</v>
      </c>
      <c r="V135" s="17" t="s">
        <v>37</v>
      </c>
      <c r="W135" s="17"/>
      <c r="X135" s="23"/>
      <c r="Y135" s="23" t="str">
        <f t="shared" ca="1" si="4"/>
        <v>x</v>
      </c>
      <c r="Z135" s="28"/>
      <c r="AA135" s="25"/>
    </row>
    <row r="136" spans="1:27" ht="43.5" hidden="1" customHeight="1" x14ac:dyDescent="0.25">
      <c r="A136" s="16">
        <v>135</v>
      </c>
      <c r="B136" s="17" t="s">
        <v>1475</v>
      </c>
      <c r="C136" s="17" t="s">
        <v>130</v>
      </c>
      <c r="D136" s="17" t="s">
        <v>1283</v>
      </c>
      <c r="E136" s="17" t="s">
        <v>968</v>
      </c>
      <c r="F136" s="17" t="s">
        <v>1284</v>
      </c>
      <c r="G136" s="28" t="s">
        <v>1476</v>
      </c>
      <c r="H136" s="17"/>
      <c r="I136" s="17"/>
      <c r="J136" s="17" t="s">
        <v>1460</v>
      </c>
      <c r="K136" s="21">
        <v>43599</v>
      </c>
      <c r="L136" s="21"/>
      <c r="M136" s="21">
        <v>43600</v>
      </c>
      <c r="N136" s="21">
        <v>43600</v>
      </c>
      <c r="O136" s="21"/>
      <c r="P136" s="21">
        <v>43600</v>
      </c>
      <c r="Q136" s="21">
        <v>43600</v>
      </c>
      <c r="R136" s="22"/>
      <c r="S136" s="17" t="s">
        <v>1477</v>
      </c>
      <c r="T136" s="17" t="s">
        <v>1478</v>
      </c>
      <c r="U136" s="23" t="s">
        <v>36</v>
      </c>
      <c r="V136" s="17" t="s">
        <v>37</v>
      </c>
      <c r="W136" s="17"/>
      <c r="X136" s="23"/>
      <c r="Y136" s="23" t="str">
        <f t="shared" ca="1" si="4"/>
        <v>x</v>
      </c>
      <c r="Z136" s="28"/>
      <c r="AA136" s="25"/>
    </row>
    <row r="137" spans="1:27" ht="43.5" hidden="1" customHeight="1" x14ac:dyDescent="0.25">
      <c r="A137" s="16">
        <v>136</v>
      </c>
      <c r="B137" s="17" t="s">
        <v>1479</v>
      </c>
      <c r="C137" s="17" t="s">
        <v>29</v>
      </c>
      <c r="D137" s="17" t="s">
        <v>947</v>
      </c>
      <c r="E137" s="17" t="s">
        <v>959</v>
      </c>
      <c r="F137" s="17" t="s">
        <v>960</v>
      </c>
      <c r="G137" s="28" t="s">
        <v>1480</v>
      </c>
      <c r="H137" s="17"/>
      <c r="I137" s="17"/>
      <c r="J137" s="17" t="s">
        <v>33</v>
      </c>
      <c r="K137" s="22">
        <v>43599</v>
      </c>
      <c r="L137" s="22"/>
      <c r="M137" s="22">
        <v>43601</v>
      </c>
      <c r="N137" s="22">
        <v>43602</v>
      </c>
      <c r="O137" s="22"/>
      <c r="P137" s="22">
        <v>43602</v>
      </c>
      <c r="Q137" s="22">
        <v>43602</v>
      </c>
      <c r="R137" s="22"/>
      <c r="S137" s="17" t="s">
        <v>1481</v>
      </c>
      <c r="T137" s="17" t="s">
        <v>1482</v>
      </c>
      <c r="U137" s="23" t="s">
        <v>36</v>
      </c>
      <c r="V137" s="17" t="s">
        <v>37</v>
      </c>
      <c r="W137" s="17"/>
      <c r="X137" s="23"/>
      <c r="Y137" s="23" t="str">
        <f t="shared" ca="1" si="4"/>
        <v>x</v>
      </c>
      <c r="Z137" s="28" t="s">
        <v>1483</v>
      </c>
      <c r="AA137" s="25"/>
    </row>
    <row r="138" spans="1:27" ht="43.5" hidden="1" customHeight="1" x14ac:dyDescent="0.25">
      <c r="A138" s="16">
        <v>137</v>
      </c>
      <c r="B138" s="17" t="s">
        <v>1484</v>
      </c>
      <c r="C138" s="17" t="s">
        <v>1485</v>
      </c>
      <c r="D138" s="17" t="s">
        <v>976</v>
      </c>
      <c r="E138" s="17" t="s">
        <v>939</v>
      </c>
      <c r="F138" s="17" t="s">
        <v>977</v>
      </c>
      <c r="G138" s="28" t="s">
        <v>1486</v>
      </c>
      <c r="H138" s="17"/>
      <c r="I138" s="17"/>
      <c r="J138" s="17" t="s">
        <v>49</v>
      </c>
      <c r="K138" s="22">
        <v>43606</v>
      </c>
      <c r="L138" s="22"/>
      <c r="M138" s="22">
        <v>43606</v>
      </c>
      <c r="N138" s="22">
        <v>43607</v>
      </c>
      <c r="O138" s="22"/>
      <c r="P138" s="22"/>
      <c r="Q138" s="22"/>
      <c r="R138" s="22"/>
      <c r="S138" s="17" t="s">
        <v>1487</v>
      </c>
      <c r="T138" s="17"/>
      <c r="U138" s="23" t="s">
        <v>36</v>
      </c>
      <c r="V138" s="17" t="s">
        <v>37</v>
      </c>
      <c r="W138" s="17"/>
      <c r="X138" s="23"/>
      <c r="Y138" s="23" t="str">
        <f t="shared" ca="1" si="4"/>
        <v>x</v>
      </c>
      <c r="Z138" s="28"/>
      <c r="AA138" s="25"/>
    </row>
    <row r="139" spans="1:27" ht="43.5" hidden="1" customHeight="1" x14ac:dyDescent="0.25">
      <c r="A139" s="16">
        <v>138</v>
      </c>
      <c r="B139" s="17" t="s">
        <v>1488</v>
      </c>
      <c r="C139" s="17" t="s">
        <v>197</v>
      </c>
      <c r="D139" s="17" t="s">
        <v>934</v>
      </c>
      <c r="E139" s="17" t="s">
        <v>934</v>
      </c>
      <c r="F139" s="17" t="s">
        <v>934</v>
      </c>
      <c r="G139" s="28" t="s">
        <v>1489</v>
      </c>
      <c r="H139" s="17"/>
      <c r="I139" s="17"/>
      <c r="J139" s="17" t="s">
        <v>33</v>
      </c>
      <c r="K139" s="22">
        <v>43593</v>
      </c>
      <c r="L139" s="22"/>
      <c r="M139" s="22">
        <v>43605</v>
      </c>
      <c r="N139" s="22">
        <v>43608</v>
      </c>
      <c r="O139" s="22"/>
      <c r="P139" s="22">
        <v>43608</v>
      </c>
      <c r="Q139" s="22">
        <v>43608</v>
      </c>
      <c r="R139" s="22"/>
      <c r="S139" s="17"/>
      <c r="T139" s="17"/>
      <c r="U139" s="23" t="s">
        <v>36</v>
      </c>
      <c r="V139" s="17" t="s">
        <v>37</v>
      </c>
      <c r="W139" s="17"/>
      <c r="X139" s="23"/>
      <c r="Y139" s="23" t="str">
        <f t="shared" ca="1" si="4"/>
        <v>x</v>
      </c>
      <c r="Z139" s="28"/>
      <c r="AA139" s="25"/>
    </row>
    <row r="140" spans="1:27" ht="43.5" hidden="1" customHeight="1" x14ac:dyDescent="0.25">
      <c r="A140" s="16">
        <v>139</v>
      </c>
      <c r="B140" s="17" t="s">
        <v>1490</v>
      </c>
      <c r="C140" s="17" t="s">
        <v>103</v>
      </c>
      <c r="D140" s="17" t="s">
        <v>1256</v>
      </c>
      <c r="E140" s="17" t="s">
        <v>968</v>
      </c>
      <c r="F140" s="17" t="s">
        <v>953</v>
      </c>
      <c r="G140" s="28" t="s">
        <v>1491</v>
      </c>
      <c r="H140" s="17"/>
      <c r="I140" s="17"/>
      <c r="J140" s="17" t="s">
        <v>1492</v>
      </c>
      <c r="K140" s="21">
        <v>43600</v>
      </c>
      <c r="L140" s="21"/>
      <c r="M140" s="21"/>
      <c r="N140" s="21">
        <v>43606</v>
      </c>
      <c r="O140" s="21"/>
      <c r="P140" s="21">
        <v>43606</v>
      </c>
      <c r="Q140" s="21">
        <v>43606</v>
      </c>
      <c r="R140" s="22"/>
      <c r="S140" s="17"/>
      <c r="T140" s="17" t="s">
        <v>1493</v>
      </c>
      <c r="U140" s="23" t="s">
        <v>36</v>
      </c>
      <c r="V140" s="17" t="s">
        <v>37</v>
      </c>
      <c r="W140" s="17"/>
      <c r="X140" s="23"/>
      <c r="Y140" s="23" t="str">
        <f t="shared" ca="1" si="4"/>
        <v>x</v>
      </c>
      <c r="Z140" s="28"/>
      <c r="AA140" s="25"/>
    </row>
    <row r="141" spans="1:27" ht="43.5" hidden="1" customHeight="1" x14ac:dyDescent="0.25">
      <c r="A141" s="16">
        <v>140</v>
      </c>
      <c r="B141" s="17" t="s">
        <v>1494</v>
      </c>
      <c r="C141" s="17" t="s">
        <v>103</v>
      </c>
      <c r="D141" s="17" t="s">
        <v>1256</v>
      </c>
      <c r="E141" s="17" t="s">
        <v>968</v>
      </c>
      <c r="F141" s="17" t="s">
        <v>953</v>
      </c>
      <c r="G141" s="28" t="s">
        <v>1495</v>
      </c>
      <c r="H141" s="17"/>
      <c r="I141" s="17"/>
      <c r="J141" s="17" t="s">
        <v>1492</v>
      </c>
      <c r="K141" s="21">
        <v>43595</v>
      </c>
      <c r="L141" s="21"/>
      <c r="M141" s="21">
        <v>43595</v>
      </c>
      <c r="N141" s="21">
        <v>43602</v>
      </c>
      <c r="O141" s="21"/>
      <c r="P141" s="21">
        <v>43602</v>
      </c>
      <c r="Q141" s="21">
        <v>43605</v>
      </c>
      <c r="R141" s="22"/>
      <c r="S141" s="17"/>
      <c r="T141" s="17" t="s">
        <v>1496</v>
      </c>
      <c r="U141" s="23" t="s">
        <v>36</v>
      </c>
      <c r="V141" s="17" t="s">
        <v>37</v>
      </c>
      <c r="W141" s="17"/>
      <c r="X141" s="23"/>
      <c r="Y141" s="23" t="str">
        <f t="shared" ca="1" si="4"/>
        <v>x</v>
      </c>
      <c r="Z141" s="28"/>
      <c r="AA141" s="25"/>
    </row>
    <row r="142" spans="1:27" ht="43.5" hidden="1" customHeight="1" x14ac:dyDescent="0.25">
      <c r="A142" s="16">
        <v>141</v>
      </c>
      <c r="B142" s="17" t="s">
        <v>1497</v>
      </c>
      <c r="C142" s="17" t="s">
        <v>103</v>
      </c>
      <c r="D142" s="17" t="s">
        <v>1149</v>
      </c>
      <c r="E142" s="17" t="s">
        <v>1150</v>
      </c>
      <c r="F142" s="17" t="s">
        <v>953</v>
      </c>
      <c r="G142" s="28" t="s">
        <v>1498</v>
      </c>
      <c r="H142" s="17"/>
      <c r="I142" s="17"/>
      <c r="J142" s="17" t="s">
        <v>1492</v>
      </c>
      <c r="K142" s="22">
        <v>43600</v>
      </c>
      <c r="L142" s="22"/>
      <c r="M142" s="22">
        <v>43602</v>
      </c>
      <c r="N142" s="22">
        <v>43602</v>
      </c>
      <c r="O142" s="22"/>
      <c r="P142" s="22">
        <v>43602</v>
      </c>
      <c r="Q142" s="22">
        <v>43602</v>
      </c>
      <c r="R142" s="22">
        <v>43607</v>
      </c>
      <c r="S142" s="17"/>
      <c r="T142" s="17" t="s">
        <v>1499</v>
      </c>
      <c r="U142" s="23" t="s">
        <v>36</v>
      </c>
      <c r="V142" s="17" t="s">
        <v>37</v>
      </c>
      <c r="W142" s="17"/>
      <c r="X142" s="23"/>
      <c r="Y142" s="23" t="str">
        <f t="shared" ca="1" si="4"/>
        <v>x</v>
      </c>
      <c r="Z142" s="28"/>
      <c r="AA142" s="25"/>
    </row>
    <row r="143" spans="1:27" ht="43.5" hidden="1" customHeight="1" x14ac:dyDescent="0.25">
      <c r="A143" s="16">
        <v>142</v>
      </c>
      <c r="B143" s="17" t="s">
        <v>724</v>
      </c>
      <c r="C143" s="17" t="s">
        <v>650</v>
      </c>
      <c r="D143" s="17" t="s">
        <v>934</v>
      </c>
      <c r="E143" s="17" t="s">
        <v>934</v>
      </c>
      <c r="F143" s="17" t="s">
        <v>934</v>
      </c>
      <c r="G143" s="28" t="s">
        <v>1500</v>
      </c>
      <c r="H143" s="17"/>
      <c r="I143" s="17"/>
      <c r="J143" s="17" t="s">
        <v>49</v>
      </c>
      <c r="K143" s="22">
        <v>43594</v>
      </c>
      <c r="L143" s="22"/>
      <c r="M143" s="22">
        <v>43609</v>
      </c>
      <c r="N143" s="22">
        <v>43609</v>
      </c>
      <c r="O143" s="22"/>
      <c r="P143" s="22">
        <v>43644</v>
      </c>
      <c r="Q143" s="22">
        <v>43644</v>
      </c>
      <c r="R143" s="22"/>
      <c r="S143" s="17" t="s">
        <v>1501</v>
      </c>
      <c r="T143" s="17" t="s">
        <v>1502</v>
      </c>
      <c r="U143" s="23" t="s">
        <v>36</v>
      </c>
      <c r="V143" s="17" t="s">
        <v>37</v>
      </c>
      <c r="W143" s="17"/>
      <c r="X143" s="23"/>
      <c r="Y143" s="23" t="str">
        <f t="shared" ca="1" si="4"/>
        <v>x</v>
      </c>
      <c r="Z143" s="28"/>
      <c r="AA143" s="25"/>
    </row>
    <row r="144" spans="1:27" ht="43.5" hidden="1" customHeight="1" x14ac:dyDescent="0.25">
      <c r="A144" s="16">
        <v>143</v>
      </c>
      <c r="B144" s="17" t="s">
        <v>1503</v>
      </c>
      <c r="C144" s="17" t="s">
        <v>83</v>
      </c>
      <c r="D144" s="17" t="s">
        <v>1504</v>
      </c>
      <c r="E144" s="17" t="s">
        <v>1389</v>
      </c>
      <c r="F144" s="17" t="s">
        <v>1505</v>
      </c>
      <c r="G144" s="28" t="s">
        <v>1506</v>
      </c>
      <c r="H144" s="17"/>
      <c r="I144" s="17"/>
      <c r="J144" s="17" t="s">
        <v>33</v>
      </c>
      <c r="K144" s="22">
        <v>43592</v>
      </c>
      <c r="L144" s="22"/>
      <c r="M144" s="22">
        <v>43612</v>
      </c>
      <c r="N144" s="22">
        <v>43612</v>
      </c>
      <c r="O144" s="22"/>
      <c r="P144" s="22"/>
      <c r="Q144" s="22"/>
      <c r="R144" s="22"/>
      <c r="S144" s="17" t="s">
        <v>509</v>
      </c>
      <c r="T144" s="17"/>
      <c r="U144" s="23" t="s">
        <v>36</v>
      </c>
      <c r="V144" s="21" t="s">
        <v>37</v>
      </c>
      <c r="W144" s="17"/>
      <c r="X144" s="23"/>
      <c r="Y144" s="23" t="str">
        <f t="shared" ca="1" si="4"/>
        <v>x</v>
      </c>
      <c r="Z144" s="28"/>
      <c r="AA144" s="25"/>
    </row>
    <row r="145" spans="1:29" ht="43.5" hidden="1" customHeight="1" x14ac:dyDescent="0.25">
      <c r="A145" s="16">
        <v>144</v>
      </c>
      <c r="B145" s="17" t="s">
        <v>1507</v>
      </c>
      <c r="C145" s="17" t="s">
        <v>190</v>
      </c>
      <c r="D145" s="17" t="s">
        <v>1256</v>
      </c>
      <c r="E145" s="17" t="s">
        <v>968</v>
      </c>
      <c r="F145" s="17" t="s">
        <v>953</v>
      </c>
      <c r="G145" s="28" t="s">
        <v>1508</v>
      </c>
      <c r="H145" s="17"/>
      <c r="I145" s="17"/>
      <c r="J145" s="17" t="s">
        <v>49</v>
      </c>
      <c r="K145" s="21">
        <v>43612</v>
      </c>
      <c r="L145" s="21"/>
      <c r="M145" s="21">
        <v>43612</v>
      </c>
      <c r="N145" s="21">
        <v>43613</v>
      </c>
      <c r="O145" s="21"/>
      <c r="P145" s="21"/>
      <c r="Q145" s="21"/>
      <c r="R145" s="22"/>
      <c r="S145" s="17" t="s">
        <v>1509</v>
      </c>
      <c r="T145" s="17"/>
      <c r="U145" s="23" t="s">
        <v>36</v>
      </c>
      <c r="V145" s="21" t="s">
        <v>37</v>
      </c>
      <c r="W145" s="17"/>
      <c r="X145" s="23"/>
      <c r="Y145" s="23" t="str">
        <f t="shared" ca="1" si="4"/>
        <v>x</v>
      </c>
      <c r="Z145" s="28"/>
      <c r="AA145" s="25"/>
    </row>
    <row r="146" spans="1:29" ht="43.5" hidden="1" customHeight="1" x14ac:dyDescent="0.25">
      <c r="A146" s="16">
        <v>145</v>
      </c>
      <c r="B146" s="17" t="s">
        <v>1510</v>
      </c>
      <c r="C146" s="17" t="s">
        <v>29</v>
      </c>
      <c r="D146" s="17" t="s">
        <v>1149</v>
      </c>
      <c r="E146" s="17" t="s">
        <v>1150</v>
      </c>
      <c r="F146" s="17" t="s">
        <v>953</v>
      </c>
      <c r="G146" s="28" t="s">
        <v>1511</v>
      </c>
      <c r="H146" s="17"/>
      <c r="I146" s="17"/>
      <c r="J146" s="17" t="s">
        <v>33</v>
      </c>
      <c r="K146" s="22">
        <v>43609</v>
      </c>
      <c r="L146" s="22"/>
      <c r="M146" s="22">
        <v>43609</v>
      </c>
      <c r="N146" s="22">
        <v>43609</v>
      </c>
      <c r="O146" s="22"/>
      <c r="P146" s="22">
        <v>43609</v>
      </c>
      <c r="Q146" s="22">
        <v>43614</v>
      </c>
      <c r="R146" s="22"/>
      <c r="S146" s="17" t="s">
        <v>1512</v>
      </c>
      <c r="T146" s="17" t="s">
        <v>1513</v>
      </c>
      <c r="U146" s="23" t="s">
        <v>36</v>
      </c>
      <c r="V146" s="21" t="s">
        <v>37</v>
      </c>
      <c r="W146" s="17"/>
      <c r="X146" s="23"/>
      <c r="Y146" s="23" t="str">
        <f t="shared" ca="1" si="4"/>
        <v>x</v>
      </c>
      <c r="Z146" s="28"/>
      <c r="AA146" s="25"/>
    </row>
    <row r="147" spans="1:29" ht="43.5" hidden="1" customHeight="1" x14ac:dyDescent="0.25">
      <c r="A147" s="16">
        <v>146</v>
      </c>
      <c r="B147" s="17" t="s">
        <v>1514</v>
      </c>
      <c r="C147" s="17" t="s">
        <v>254</v>
      </c>
      <c r="D147" s="17" t="s">
        <v>1149</v>
      </c>
      <c r="E147" s="17" t="s">
        <v>1150</v>
      </c>
      <c r="F147" s="17" t="s">
        <v>953</v>
      </c>
      <c r="G147" s="28" t="s">
        <v>1515</v>
      </c>
      <c r="H147" s="17"/>
      <c r="I147" s="17"/>
      <c r="J147" s="17" t="s">
        <v>49</v>
      </c>
      <c r="K147" s="22">
        <v>43605</v>
      </c>
      <c r="L147" s="22"/>
      <c r="M147" s="22">
        <v>43606</v>
      </c>
      <c r="N147" s="22">
        <v>43606</v>
      </c>
      <c r="O147" s="22"/>
      <c r="P147" s="22">
        <v>43607</v>
      </c>
      <c r="Q147" s="22">
        <v>43607</v>
      </c>
      <c r="R147" s="22">
        <v>43612</v>
      </c>
      <c r="S147" s="17" t="s">
        <v>1516</v>
      </c>
      <c r="T147" s="17" t="s">
        <v>1517</v>
      </c>
      <c r="U147" s="23" t="s">
        <v>36</v>
      </c>
      <c r="V147" s="21" t="s">
        <v>37</v>
      </c>
      <c r="W147" s="17"/>
      <c r="X147" s="23"/>
      <c r="Y147" s="23" t="str">
        <f t="shared" ca="1" si="4"/>
        <v>x</v>
      </c>
      <c r="Z147" s="28"/>
      <c r="AA147" s="25"/>
    </row>
    <row r="148" spans="1:29" ht="43.5" hidden="1" customHeight="1" x14ac:dyDescent="0.25">
      <c r="A148" s="16">
        <v>147</v>
      </c>
      <c r="B148" s="17" t="s">
        <v>1518</v>
      </c>
      <c r="C148" s="17" t="s">
        <v>1448</v>
      </c>
      <c r="D148" s="17" t="s">
        <v>1283</v>
      </c>
      <c r="E148" s="17" t="s">
        <v>968</v>
      </c>
      <c r="F148" s="17" t="s">
        <v>1284</v>
      </c>
      <c r="G148" s="28" t="s">
        <v>1519</v>
      </c>
      <c r="H148" s="17"/>
      <c r="I148" s="17"/>
      <c r="J148" s="17" t="s">
        <v>33</v>
      </c>
      <c r="K148" s="21">
        <v>43622</v>
      </c>
      <c r="L148" s="21"/>
      <c r="M148" s="21">
        <v>43628</v>
      </c>
      <c r="N148" s="21">
        <v>43628</v>
      </c>
      <c r="O148" s="21"/>
      <c r="P148" s="21">
        <v>43628</v>
      </c>
      <c r="Q148" s="21">
        <v>43628</v>
      </c>
      <c r="R148" s="22"/>
      <c r="S148" s="17" t="s">
        <v>1520</v>
      </c>
      <c r="T148" s="17" t="s">
        <v>1521</v>
      </c>
      <c r="U148" s="23" t="s">
        <v>36</v>
      </c>
      <c r="V148" s="21" t="s">
        <v>37</v>
      </c>
      <c r="W148" s="17"/>
      <c r="X148" s="23"/>
      <c r="Y148" s="23" t="str">
        <f t="shared" ca="1" si="4"/>
        <v>x</v>
      </c>
      <c r="Z148" s="28"/>
      <c r="AA148" s="25"/>
    </row>
    <row r="149" spans="1:29" ht="43.5" hidden="1" customHeight="1" x14ac:dyDescent="0.25">
      <c r="A149" s="16">
        <v>148</v>
      </c>
      <c r="B149" s="17" t="s">
        <v>1518</v>
      </c>
      <c r="C149" s="17" t="s">
        <v>1448</v>
      </c>
      <c r="D149" s="17" t="s">
        <v>1283</v>
      </c>
      <c r="E149" s="17" t="s">
        <v>968</v>
      </c>
      <c r="F149" s="17" t="s">
        <v>1284</v>
      </c>
      <c r="G149" s="28" t="s">
        <v>1519</v>
      </c>
      <c r="H149" s="17"/>
      <c r="I149" s="17"/>
      <c r="J149" s="17" t="s">
        <v>33</v>
      </c>
      <c r="K149" s="21">
        <v>43628</v>
      </c>
      <c r="L149" s="21"/>
      <c r="M149" s="21">
        <v>43628</v>
      </c>
      <c r="N149" s="21">
        <v>43628</v>
      </c>
      <c r="O149" s="21"/>
      <c r="P149" s="21">
        <v>43628</v>
      </c>
      <c r="Q149" s="21">
        <v>43628</v>
      </c>
      <c r="R149" s="22"/>
      <c r="S149" s="17" t="s">
        <v>1522</v>
      </c>
      <c r="T149" s="17" t="s">
        <v>1523</v>
      </c>
      <c r="U149" s="23" t="s">
        <v>36</v>
      </c>
      <c r="V149" s="21" t="s">
        <v>37</v>
      </c>
      <c r="W149" s="20"/>
      <c r="X149" s="31"/>
      <c r="Y149" s="23" t="str">
        <f t="shared" ca="1" si="4"/>
        <v>x</v>
      </c>
      <c r="Z149" s="28"/>
      <c r="AA149" s="25"/>
    </row>
    <row r="150" spans="1:29" ht="43.5" hidden="1" customHeight="1" x14ac:dyDescent="0.25">
      <c r="A150" s="16">
        <v>149</v>
      </c>
      <c r="B150" s="17" t="s">
        <v>1524</v>
      </c>
      <c r="C150" s="17" t="s">
        <v>130</v>
      </c>
      <c r="D150" s="17" t="s">
        <v>934</v>
      </c>
      <c r="E150" s="17" t="s">
        <v>934</v>
      </c>
      <c r="F150" s="17" t="s">
        <v>934</v>
      </c>
      <c r="G150" s="28" t="s">
        <v>1525</v>
      </c>
      <c r="H150" s="17"/>
      <c r="I150" s="17"/>
      <c r="J150" s="17" t="s">
        <v>49</v>
      </c>
      <c r="K150" s="22">
        <v>43629</v>
      </c>
      <c r="L150" s="22"/>
      <c r="M150" s="22">
        <v>43629</v>
      </c>
      <c r="N150" s="22">
        <v>43630</v>
      </c>
      <c r="O150" s="22"/>
      <c r="P150" s="22">
        <v>43630</v>
      </c>
      <c r="Q150" s="22">
        <v>43634</v>
      </c>
      <c r="R150" s="22"/>
      <c r="S150" s="17" t="s">
        <v>1526</v>
      </c>
      <c r="T150" s="17" t="s">
        <v>1527</v>
      </c>
      <c r="U150" s="23" t="s">
        <v>36</v>
      </c>
      <c r="V150" s="17" t="s">
        <v>37</v>
      </c>
      <c r="W150" s="17"/>
      <c r="X150" s="23"/>
      <c r="Y150" s="23" t="str">
        <f t="shared" ca="1" si="4"/>
        <v>x</v>
      </c>
      <c r="Z150" s="28"/>
      <c r="AA150" s="25"/>
    </row>
    <row r="151" spans="1:29" ht="43.5" hidden="1" customHeight="1" x14ac:dyDescent="0.25">
      <c r="A151" s="16">
        <v>150</v>
      </c>
      <c r="B151" s="17" t="s">
        <v>1528</v>
      </c>
      <c r="C151" s="17" t="s">
        <v>103</v>
      </c>
      <c r="D151" s="17" t="s">
        <v>1283</v>
      </c>
      <c r="E151" s="17" t="s">
        <v>968</v>
      </c>
      <c r="F151" s="17" t="s">
        <v>1284</v>
      </c>
      <c r="G151" s="28" t="s">
        <v>1529</v>
      </c>
      <c r="H151" s="17"/>
      <c r="I151" s="17"/>
      <c r="J151" s="17" t="s">
        <v>49</v>
      </c>
      <c r="K151" s="21">
        <v>43630</v>
      </c>
      <c r="L151" s="21"/>
      <c r="M151" s="21">
        <v>43630</v>
      </c>
      <c r="N151" s="21">
        <v>43630</v>
      </c>
      <c r="O151" s="21"/>
      <c r="P151" s="21">
        <v>43630</v>
      </c>
      <c r="Q151" s="21">
        <v>43630</v>
      </c>
      <c r="R151" s="22"/>
      <c r="S151" s="17" t="s">
        <v>1530</v>
      </c>
      <c r="T151" s="17" t="s">
        <v>1531</v>
      </c>
      <c r="U151" s="23" t="s">
        <v>36</v>
      </c>
      <c r="V151" s="17" t="s">
        <v>37</v>
      </c>
      <c r="W151" s="17"/>
      <c r="X151" s="23"/>
      <c r="Y151" s="23" t="str">
        <f t="shared" ca="1" si="4"/>
        <v>x</v>
      </c>
      <c r="Z151" s="28"/>
      <c r="AA151" s="25"/>
    </row>
    <row r="152" spans="1:29" ht="43.5" hidden="1" customHeight="1" x14ac:dyDescent="0.25">
      <c r="A152" s="16">
        <v>151</v>
      </c>
      <c r="B152" s="17" t="s">
        <v>1532</v>
      </c>
      <c r="C152" s="17" t="s">
        <v>29</v>
      </c>
      <c r="D152" s="17" t="s">
        <v>947</v>
      </c>
      <c r="E152" s="17" t="s">
        <v>948</v>
      </c>
      <c r="F152" s="17" t="s">
        <v>947</v>
      </c>
      <c r="G152" s="28" t="s">
        <v>1533</v>
      </c>
      <c r="H152" s="17"/>
      <c r="I152" s="17"/>
      <c r="J152" s="17" t="s">
        <v>33</v>
      </c>
      <c r="K152" s="22">
        <v>43633</v>
      </c>
      <c r="L152" s="22"/>
      <c r="M152" s="22">
        <v>43633</v>
      </c>
      <c r="N152" s="22">
        <v>43633</v>
      </c>
      <c r="O152" s="22"/>
      <c r="P152" s="22">
        <v>43633</v>
      </c>
      <c r="Q152" s="22">
        <v>43633</v>
      </c>
      <c r="R152" s="22"/>
      <c r="S152" s="17" t="s">
        <v>509</v>
      </c>
      <c r="T152" s="17"/>
      <c r="U152" s="23" t="s">
        <v>36</v>
      </c>
      <c r="V152" s="21" t="s">
        <v>37</v>
      </c>
      <c r="W152" s="17"/>
      <c r="X152" s="23"/>
      <c r="Y152" s="23" t="str">
        <f t="shared" ca="1" si="4"/>
        <v>x</v>
      </c>
      <c r="Z152" s="28"/>
      <c r="AA152" s="25"/>
    </row>
    <row r="153" spans="1:29" ht="43.5" hidden="1" customHeight="1" x14ac:dyDescent="0.25">
      <c r="A153" s="16">
        <v>152</v>
      </c>
      <c r="B153" s="17" t="s">
        <v>1534</v>
      </c>
      <c r="C153" s="17" t="s">
        <v>88</v>
      </c>
      <c r="D153" s="17" t="s">
        <v>977</v>
      </c>
      <c r="E153" s="17" t="s">
        <v>948</v>
      </c>
      <c r="F153" s="17" t="s">
        <v>977</v>
      </c>
      <c r="G153" s="28" t="s">
        <v>1535</v>
      </c>
      <c r="H153" s="17"/>
      <c r="I153" s="17"/>
      <c r="J153" s="17" t="s">
        <v>33</v>
      </c>
      <c r="K153" s="22">
        <v>43629</v>
      </c>
      <c r="L153" s="22"/>
      <c r="M153" s="22">
        <v>43633</v>
      </c>
      <c r="N153" s="22">
        <v>43633</v>
      </c>
      <c r="O153" s="22"/>
      <c r="P153" s="22">
        <v>43633</v>
      </c>
      <c r="Q153" s="22"/>
      <c r="R153" s="22"/>
      <c r="S153" s="17" t="s">
        <v>509</v>
      </c>
      <c r="T153" s="17"/>
      <c r="U153" s="23" t="s">
        <v>36</v>
      </c>
      <c r="V153" s="21" t="s">
        <v>37</v>
      </c>
      <c r="W153" s="17"/>
      <c r="X153" s="23"/>
      <c r="Y153" s="23" t="str">
        <f t="shared" ca="1" si="4"/>
        <v>x</v>
      </c>
      <c r="Z153" s="28"/>
      <c r="AA153" s="25"/>
    </row>
    <row r="154" spans="1:29" ht="43.5" hidden="1" customHeight="1" x14ac:dyDescent="0.25">
      <c r="A154" s="16">
        <v>153</v>
      </c>
      <c r="B154" s="17" t="s">
        <v>1484</v>
      </c>
      <c r="C154" s="17" t="s">
        <v>1485</v>
      </c>
      <c r="D154" s="17" t="s">
        <v>976</v>
      </c>
      <c r="E154" s="17" t="s">
        <v>939</v>
      </c>
      <c r="F154" s="17" t="s">
        <v>977</v>
      </c>
      <c r="G154" s="28" t="s">
        <v>1536</v>
      </c>
      <c r="H154" s="17"/>
      <c r="I154" s="17"/>
      <c r="J154" s="17" t="s">
        <v>49</v>
      </c>
      <c r="K154" s="22">
        <v>43633</v>
      </c>
      <c r="L154" s="22"/>
      <c r="M154" s="22">
        <v>43633</v>
      </c>
      <c r="N154" s="22">
        <v>43634</v>
      </c>
      <c r="O154" s="22"/>
      <c r="P154" s="22"/>
      <c r="Q154" s="22"/>
      <c r="R154" s="22"/>
      <c r="S154" s="17" t="s">
        <v>1537</v>
      </c>
      <c r="T154" s="17"/>
      <c r="U154" s="23" t="s">
        <v>36</v>
      </c>
      <c r="V154" s="21" t="s">
        <v>37</v>
      </c>
      <c r="W154" s="17"/>
      <c r="X154" s="23"/>
      <c r="Y154" s="23" t="str">
        <f t="shared" ca="1" si="4"/>
        <v>x</v>
      </c>
      <c r="Z154" s="28"/>
      <c r="AA154" s="25"/>
    </row>
    <row r="155" spans="1:29" ht="43.5" hidden="1" customHeight="1" x14ac:dyDescent="0.25">
      <c r="A155" s="16">
        <v>154</v>
      </c>
      <c r="B155" s="17" t="s">
        <v>639</v>
      </c>
      <c r="C155" s="17" t="s">
        <v>274</v>
      </c>
      <c r="D155" s="17" t="s">
        <v>958</v>
      </c>
      <c r="E155" s="17" t="s">
        <v>959</v>
      </c>
      <c r="F155" s="17" t="s">
        <v>953</v>
      </c>
      <c r="G155" s="28" t="s">
        <v>1538</v>
      </c>
      <c r="H155" s="17"/>
      <c r="I155" s="17"/>
      <c r="J155" s="17" t="s">
        <v>43</v>
      </c>
      <c r="K155" s="22">
        <v>43633</v>
      </c>
      <c r="L155" s="22"/>
      <c r="M155" s="22">
        <v>43633</v>
      </c>
      <c r="N155" s="22">
        <v>43691</v>
      </c>
      <c r="O155" s="22"/>
      <c r="P155" s="22"/>
      <c r="Q155" s="22">
        <v>43705</v>
      </c>
      <c r="R155" s="22"/>
      <c r="S155" s="17" t="s">
        <v>1539</v>
      </c>
      <c r="T155" s="17" t="s">
        <v>1540</v>
      </c>
      <c r="U155" s="23" t="s">
        <v>36</v>
      </c>
      <c r="V155" s="17" t="s">
        <v>37</v>
      </c>
      <c r="W155" s="20"/>
      <c r="X155" s="31"/>
      <c r="Y155" s="23" t="str">
        <f t="shared" ca="1" si="4"/>
        <v>x</v>
      </c>
      <c r="Z155" s="28"/>
      <c r="AA155" s="25"/>
      <c r="AC155" s="38"/>
    </row>
    <row r="156" spans="1:29" ht="43.5" hidden="1" customHeight="1" x14ac:dyDescent="0.25">
      <c r="A156" s="16">
        <v>155</v>
      </c>
      <c r="B156" s="17" t="s">
        <v>1541</v>
      </c>
      <c r="C156" s="17" t="s">
        <v>650</v>
      </c>
      <c r="D156" s="17" t="s">
        <v>552</v>
      </c>
      <c r="E156" s="17" t="s">
        <v>1015</v>
      </c>
      <c r="F156" s="17" t="s">
        <v>1102</v>
      </c>
      <c r="G156" s="28" t="s">
        <v>1542</v>
      </c>
      <c r="H156" s="17"/>
      <c r="I156" s="17"/>
      <c r="J156" s="17" t="s">
        <v>49</v>
      </c>
      <c r="K156" s="22">
        <v>43633</v>
      </c>
      <c r="L156" s="22"/>
      <c r="M156" s="22">
        <v>43633</v>
      </c>
      <c r="N156" s="22">
        <v>43635</v>
      </c>
      <c r="O156" s="22"/>
      <c r="P156" s="22">
        <v>43637</v>
      </c>
      <c r="Q156" s="22">
        <v>43640</v>
      </c>
      <c r="R156" s="22"/>
      <c r="S156" s="17" t="s">
        <v>1543</v>
      </c>
      <c r="T156" s="17" t="s">
        <v>1544</v>
      </c>
      <c r="U156" s="23" t="s">
        <v>36</v>
      </c>
      <c r="V156" s="17" t="s">
        <v>37</v>
      </c>
      <c r="W156" s="17"/>
      <c r="X156" s="23"/>
      <c r="Y156" s="23" t="str">
        <f t="shared" ca="1" si="4"/>
        <v>x</v>
      </c>
      <c r="Z156" s="28"/>
      <c r="AA156" s="25"/>
    </row>
    <row r="157" spans="1:29" ht="43.5" hidden="1" customHeight="1" x14ac:dyDescent="0.25">
      <c r="A157" s="16">
        <v>156</v>
      </c>
      <c r="B157" s="17" t="s">
        <v>1545</v>
      </c>
      <c r="C157" s="17" t="s">
        <v>225</v>
      </c>
      <c r="D157" s="17" t="s">
        <v>1546</v>
      </c>
      <c r="E157" s="17" t="s">
        <v>1546</v>
      </c>
      <c r="F157" s="17" t="s">
        <v>1546</v>
      </c>
      <c r="G157" s="28" t="s">
        <v>1547</v>
      </c>
      <c r="H157" s="17"/>
      <c r="I157" s="17"/>
      <c r="J157" s="17" t="s">
        <v>33</v>
      </c>
      <c r="K157" s="22">
        <v>43634</v>
      </c>
      <c r="L157" s="22"/>
      <c r="M157" s="22">
        <v>43635</v>
      </c>
      <c r="N157" s="22">
        <v>43635</v>
      </c>
      <c r="O157" s="22"/>
      <c r="P157" s="22">
        <v>43635</v>
      </c>
      <c r="Q157" s="22"/>
      <c r="R157" s="22"/>
      <c r="S157" s="17" t="s">
        <v>1548</v>
      </c>
      <c r="T157" s="17"/>
      <c r="U157" s="23" t="s">
        <v>36</v>
      </c>
      <c r="V157" s="17" t="s">
        <v>37</v>
      </c>
      <c r="W157" s="17"/>
      <c r="X157" s="23"/>
      <c r="Y157" s="23" t="str">
        <f t="shared" ca="1" si="4"/>
        <v>x</v>
      </c>
      <c r="Z157" s="28"/>
      <c r="AA157" s="25"/>
    </row>
    <row r="158" spans="1:29" ht="43.5" hidden="1" customHeight="1" x14ac:dyDescent="0.25">
      <c r="A158" s="16">
        <v>157</v>
      </c>
      <c r="B158" s="17" t="s">
        <v>1142</v>
      </c>
      <c r="C158" s="17" t="s">
        <v>83</v>
      </c>
      <c r="D158" s="17" t="s">
        <v>1549</v>
      </c>
      <c r="E158" s="17" t="s">
        <v>939</v>
      </c>
      <c r="F158" s="17" t="s">
        <v>960</v>
      </c>
      <c r="G158" s="28" t="s">
        <v>1550</v>
      </c>
      <c r="H158" s="17"/>
      <c r="I158" s="17"/>
      <c r="J158" s="17" t="s">
        <v>49</v>
      </c>
      <c r="K158" s="22">
        <v>43608</v>
      </c>
      <c r="L158" s="22"/>
      <c r="M158" s="22">
        <v>43608</v>
      </c>
      <c r="N158" s="22">
        <v>43637</v>
      </c>
      <c r="O158" s="22"/>
      <c r="P158" s="35">
        <v>43656</v>
      </c>
      <c r="Q158" s="35">
        <v>43665</v>
      </c>
      <c r="R158" s="22"/>
      <c r="S158" s="17" t="s">
        <v>1551</v>
      </c>
      <c r="T158" s="17" t="s">
        <v>1552</v>
      </c>
      <c r="U158" s="23" t="s">
        <v>36</v>
      </c>
      <c r="V158" s="17" t="s">
        <v>37</v>
      </c>
      <c r="W158" s="17"/>
      <c r="X158" s="23"/>
      <c r="Y158" s="23" t="str">
        <f t="shared" ca="1" si="4"/>
        <v>x</v>
      </c>
      <c r="Z158" s="28"/>
      <c r="AA158" s="25"/>
    </row>
    <row r="159" spans="1:29" ht="43.5" hidden="1" customHeight="1" x14ac:dyDescent="0.25">
      <c r="A159" s="16">
        <v>158</v>
      </c>
      <c r="B159" s="17" t="s">
        <v>1553</v>
      </c>
      <c r="C159" s="17" t="s">
        <v>83</v>
      </c>
      <c r="D159" s="17" t="s">
        <v>947</v>
      </c>
      <c r="E159" s="17" t="s">
        <v>959</v>
      </c>
      <c r="F159" s="17" t="s">
        <v>947</v>
      </c>
      <c r="G159" s="28" t="s">
        <v>1554</v>
      </c>
      <c r="H159" s="17"/>
      <c r="I159" s="17"/>
      <c r="J159" s="17" t="s">
        <v>49</v>
      </c>
      <c r="K159" s="22">
        <v>43598</v>
      </c>
      <c r="L159" s="22"/>
      <c r="M159" s="22">
        <v>43609</v>
      </c>
      <c r="N159" s="22">
        <v>43642</v>
      </c>
      <c r="O159" s="22"/>
      <c r="P159" s="22"/>
      <c r="Q159" s="22"/>
      <c r="R159" s="22"/>
      <c r="S159" s="17" t="s">
        <v>1555</v>
      </c>
      <c r="T159" s="17"/>
      <c r="U159" s="23" t="s">
        <v>36</v>
      </c>
      <c r="V159" s="17" t="s">
        <v>37</v>
      </c>
      <c r="W159" s="17"/>
      <c r="X159" s="23"/>
      <c r="Y159" s="23" t="str">
        <f t="shared" ca="1" si="4"/>
        <v>x</v>
      </c>
      <c r="Z159" s="28"/>
      <c r="AA159" s="25"/>
    </row>
    <row r="160" spans="1:29" ht="43.5" hidden="1" customHeight="1" x14ac:dyDescent="0.25">
      <c r="A160" s="16">
        <v>159</v>
      </c>
      <c r="B160" s="17" t="s">
        <v>1556</v>
      </c>
      <c r="C160" s="17" t="s">
        <v>130</v>
      </c>
      <c r="D160" s="17" t="s">
        <v>1557</v>
      </c>
      <c r="E160" s="17" t="s">
        <v>968</v>
      </c>
      <c r="F160" s="17" t="s">
        <v>1112</v>
      </c>
      <c r="G160" s="28" t="s">
        <v>1558</v>
      </c>
      <c r="H160" s="17"/>
      <c r="I160" s="17"/>
      <c r="J160" s="17" t="s">
        <v>49</v>
      </c>
      <c r="K160" s="21">
        <v>43634</v>
      </c>
      <c r="L160" s="21"/>
      <c r="M160" s="21">
        <v>43640</v>
      </c>
      <c r="N160" s="21">
        <v>43643</v>
      </c>
      <c r="O160" s="21"/>
      <c r="P160" s="21">
        <v>43644</v>
      </c>
      <c r="Q160" s="21">
        <v>43647</v>
      </c>
      <c r="R160" s="22"/>
      <c r="S160" s="17" t="s">
        <v>1559</v>
      </c>
      <c r="T160" s="17" t="s">
        <v>1560</v>
      </c>
      <c r="U160" s="23" t="s">
        <v>36</v>
      </c>
      <c r="V160" s="17" t="s">
        <v>37</v>
      </c>
      <c r="W160" s="17"/>
      <c r="X160" s="23"/>
      <c r="Y160" s="23" t="str">
        <f t="shared" ca="1" si="4"/>
        <v>x</v>
      </c>
      <c r="Z160" s="28"/>
      <c r="AA160" s="25"/>
    </row>
    <row r="161" spans="1:27" ht="43.5" hidden="1" customHeight="1" x14ac:dyDescent="0.25">
      <c r="A161" s="16">
        <v>160</v>
      </c>
      <c r="B161" s="17" t="s">
        <v>1561</v>
      </c>
      <c r="C161" s="17" t="s">
        <v>77</v>
      </c>
      <c r="D161" s="17" t="s">
        <v>1256</v>
      </c>
      <c r="E161" s="17" t="s">
        <v>968</v>
      </c>
      <c r="F161" s="17" t="s">
        <v>953</v>
      </c>
      <c r="G161" s="28" t="s">
        <v>1562</v>
      </c>
      <c r="H161" s="17"/>
      <c r="I161" s="17"/>
      <c r="J161" s="17" t="s">
        <v>49</v>
      </c>
      <c r="K161" s="21">
        <v>43644</v>
      </c>
      <c r="L161" s="21"/>
      <c r="M161" s="21">
        <v>43644</v>
      </c>
      <c r="N161" s="21">
        <v>43644</v>
      </c>
      <c r="O161" s="21"/>
      <c r="P161" s="21">
        <v>43644</v>
      </c>
      <c r="Q161" s="21">
        <v>43647</v>
      </c>
      <c r="R161" s="22"/>
      <c r="S161" s="17" t="s">
        <v>1563</v>
      </c>
      <c r="T161" s="17" t="s">
        <v>1564</v>
      </c>
      <c r="U161" s="23" t="s">
        <v>36</v>
      </c>
      <c r="V161" s="17" t="s">
        <v>37</v>
      </c>
      <c r="W161" s="17"/>
      <c r="X161" s="23"/>
      <c r="Y161" s="23" t="str">
        <f t="shared" ca="1" si="4"/>
        <v>x</v>
      </c>
      <c r="Z161" s="28"/>
      <c r="AA161" s="25"/>
    </row>
    <row r="162" spans="1:27" ht="43.5" hidden="1" customHeight="1" x14ac:dyDescent="0.25">
      <c r="A162" s="16">
        <v>161</v>
      </c>
      <c r="B162" s="17" t="s">
        <v>1565</v>
      </c>
      <c r="C162" s="17" t="s">
        <v>103</v>
      </c>
      <c r="D162" s="17" t="s">
        <v>1149</v>
      </c>
      <c r="E162" s="17" t="s">
        <v>1150</v>
      </c>
      <c r="F162" s="17" t="s">
        <v>953</v>
      </c>
      <c r="G162" s="28" t="s">
        <v>1566</v>
      </c>
      <c r="H162" s="17"/>
      <c r="I162" s="17"/>
      <c r="J162" s="17" t="s">
        <v>49</v>
      </c>
      <c r="K162" s="22">
        <v>43647</v>
      </c>
      <c r="L162" s="22">
        <v>43647</v>
      </c>
      <c r="M162" s="22">
        <v>43647</v>
      </c>
      <c r="N162" s="22">
        <v>43649</v>
      </c>
      <c r="O162" s="22"/>
      <c r="P162" s="22">
        <v>43650</v>
      </c>
      <c r="Q162" s="22">
        <v>43657</v>
      </c>
      <c r="R162" s="22">
        <v>43662</v>
      </c>
      <c r="S162" s="17" t="s">
        <v>1567</v>
      </c>
      <c r="T162" s="17" t="s">
        <v>1568</v>
      </c>
      <c r="U162" s="23" t="s">
        <v>36</v>
      </c>
      <c r="V162" s="17" t="s">
        <v>37</v>
      </c>
      <c r="W162" s="17"/>
      <c r="X162" s="23"/>
      <c r="Y162" s="23" t="str">
        <f t="shared" ca="1" si="4"/>
        <v>x</v>
      </c>
      <c r="Z162" s="28"/>
      <c r="AA162" s="25"/>
    </row>
    <row r="163" spans="1:27" ht="43.5" hidden="1" customHeight="1" x14ac:dyDescent="0.25">
      <c r="A163" s="16">
        <v>162</v>
      </c>
      <c r="B163" s="17" t="s">
        <v>1569</v>
      </c>
      <c r="C163" s="17" t="s">
        <v>225</v>
      </c>
      <c r="D163" s="17" t="s">
        <v>947</v>
      </c>
      <c r="E163" s="17" t="s">
        <v>948</v>
      </c>
      <c r="F163" s="17" t="s">
        <v>947</v>
      </c>
      <c r="G163" s="28" t="s">
        <v>1570</v>
      </c>
      <c r="H163" s="17"/>
      <c r="I163" s="17"/>
      <c r="J163" s="17" t="s">
        <v>624</v>
      </c>
      <c r="K163" s="22">
        <v>43651</v>
      </c>
      <c r="L163" s="22">
        <v>43655</v>
      </c>
      <c r="M163" s="22">
        <v>43655</v>
      </c>
      <c r="N163" s="22">
        <v>43661</v>
      </c>
      <c r="O163" s="22"/>
      <c r="P163" s="22">
        <v>43662</v>
      </c>
      <c r="Q163" s="22">
        <v>43665</v>
      </c>
      <c r="R163" s="22"/>
      <c r="S163" s="17" t="s">
        <v>1571</v>
      </c>
      <c r="T163" s="17" t="s">
        <v>1572</v>
      </c>
      <c r="U163" s="23" t="s">
        <v>36</v>
      </c>
      <c r="V163" s="17" t="s">
        <v>37</v>
      </c>
      <c r="W163" s="17"/>
      <c r="X163" s="23"/>
      <c r="Y163" s="23" t="str">
        <f t="shared" ca="1" si="4"/>
        <v>x</v>
      </c>
      <c r="Z163" s="28"/>
      <c r="AA163" s="25"/>
    </row>
    <row r="164" spans="1:27" ht="43.5" hidden="1" customHeight="1" x14ac:dyDescent="0.25">
      <c r="A164" s="16">
        <v>163</v>
      </c>
      <c r="B164" s="17" t="s">
        <v>1573</v>
      </c>
      <c r="C164" s="17" t="s">
        <v>317</v>
      </c>
      <c r="D164" s="17" t="s">
        <v>1546</v>
      </c>
      <c r="E164" s="17" t="s">
        <v>948</v>
      </c>
      <c r="F164" s="17" t="s">
        <v>1546</v>
      </c>
      <c r="G164" s="28" t="s">
        <v>1574</v>
      </c>
      <c r="H164" s="17"/>
      <c r="I164" s="17"/>
      <c r="J164" s="17" t="s">
        <v>624</v>
      </c>
      <c r="K164" s="22">
        <v>43658</v>
      </c>
      <c r="L164" s="22">
        <v>43662</v>
      </c>
      <c r="M164" s="22">
        <v>43662</v>
      </c>
      <c r="N164" s="22">
        <v>43675</v>
      </c>
      <c r="O164" s="22"/>
      <c r="P164" s="22">
        <v>43677</v>
      </c>
      <c r="Q164" s="22">
        <v>43853</v>
      </c>
      <c r="R164" s="22"/>
      <c r="S164" s="17" t="s">
        <v>1575</v>
      </c>
      <c r="T164" s="17">
        <v>1203</v>
      </c>
      <c r="U164" s="23" t="s">
        <v>36</v>
      </c>
      <c r="V164" s="17" t="s">
        <v>423</v>
      </c>
      <c r="W164" s="17"/>
      <c r="X164" s="23"/>
      <c r="Y164" s="23" t="str">
        <f t="shared" ca="1" si="4"/>
        <v>x</v>
      </c>
      <c r="Z164" s="28"/>
      <c r="AA164" s="25"/>
    </row>
    <row r="165" spans="1:27" ht="43.5" hidden="1" customHeight="1" x14ac:dyDescent="0.25">
      <c r="A165" s="16">
        <v>164</v>
      </c>
      <c r="B165" s="17" t="s">
        <v>1576</v>
      </c>
      <c r="C165" s="17" t="s">
        <v>217</v>
      </c>
      <c r="D165" s="17" t="s">
        <v>1149</v>
      </c>
      <c r="E165" s="17" t="s">
        <v>1150</v>
      </c>
      <c r="F165" s="17" t="s">
        <v>953</v>
      </c>
      <c r="G165" s="28" t="s">
        <v>1577</v>
      </c>
      <c r="H165" s="17"/>
      <c r="I165" s="17"/>
      <c r="J165" s="17" t="s">
        <v>49</v>
      </c>
      <c r="K165" s="22">
        <v>43664</v>
      </c>
      <c r="L165" s="22">
        <v>43664</v>
      </c>
      <c r="M165" s="22">
        <v>43664</v>
      </c>
      <c r="N165" s="22">
        <v>43665</v>
      </c>
      <c r="O165" s="22"/>
      <c r="P165" s="22">
        <v>43669</v>
      </c>
      <c r="Q165" s="22">
        <v>43673</v>
      </c>
      <c r="R165" s="22">
        <v>43678</v>
      </c>
      <c r="S165" s="17" t="s">
        <v>1578</v>
      </c>
      <c r="T165" s="17" t="s">
        <v>1579</v>
      </c>
      <c r="U165" s="23" t="s">
        <v>36</v>
      </c>
      <c r="V165" s="17" t="s">
        <v>37</v>
      </c>
      <c r="W165" s="17"/>
      <c r="X165" s="23"/>
      <c r="Y165" s="23" t="str">
        <f t="shared" ca="1" si="4"/>
        <v>x</v>
      </c>
      <c r="Z165" s="28"/>
      <c r="AA165" s="25"/>
    </row>
    <row r="166" spans="1:27" ht="43.5" hidden="1" customHeight="1" x14ac:dyDescent="0.25">
      <c r="A166" s="16">
        <v>165</v>
      </c>
      <c r="B166" s="17" t="s">
        <v>1580</v>
      </c>
      <c r="C166" s="17" t="s">
        <v>1448</v>
      </c>
      <c r="D166" s="17" t="s">
        <v>1210</v>
      </c>
      <c r="E166" s="17" t="s">
        <v>991</v>
      </c>
      <c r="F166" s="17" t="s">
        <v>1185</v>
      </c>
      <c r="G166" s="28" t="s">
        <v>1581</v>
      </c>
      <c r="H166" s="17"/>
      <c r="I166" s="17"/>
      <c r="J166" s="17" t="s">
        <v>33</v>
      </c>
      <c r="K166" s="22">
        <v>43516</v>
      </c>
      <c r="L166" s="22"/>
      <c r="M166" s="22">
        <v>43516</v>
      </c>
      <c r="N166" s="22">
        <v>43553</v>
      </c>
      <c r="O166" s="22"/>
      <c r="P166" s="22">
        <v>43553</v>
      </c>
      <c r="Q166" s="22"/>
      <c r="R166" s="22"/>
      <c r="S166" s="17" t="s">
        <v>1582</v>
      </c>
      <c r="T166" s="17"/>
      <c r="U166" s="23" t="s">
        <v>36</v>
      </c>
      <c r="V166" s="17" t="s">
        <v>37</v>
      </c>
      <c r="W166" s="17"/>
      <c r="X166" s="23"/>
      <c r="Y166" s="23" t="str">
        <f t="shared" ca="1" si="4"/>
        <v>x</v>
      </c>
      <c r="Z166" s="28"/>
      <c r="AA166" s="25"/>
    </row>
    <row r="167" spans="1:27" ht="43.5" hidden="1" customHeight="1" x14ac:dyDescent="0.25">
      <c r="A167" s="16">
        <v>166</v>
      </c>
      <c r="B167" s="17" t="s">
        <v>1583</v>
      </c>
      <c r="C167" s="17" t="s">
        <v>165</v>
      </c>
      <c r="D167" s="17" t="s">
        <v>1149</v>
      </c>
      <c r="E167" s="17" t="s">
        <v>1150</v>
      </c>
      <c r="F167" s="17" t="s">
        <v>953</v>
      </c>
      <c r="G167" s="28" t="s">
        <v>1584</v>
      </c>
      <c r="H167" s="17"/>
      <c r="I167" s="17"/>
      <c r="J167" s="17"/>
      <c r="K167" s="22">
        <v>43668</v>
      </c>
      <c r="L167" s="22">
        <v>43671</v>
      </c>
      <c r="M167" s="22"/>
      <c r="N167" s="22">
        <v>43675</v>
      </c>
      <c r="O167" s="22"/>
      <c r="P167" s="22">
        <v>43677</v>
      </c>
      <c r="Q167" s="22">
        <v>43678</v>
      </c>
      <c r="R167" s="22">
        <v>43682</v>
      </c>
      <c r="S167" s="17" t="s">
        <v>1585</v>
      </c>
      <c r="T167" s="17" t="s">
        <v>1586</v>
      </c>
      <c r="U167" s="23" t="s">
        <v>36</v>
      </c>
      <c r="V167" s="17" t="s">
        <v>37</v>
      </c>
      <c r="W167" s="17"/>
      <c r="X167" s="23"/>
      <c r="Y167" s="23"/>
      <c r="Z167" s="28"/>
      <c r="AA167" s="25"/>
    </row>
    <row r="168" spans="1:27" ht="43.5" hidden="1" customHeight="1" x14ac:dyDescent="0.25">
      <c r="A168" s="16">
        <v>167</v>
      </c>
      <c r="B168" s="17" t="s">
        <v>1587</v>
      </c>
      <c r="C168" s="17" t="s">
        <v>396</v>
      </c>
      <c r="D168" s="70" t="s">
        <v>552</v>
      </c>
      <c r="E168" s="17" t="s">
        <v>1588</v>
      </c>
      <c r="F168" s="17"/>
      <c r="G168" s="28" t="s">
        <v>1589</v>
      </c>
      <c r="H168" s="17"/>
      <c r="I168" s="17"/>
      <c r="J168" s="17" t="s">
        <v>1590</v>
      </c>
      <c r="K168" s="22">
        <v>43299</v>
      </c>
      <c r="L168" s="22"/>
      <c r="M168" s="22">
        <v>43299</v>
      </c>
      <c r="N168" s="22">
        <v>43299</v>
      </c>
      <c r="O168" s="22"/>
      <c r="P168" s="22"/>
      <c r="Q168" s="22"/>
      <c r="R168" s="22"/>
      <c r="S168" s="17">
        <v>8</v>
      </c>
      <c r="T168" s="17"/>
      <c r="U168" s="23" t="s">
        <v>36</v>
      </c>
      <c r="V168" s="17" t="s">
        <v>37</v>
      </c>
      <c r="W168" s="17"/>
      <c r="X168" s="23"/>
      <c r="Y168" s="23"/>
      <c r="Z168" s="28"/>
      <c r="AA168" s="25"/>
    </row>
    <row r="169" spans="1:27" ht="43.5" hidden="1" customHeight="1" x14ac:dyDescent="0.25">
      <c r="A169" s="16">
        <v>168</v>
      </c>
      <c r="B169" s="17" t="s">
        <v>1591</v>
      </c>
      <c r="C169" s="17" t="s">
        <v>1448</v>
      </c>
      <c r="D169" s="17" t="s">
        <v>1015</v>
      </c>
      <c r="E169" s="17" t="s">
        <v>934</v>
      </c>
      <c r="F169" s="17" t="s">
        <v>1015</v>
      </c>
      <c r="G169" s="28" t="s">
        <v>1592</v>
      </c>
      <c r="H169" s="17"/>
      <c r="I169" s="17"/>
      <c r="J169" s="17" t="s">
        <v>33</v>
      </c>
      <c r="K169" s="22">
        <v>43305</v>
      </c>
      <c r="L169" s="22"/>
      <c r="M169" s="22">
        <v>43671</v>
      </c>
      <c r="N169" s="22">
        <v>43672</v>
      </c>
      <c r="O169" s="22"/>
      <c r="P169" s="22">
        <v>43672</v>
      </c>
      <c r="Q169" s="22"/>
      <c r="R169" s="22"/>
      <c r="S169" s="17"/>
      <c r="T169" s="17" t="s">
        <v>509</v>
      </c>
      <c r="U169" s="23" t="s">
        <v>36</v>
      </c>
      <c r="V169" s="17" t="s">
        <v>37</v>
      </c>
      <c r="W169" s="17"/>
      <c r="X169" s="23"/>
      <c r="Y169" s="23"/>
      <c r="Z169" s="28"/>
      <c r="AA169" s="25"/>
    </row>
    <row r="170" spans="1:27" ht="43.5" hidden="1" customHeight="1" x14ac:dyDescent="0.25">
      <c r="A170" s="16">
        <v>169</v>
      </c>
      <c r="B170" s="17" t="s">
        <v>1593</v>
      </c>
      <c r="C170" s="17" t="s">
        <v>197</v>
      </c>
      <c r="D170" s="17" t="s">
        <v>1546</v>
      </c>
      <c r="E170" s="17" t="s">
        <v>1588</v>
      </c>
      <c r="F170" s="17"/>
      <c r="G170" s="28" t="s">
        <v>1594</v>
      </c>
      <c r="H170" s="17"/>
      <c r="I170" s="17"/>
      <c r="J170" s="17" t="s">
        <v>1590</v>
      </c>
      <c r="K170" s="22">
        <v>43319</v>
      </c>
      <c r="L170" s="22"/>
      <c r="M170" s="22">
        <v>43319</v>
      </c>
      <c r="N170" s="22">
        <v>43467</v>
      </c>
      <c r="O170" s="22"/>
      <c r="P170" s="22"/>
      <c r="Q170" s="22"/>
      <c r="R170" s="22"/>
      <c r="S170" s="17" t="s">
        <v>1595</v>
      </c>
      <c r="T170" s="17"/>
      <c r="U170" s="23" t="s">
        <v>36</v>
      </c>
      <c r="V170" s="17" t="s">
        <v>37</v>
      </c>
      <c r="W170" s="17"/>
      <c r="X170" s="23"/>
      <c r="Y170" s="23"/>
      <c r="Z170" s="28" t="s">
        <v>1596</v>
      </c>
      <c r="AA170" s="25"/>
    </row>
    <row r="171" spans="1:27" ht="43.5" hidden="1" customHeight="1" x14ac:dyDescent="0.25">
      <c r="A171" s="16">
        <v>170</v>
      </c>
      <c r="B171" s="17" t="s">
        <v>1597</v>
      </c>
      <c r="C171" s="17" t="s">
        <v>190</v>
      </c>
      <c r="D171" s="17" t="s">
        <v>1388</v>
      </c>
      <c r="E171" s="17" t="s">
        <v>1588</v>
      </c>
      <c r="F171" s="17"/>
      <c r="G171" s="28" t="s">
        <v>1598</v>
      </c>
      <c r="H171" s="17"/>
      <c r="I171" s="17"/>
      <c r="J171" s="17" t="s">
        <v>713</v>
      </c>
      <c r="K171" s="22">
        <v>43672</v>
      </c>
      <c r="L171" s="22"/>
      <c r="M171" s="22">
        <v>43824</v>
      </c>
      <c r="N171" s="22">
        <v>43838</v>
      </c>
      <c r="O171" s="22"/>
      <c r="P171" s="22">
        <v>43838</v>
      </c>
      <c r="Q171" s="22">
        <v>43843</v>
      </c>
      <c r="R171" s="22"/>
      <c r="S171" s="17">
        <v>10</v>
      </c>
      <c r="T171" s="17">
        <v>46</v>
      </c>
      <c r="U171" s="23" t="s">
        <v>36</v>
      </c>
      <c r="V171" s="17" t="s">
        <v>37</v>
      </c>
      <c r="W171" s="17"/>
      <c r="X171" s="23"/>
      <c r="Y171" s="23"/>
      <c r="Z171" s="28"/>
      <c r="AA171" s="25"/>
    </row>
    <row r="172" spans="1:27" ht="43.5" hidden="1" customHeight="1" x14ac:dyDescent="0.25">
      <c r="A172" s="16">
        <v>171</v>
      </c>
      <c r="B172" s="17" t="s">
        <v>1599</v>
      </c>
      <c r="C172" s="17" t="s">
        <v>60</v>
      </c>
      <c r="D172" s="17" t="s">
        <v>1546</v>
      </c>
      <c r="E172" s="17" t="s">
        <v>948</v>
      </c>
      <c r="F172" s="17" t="s">
        <v>1546</v>
      </c>
      <c r="G172" s="28" t="s">
        <v>1600</v>
      </c>
      <c r="H172" s="17"/>
      <c r="I172" s="17"/>
      <c r="J172" s="17" t="s">
        <v>713</v>
      </c>
      <c r="K172" s="22">
        <v>43292</v>
      </c>
      <c r="L172" s="22"/>
      <c r="M172" s="22">
        <v>43824</v>
      </c>
      <c r="N172" s="22">
        <v>43837</v>
      </c>
      <c r="O172" s="22"/>
      <c r="P172" s="22">
        <v>43837</v>
      </c>
      <c r="Q172" s="22">
        <v>43838</v>
      </c>
      <c r="R172" s="22"/>
      <c r="S172" s="17">
        <v>1</v>
      </c>
      <c r="T172" s="17">
        <v>31</v>
      </c>
      <c r="U172" s="23" t="s">
        <v>36</v>
      </c>
      <c r="V172" s="17" t="s">
        <v>423</v>
      </c>
      <c r="W172" s="17"/>
      <c r="X172" s="23"/>
      <c r="Y172" s="23"/>
      <c r="Z172" s="28"/>
      <c r="AA172" s="25"/>
    </row>
    <row r="173" spans="1:27" ht="43.5" hidden="1" customHeight="1" x14ac:dyDescent="0.25">
      <c r="A173" s="16">
        <v>172</v>
      </c>
      <c r="B173" s="17" t="s">
        <v>1484</v>
      </c>
      <c r="C173" s="17" t="s">
        <v>225</v>
      </c>
      <c r="D173" s="17" t="s">
        <v>976</v>
      </c>
      <c r="E173" s="17" t="s">
        <v>939</v>
      </c>
      <c r="F173" s="17" t="s">
        <v>977</v>
      </c>
      <c r="G173" s="28" t="s">
        <v>1601</v>
      </c>
      <c r="H173" s="17"/>
      <c r="I173" s="17"/>
      <c r="J173" s="17" t="s">
        <v>683</v>
      </c>
      <c r="K173" s="22">
        <v>43672</v>
      </c>
      <c r="L173" s="22">
        <v>43672</v>
      </c>
      <c r="M173" s="22">
        <v>43699</v>
      </c>
      <c r="N173" s="22">
        <v>43710</v>
      </c>
      <c r="O173" s="22"/>
      <c r="P173" s="22">
        <v>43720</v>
      </c>
      <c r="Q173" s="22"/>
      <c r="R173" s="22"/>
      <c r="S173" s="17" t="s">
        <v>1602</v>
      </c>
      <c r="T173" s="17"/>
      <c r="U173" s="23" t="s">
        <v>36</v>
      </c>
      <c r="V173" s="21" t="s">
        <v>37</v>
      </c>
      <c r="W173" s="17"/>
      <c r="X173" s="23"/>
      <c r="Y173" s="23"/>
      <c r="Z173" s="28"/>
      <c r="AA173" s="25"/>
    </row>
    <row r="174" spans="1:27" ht="43.5" hidden="1" customHeight="1" x14ac:dyDescent="0.25">
      <c r="A174" s="16">
        <v>173</v>
      </c>
      <c r="B174" s="17" t="s">
        <v>1603</v>
      </c>
      <c r="C174" s="17" t="s">
        <v>190</v>
      </c>
      <c r="D174" s="17" t="s">
        <v>958</v>
      </c>
      <c r="E174" s="17" t="s">
        <v>1588</v>
      </c>
      <c r="F174" s="17"/>
      <c r="G174" s="28" t="s">
        <v>1604</v>
      </c>
      <c r="H174" s="17"/>
      <c r="I174" s="17"/>
      <c r="J174" s="17" t="s">
        <v>49</v>
      </c>
      <c r="K174" s="22">
        <v>43671</v>
      </c>
      <c r="L174" s="22">
        <v>43672</v>
      </c>
      <c r="M174" s="22">
        <v>43815</v>
      </c>
      <c r="N174" s="22">
        <v>43818</v>
      </c>
      <c r="O174" s="22"/>
      <c r="P174" s="22">
        <v>43844</v>
      </c>
      <c r="Q174" s="22">
        <v>43849</v>
      </c>
      <c r="R174" s="22"/>
      <c r="S174" s="17" t="s">
        <v>1605</v>
      </c>
      <c r="T174" s="17">
        <v>108</v>
      </c>
      <c r="U174" s="23" t="s">
        <v>36</v>
      </c>
      <c r="V174" s="17" t="s">
        <v>423</v>
      </c>
      <c r="W174" s="17"/>
      <c r="X174" s="23"/>
      <c r="Y174" s="23"/>
      <c r="Z174" s="28"/>
      <c r="AA174" s="25"/>
    </row>
    <row r="175" spans="1:27" ht="43.5" hidden="1" customHeight="1" x14ac:dyDescent="0.25">
      <c r="A175" s="16">
        <v>174</v>
      </c>
      <c r="B175" s="17" t="s">
        <v>1606</v>
      </c>
      <c r="C175" s="17" t="s">
        <v>197</v>
      </c>
      <c r="D175" s="17" t="s">
        <v>1143</v>
      </c>
      <c r="E175" s="17" t="s">
        <v>959</v>
      </c>
      <c r="F175" s="17" t="s">
        <v>960</v>
      </c>
      <c r="G175" s="28" t="s">
        <v>1607</v>
      </c>
      <c r="H175" s="17"/>
      <c r="I175" s="17"/>
      <c r="J175" s="17" t="s">
        <v>49</v>
      </c>
      <c r="K175" s="22">
        <v>43671</v>
      </c>
      <c r="L175" s="22">
        <v>43672</v>
      </c>
      <c r="M175" s="22"/>
      <c r="N175" s="22">
        <v>43707</v>
      </c>
      <c r="O175" s="22"/>
      <c r="P175" s="22">
        <v>43713</v>
      </c>
      <c r="Q175" s="22">
        <v>43808</v>
      </c>
      <c r="R175" s="22"/>
      <c r="S175" s="17" t="s">
        <v>1608</v>
      </c>
      <c r="T175" s="17">
        <v>1755</v>
      </c>
      <c r="U175" s="23" t="s">
        <v>36</v>
      </c>
      <c r="V175" s="17" t="s">
        <v>37</v>
      </c>
      <c r="W175" s="17"/>
      <c r="X175" s="23"/>
      <c r="Y175" s="23"/>
      <c r="Z175" s="28"/>
      <c r="AA175" s="25"/>
    </row>
    <row r="176" spans="1:27" ht="43.5" hidden="1" customHeight="1" x14ac:dyDescent="0.25">
      <c r="A176" s="16">
        <v>175</v>
      </c>
      <c r="B176" s="17" t="s">
        <v>1609</v>
      </c>
      <c r="C176" s="17" t="s">
        <v>103</v>
      </c>
      <c r="D176" s="17" t="s">
        <v>1256</v>
      </c>
      <c r="E176" s="17" t="s">
        <v>968</v>
      </c>
      <c r="F176" s="17" t="s">
        <v>953</v>
      </c>
      <c r="G176" s="28" t="s">
        <v>1610</v>
      </c>
      <c r="H176" s="17"/>
      <c r="I176" s="17"/>
      <c r="J176" s="17" t="s">
        <v>1611</v>
      </c>
      <c r="K176" s="21">
        <v>43679</v>
      </c>
      <c r="L176" s="21">
        <v>43679</v>
      </c>
      <c r="M176" s="21">
        <v>43679</v>
      </c>
      <c r="N176" s="21">
        <v>43679</v>
      </c>
      <c r="O176" s="21"/>
      <c r="P176" s="21">
        <v>43679</v>
      </c>
      <c r="Q176" s="21">
        <v>43683</v>
      </c>
      <c r="R176" s="22"/>
      <c r="S176" s="17" t="s">
        <v>1612</v>
      </c>
      <c r="T176" s="17" t="s">
        <v>1613</v>
      </c>
      <c r="U176" s="23" t="s">
        <v>36</v>
      </c>
      <c r="V176" s="17" t="s">
        <v>37</v>
      </c>
      <c r="W176" s="17"/>
      <c r="X176" s="23"/>
      <c r="Y176" s="23"/>
      <c r="Z176" s="28"/>
      <c r="AA176" s="25"/>
    </row>
    <row r="177" spans="1:27" ht="43.5" hidden="1" customHeight="1" x14ac:dyDescent="0.25">
      <c r="A177" s="16">
        <v>176</v>
      </c>
      <c r="B177" s="17" t="s">
        <v>1614</v>
      </c>
      <c r="C177" s="17"/>
      <c r="D177" s="17" t="s">
        <v>933</v>
      </c>
      <c r="E177" s="17" t="s">
        <v>934</v>
      </c>
      <c r="F177" s="17" t="s">
        <v>933</v>
      </c>
      <c r="G177" s="28" t="s">
        <v>1615</v>
      </c>
      <c r="H177" s="17"/>
      <c r="I177" s="17"/>
      <c r="J177" s="17"/>
      <c r="K177" s="22"/>
      <c r="L177" s="22"/>
      <c r="M177" s="22"/>
      <c r="N177" s="22"/>
      <c r="O177" s="22"/>
      <c r="P177" s="22"/>
      <c r="Q177" s="22"/>
      <c r="R177" s="22"/>
      <c r="S177" s="17"/>
      <c r="T177" s="17"/>
      <c r="U177" s="23"/>
      <c r="V177" s="17" t="s">
        <v>552</v>
      </c>
      <c r="W177" s="17"/>
      <c r="X177" s="23"/>
      <c r="Y177" s="23"/>
      <c r="Z177" s="28"/>
      <c r="AA177" s="25"/>
    </row>
    <row r="178" spans="1:27" ht="43.5" hidden="1" customHeight="1" x14ac:dyDescent="0.25">
      <c r="A178" s="16">
        <v>177</v>
      </c>
      <c r="B178" s="17" t="s">
        <v>1616</v>
      </c>
      <c r="C178" s="17" t="s">
        <v>165</v>
      </c>
      <c r="D178" s="17" t="s">
        <v>1143</v>
      </c>
      <c r="E178" s="17" t="s">
        <v>959</v>
      </c>
      <c r="F178" s="17" t="s">
        <v>960</v>
      </c>
      <c r="G178" s="28" t="s">
        <v>1617</v>
      </c>
      <c r="H178" s="17"/>
      <c r="I178" s="17"/>
      <c r="J178" s="17" t="s">
        <v>33</v>
      </c>
      <c r="K178" s="22">
        <v>43696</v>
      </c>
      <c r="L178" s="22"/>
      <c r="M178" s="22">
        <v>43696</v>
      </c>
      <c r="N178" s="22">
        <v>43696</v>
      </c>
      <c r="O178" s="22"/>
      <c r="P178" s="22">
        <v>43696</v>
      </c>
      <c r="Q178" s="22"/>
      <c r="R178" s="22"/>
      <c r="S178" s="17"/>
      <c r="T178" s="17"/>
      <c r="U178" s="23" t="s">
        <v>36</v>
      </c>
      <c r="V178" s="17" t="s">
        <v>37</v>
      </c>
      <c r="W178" s="17"/>
      <c r="X178" s="23"/>
      <c r="Y178" s="23"/>
      <c r="Z178" s="28"/>
      <c r="AA178" s="25"/>
    </row>
    <row r="179" spans="1:27" ht="43.5" hidden="1" customHeight="1" x14ac:dyDescent="0.25">
      <c r="A179" s="16">
        <v>178</v>
      </c>
      <c r="B179" s="17" t="s">
        <v>1528</v>
      </c>
      <c r="C179" s="17" t="s">
        <v>103</v>
      </c>
      <c r="D179" s="17" t="s">
        <v>1283</v>
      </c>
      <c r="E179" s="17" t="s">
        <v>968</v>
      </c>
      <c r="F179" s="17" t="s">
        <v>1284</v>
      </c>
      <c r="G179" s="28" t="s">
        <v>1618</v>
      </c>
      <c r="H179" s="17"/>
      <c r="I179" s="17"/>
      <c r="J179" s="17" t="s">
        <v>683</v>
      </c>
      <c r="K179" s="21">
        <v>43696</v>
      </c>
      <c r="L179" s="21">
        <v>43697</v>
      </c>
      <c r="M179" s="21">
        <v>43697</v>
      </c>
      <c r="N179" s="21">
        <v>43697</v>
      </c>
      <c r="O179" s="21"/>
      <c r="P179" s="21">
        <v>43697</v>
      </c>
      <c r="Q179" s="21">
        <v>43698</v>
      </c>
      <c r="R179" s="22"/>
      <c r="S179" s="17" t="s">
        <v>1612</v>
      </c>
      <c r="T179" s="17" t="s">
        <v>1619</v>
      </c>
      <c r="U179" s="23" t="s">
        <v>36</v>
      </c>
      <c r="V179" s="17" t="s">
        <v>37</v>
      </c>
      <c r="W179" s="17"/>
      <c r="X179" s="23"/>
      <c r="Y179" s="23"/>
      <c r="Z179" s="28"/>
      <c r="AA179" s="25"/>
    </row>
    <row r="180" spans="1:27" ht="43.5" hidden="1" customHeight="1" x14ac:dyDescent="0.25">
      <c r="A180" s="16">
        <v>179</v>
      </c>
      <c r="B180" s="17" t="s">
        <v>1620</v>
      </c>
      <c r="C180" s="17" t="s">
        <v>83</v>
      </c>
      <c r="D180" s="17" t="s">
        <v>1283</v>
      </c>
      <c r="E180" s="17" t="s">
        <v>968</v>
      </c>
      <c r="F180" s="17" t="s">
        <v>1546</v>
      </c>
      <c r="G180" s="28" t="s">
        <v>1621</v>
      </c>
      <c r="H180" s="17"/>
      <c r="I180" s="17"/>
      <c r="J180" s="17" t="s">
        <v>43</v>
      </c>
      <c r="K180" s="21">
        <v>43698</v>
      </c>
      <c r="L180" s="21">
        <v>43698</v>
      </c>
      <c r="M180" s="21">
        <v>43698</v>
      </c>
      <c r="N180" s="21">
        <v>43699</v>
      </c>
      <c r="O180" s="21"/>
      <c r="P180" s="21">
        <v>43699</v>
      </c>
      <c r="Q180" s="21">
        <v>43709</v>
      </c>
      <c r="R180" s="22"/>
      <c r="S180" s="17" t="s">
        <v>1622</v>
      </c>
      <c r="T180" s="17" t="s">
        <v>1623</v>
      </c>
      <c r="U180" s="23" t="s">
        <v>36</v>
      </c>
      <c r="V180" s="17" t="s">
        <v>37</v>
      </c>
      <c r="W180" s="17"/>
      <c r="X180" s="23"/>
      <c r="Y180" s="23"/>
      <c r="Z180" s="28"/>
      <c r="AA180" s="25"/>
    </row>
    <row r="181" spans="1:27" ht="43.5" hidden="1" customHeight="1" x14ac:dyDescent="0.25">
      <c r="A181" s="16">
        <v>180</v>
      </c>
      <c r="B181" s="17" t="s">
        <v>1624</v>
      </c>
      <c r="C181" s="17" t="s">
        <v>165</v>
      </c>
      <c r="D181" s="17" t="s">
        <v>552</v>
      </c>
      <c r="E181" s="17" t="s">
        <v>991</v>
      </c>
      <c r="F181" s="17"/>
      <c r="G181" s="28" t="s">
        <v>1625</v>
      </c>
      <c r="H181" s="17"/>
      <c r="I181" s="17"/>
      <c r="J181" s="17" t="s">
        <v>49</v>
      </c>
      <c r="K181" s="22">
        <v>43698</v>
      </c>
      <c r="L181" s="22">
        <v>43700</v>
      </c>
      <c r="M181" s="22">
        <v>43700</v>
      </c>
      <c r="N181" s="22"/>
      <c r="O181" s="22"/>
      <c r="P181" s="22"/>
      <c r="Q181" s="22"/>
      <c r="R181" s="22"/>
      <c r="S181" s="17"/>
      <c r="T181" s="17"/>
      <c r="U181" s="23"/>
      <c r="V181" s="17" t="s">
        <v>552</v>
      </c>
      <c r="W181" s="17"/>
      <c r="X181" s="23"/>
      <c r="Y181" s="23"/>
      <c r="Z181" s="28"/>
      <c r="AA181" s="25"/>
    </row>
    <row r="182" spans="1:27" ht="43.5" hidden="1" customHeight="1" x14ac:dyDescent="0.25">
      <c r="A182" s="16">
        <v>181</v>
      </c>
      <c r="B182" s="17" t="s">
        <v>1626</v>
      </c>
      <c r="C182" s="17" t="s">
        <v>165</v>
      </c>
      <c r="D182" s="17" t="s">
        <v>934</v>
      </c>
      <c r="E182" s="17" t="s">
        <v>934</v>
      </c>
      <c r="F182" s="17"/>
      <c r="G182" s="28" t="s">
        <v>1627</v>
      </c>
      <c r="H182" s="17"/>
      <c r="I182" s="17"/>
      <c r="J182" s="17" t="s">
        <v>49</v>
      </c>
      <c r="K182" s="22">
        <v>43699</v>
      </c>
      <c r="L182" s="22">
        <v>43700</v>
      </c>
      <c r="M182" s="22">
        <v>43700</v>
      </c>
      <c r="N182" s="22"/>
      <c r="O182" s="22"/>
      <c r="P182" s="22"/>
      <c r="Q182" s="22"/>
      <c r="R182" s="22"/>
      <c r="S182" s="17"/>
      <c r="T182" s="17"/>
      <c r="U182" s="23"/>
      <c r="V182" s="17" t="s">
        <v>552</v>
      </c>
      <c r="W182" s="17"/>
      <c r="X182" s="23"/>
      <c r="Y182" s="23"/>
      <c r="Z182" s="28"/>
      <c r="AA182" s="25"/>
    </row>
    <row r="183" spans="1:27" ht="43.5" hidden="1" customHeight="1" x14ac:dyDescent="0.25">
      <c r="A183" s="16">
        <v>183</v>
      </c>
      <c r="B183" s="17" t="s">
        <v>1628</v>
      </c>
      <c r="C183" s="17" t="s">
        <v>130</v>
      </c>
      <c r="D183" s="17" t="s">
        <v>1256</v>
      </c>
      <c r="E183" s="17" t="s">
        <v>968</v>
      </c>
      <c r="F183" s="17" t="s">
        <v>953</v>
      </c>
      <c r="G183" s="28" t="s">
        <v>1629</v>
      </c>
      <c r="H183" s="17"/>
      <c r="I183" s="17"/>
      <c r="J183" s="17" t="s">
        <v>683</v>
      </c>
      <c r="K183" s="21">
        <v>43710</v>
      </c>
      <c r="L183" s="21">
        <v>43710</v>
      </c>
      <c r="M183" s="21">
        <v>43710</v>
      </c>
      <c r="N183" s="21">
        <v>43711</v>
      </c>
      <c r="O183" s="21"/>
      <c r="P183" s="21">
        <v>43711</v>
      </c>
      <c r="Q183" s="21">
        <v>43711</v>
      </c>
      <c r="R183" s="22"/>
      <c r="S183" s="17" t="s">
        <v>1630</v>
      </c>
      <c r="T183" s="17" t="s">
        <v>1631</v>
      </c>
      <c r="U183" s="23" t="s">
        <v>36</v>
      </c>
      <c r="V183" s="17" t="s">
        <v>37</v>
      </c>
      <c r="W183" s="17"/>
      <c r="X183" s="23"/>
      <c r="Y183" s="23"/>
      <c r="Z183" s="28"/>
      <c r="AA183" s="25"/>
    </row>
    <row r="184" spans="1:27" ht="43.5" hidden="1" customHeight="1" x14ac:dyDescent="0.25">
      <c r="A184" s="16">
        <v>184</v>
      </c>
      <c r="B184" s="17" t="s">
        <v>1632</v>
      </c>
      <c r="C184" s="17" t="s">
        <v>190</v>
      </c>
      <c r="D184" s="17" t="s">
        <v>1149</v>
      </c>
      <c r="E184" s="17" t="s">
        <v>1150</v>
      </c>
      <c r="F184" s="17" t="s">
        <v>953</v>
      </c>
      <c r="G184" s="28" t="s">
        <v>1633</v>
      </c>
      <c r="H184" s="17"/>
      <c r="I184" s="17"/>
      <c r="J184" s="17" t="s">
        <v>624</v>
      </c>
      <c r="K184" s="22">
        <v>43706</v>
      </c>
      <c r="L184" s="22">
        <v>43711</v>
      </c>
      <c r="M184" s="22">
        <v>43711</v>
      </c>
      <c r="N184" s="22">
        <v>43711</v>
      </c>
      <c r="O184" s="22"/>
      <c r="P184" s="22">
        <v>43735</v>
      </c>
      <c r="Q184" s="22" t="s">
        <v>1634</v>
      </c>
      <c r="R184" s="22"/>
      <c r="S184" s="17" t="s">
        <v>1635</v>
      </c>
      <c r="T184" s="17" t="s">
        <v>1636</v>
      </c>
      <c r="U184" s="23" t="s">
        <v>36</v>
      </c>
      <c r="V184" s="17" t="s">
        <v>37</v>
      </c>
      <c r="W184" s="17"/>
      <c r="X184" s="23"/>
      <c r="Y184" s="23"/>
      <c r="Z184" s="28"/>
      <c r="AA184" s="25"/>
    </row>
    <row r="185" spans="1:27" ht="43.5" hidden="1" customHeight="1" x14ac:dyDescent="0.25">
      <c r="A185" s="16">
        <v>185</v>
      </c>
      <c r="B185" s="17" t="s">
        <v>1131</v>
      </c>
      <c r="C185" s="17" t="s">
        <v>88</v>
      </c>
      <c r="D185" s="17" t="s">
        <v>1637</v>
      </c>
      <c r="E185" s="17" t="s">
        <v>959</v>
      </c>
      <c r="F185" s="17"/>
      <c r="G185" s="28" t="s">
        <v>1638</v>
      </c>
      <c r="H185" s="17"/>
      <c r="I185" s="17"/>
      <c r="J185" s="17" t="s">
        <v>43</v>
      </c>
      <c r="K185" s="22">
        <v>43713</v>
      </c>
      <c r="L185" s="22">
        <v>43713</v>
      </c>
      <c r="M185" s="22">
        <v>43713</v>
      </c>
      <c r="N185" s="22">
        <v>43731</v>
      </c>
      <c r="O185" s="22"/>
      <c r="P185" s="22">
        <v>43798</v>
      </c>
      <c r="Q185" s="22">
        <v>43819</v>
      </c>
      <c r="R185" s="22"/>
      <c r="S185" s="17" t="s">
        <v>1639</v>
      </c>
      <c r="T185" s="17" t="s">
        <v>1640</v>
      </c>
      <c r="U185" s="23" t="s">
        <v>36</v>
      </c>
      <c r="V185" s="17" t="s">
        <v>37</v>
      </c>
      <c r="W185" s="17"/>
      <c r="X185" s="23"/>
      <c r="Y185" s="23"/>
      <c r="Z185" s="28"/>
      <c r="AA185" s="25"/>
    </row>
    <row r="186" spans="1:27" ht="43.5" hidden="1" customHeight="1" x14ac:dyDescent="0.25">
      <c r="A186" s="16">
        <v>186</v>
      </c>
      <c r="B186" s="17" t="s">
        <v>1641</v>
      </c>
      <c r="C186" s="17" t="s">
        <v>396</v>
      </c>
      <c r="D186" s="70" t="s">
        <v>947</v>
      </c>
      <c r="E186" s="17" t="s">
        <v>959</v>
      </c>
      <c r="F186" s="17"/>
      <c r="G186" s="28" t="s">
        <v>1642</v>
      </c>
      <c r="H186" s="17"/>
      <c r="I186" s="17"/>
      <c r="J186" s="17" t="s">
        <v>673</v>
      </c>
      <c r="K186" s="22">
        <v>43711</v>
      </c>
      <c r="L186" s="22">
        <v>43713</v>
      </c>
      <c r="M186" s="22">
        <v>43731</v>
      </c>
      <c r="N186" s="22">
        <v>43809</v>
      </c>
      <c r="O186" s="22"/>
      <c r="P186" s="22">
        <v>43832</v>
      </c>
      <c r="Q186" s="22">
        <v>43834</v>
      </c>
      <c r="R186" s="22"/>
      <c r="S186" s="17" t="s">
        <v>1643</v>
      </c>
      <c r="T186" s="17">
        <v>2</v>
      </c>
      <c r="U186" s="23" t="s">
        <v>36</v>
      </c>
      <c r="V186" s="17" t="s">
        <v>37</v>
      </c>
      <c r="W186" s="17"/>
      <c r="X186" s="23"/>
      <c r="Y186" s="23"/>
      <c r="Z186" s="28"/>
      <c r="AA186" s="25"/>
    </row>
    <row r="187" spans="1:27" ht="43.5" hidden="1" customHeight="1" x14ac:dyDescent="0.25">
      <c r="A187" s="16">
        <v>187</v>
      </c>
      <c r="B187" s="17" t="s">
        <v>1644</v>
      </c>
      <c r="C187" s="17" t="s">
        <v>317</v>
      </c>
      <c r="D187" s="17" t="s">
        <v>1292</v>
      </c>
      <c r="E187" s="17" t="s">
        <v>968</v>
      </c>
      <c r="F187" s="17" t="s">
        <v>959</v>
      </c>
      <c r="G187" s="28" t="s">
        <v>1645</v>
      </c>
      <c r="H187" s="17"/>
      <c r="I187" s="17"/>
      <c r="J187" s="17" t="s">
        <v>420</v>
      </c>
      <c r="K187" s="21">
        <v>43718</v>
      </c>
      <c r="L187" s="21">
        <v>43719</v>
      </c>
      <c r="M187" s="21">
        <v>43719</v>
      </c>
      <c r="N187" s="21">
        <v>43721</v>
      </c>
      <c r="O187" s="21"/>
      <c r="P187" s="21">
        <v>43721</v>
      </c>
      <c r="Q187" s="21">
        <v>43724</v>
      </c>
      <c r="R187" s="22"/>
      <c r="S187" s="17" t="s">
        <v>1646</v>
      </c>
      <c r="T187" s="17" t="s">
        <v>1647</v>
      </c>
      <c r="U187" s="23" t="s">
        <v>36</v>
      </c>
      <c r="V187" s="17" t="s">
        <v>37</v>
      </c>
      <c r="W187" s="17"/>
      <c r="X187" s="23"/>
      <c r="Y187" s="23"/>
      <c r="Z187" s="28"/>
      <c r="AA187" s="25"/>
    </row>
    <row r="188" spans="1:27" ht="43.5" hidden="1" customHeight="1" x14ac:dyDescent="0.25">
      <c r="A188" s="16">
        <v>188</v>
      </c>
      <c r="B188" s="17" t="s">
        <v>1648</v>
      </c>
      <c r="C188" s="17" t="s">
        <v>317</v>
      </c>
      <c r="D188" s="17" t="s">
        <v>934</v>
      </c>
      <c r="E188" s="17" t="s">
        <v>934</v>
      </c>
      <c r="F188" s="17"/>
      <c r="G188" s="28" t="s">
        <v>1649</v>
      </c>
      <c r="H188" s="17"/>
      <c r="I188" s="17"/>
      <c r="J188" s="17" t="s">
        <v>33</v>
      </c>
      <c r="K188" s="22">
        <v>43700</v>
      </c>
      <c r="L188" s="22"/>
      <c r="M188" s="22">
        <v>43712</v>
      </c>
      <c r="N188" s="22">
        <v>43712</v>
      </c>
      <c r="O188" s="22"/>
      <c r="P188" s="22">
        <v>43712</v>
      </c>
      <c r="Q188" s="22">
        <v>43713</v>
      </c>
      <c r="R188" s="22"/>
      <c r="S188" s="17" t="s">
        <v>1650</v>
      </c>
      <c r="T188" s="17" t="s">
        <v>1651</v>
      </c>
      <c r="U188" s="23" t="s">
        <v>36</v>
      </c>
      <c r="V188" s="17" t="s">
        <v>37</v>
      </c>
      <c r="W188" s="17"/>
      <c r="X188" s="23"/>
      <c r="Y188" s="23"/>
      <c r="Z188" s="28"/>
      <c r="AA188" s="25"/>
    </row>
    <row r="189" spans="1:27" ht="43.5" hidden="1" customHeight="1" x14ac:dyDescent="0.25">
      <c r="A189" s="16">
        <v>189</v>
      </c>
      <c r="B189" s="17" t="s">
        <v>1652</v>
      </c>
      <c r="C189" s="17" t="s">
        <v>225</v>
      </c>
      <c r="D189" s="17" t="s">
        <v>958</v>
      </c>
      <c r="E189" s="17" t="s">
        <v>959</v>
      </c>
      <c r="F189" s="17"/>
      <c r="G189" s="28" t="s">
        <v>1653</v>
      </c>
      <c r="H189" s="17"/>
      <c r="I189" s="17"/>
      <c r="J189" s="17" t="s">
        <v>33</v>
      </c>
      <c r="K189" s="22">
        <v>43675</v>
      </c>
      <c r="L189" s="22"/>
      <c r="M189" s="22">
        <v>43712</v>
      </c>
      <c r="N189" s="22">
        <v>43712</v>
      </c>
      <c r="O189" s="22"/>
      <c r="P189" s="22">
        <v>43712</v>
      </c>
      <c r="Q189" s="22">
        <v>43720</v>
      </c>
      <c r="R189" s="22"/>
      <c r="S189" s="17" t="s">
        <v>1654</v>
      </c>
      <c r="T189" s="17" t="s">
        <v>1655</v>
      </c>
      <c r="U189" s="23" t="s">
        <v>36</v>
      </c>
      <c r="V189" s="17" t="s">
        <v>37</v>
      </c>
      <c r="W189" s="17"/>
      <c r="X189" s="23"/>
      <c r="Y189" s="23"/>
      <c r="Z189" s="28"/>
      <c r="AA189" s="25"/>
    </row>
    <row r="190" spans="1:27" ht="43.5" hidden="1" customHeight="1" x14ac:dyDescent="0.25">
      <c r="A190" s="16">
        <v>190</v>
      </c>
      <c r="B190" s="17" t="s">
        <v>1656</v>
      </c>
      <c r="C190" s="17" t="s">
        <v>1657</v>
      </c>
      <c r="D190" s="17" t="s">
        <v>552</v>
      </c>
      <c r="E190" s="17" t="s">
        <v>959</v>
      </c>
      <c r="F190" s="17"/>
      <c r="G190" s="28" t="s">
        <v>1658</v>
      </c>
      <c r="H190" s="17"/>
      <c r="I190" s="17"/>
      <c r="J190" s="17" t="s">
        <v>33</v>
      </c>
      <c r="K190" s="22">
        <v>43711</v>
      </c>
      <c r="L190" s="22"/>
      <c r="M190" s="22">
        <v>43711</v>
      </c>
      <c r="N190" s="22">
        <v>43711</v>
      </c>
      <c r="O190" s="22"/>
      <c r="P190" s="22">
        <v>43711</v>
      </c>
      <c r="Q190" s="22">
        <v>43746</v>
      </c>
      <c r="R190" s="22"/>
      <c r="S190" s="17" t="s">
        <v>1659</v>
      </c>
      <c r="T190" s="17" t="s">
        <v>1660</v>
      </c>
      <c r="U190" s="23" t="s">
        <v>36</v>
      </c>
      <c r="V190" s="17" t="s">
        <v>37</v>
      </c>
      <c r="W190" s="17"/>
      <c r="X190" s="23"/>
      <c r="Y190" s="23"/>
      <c r="Z190" s="28"/>
      <c r="AA190" s="25"/>
    </row>
    <row r="191" spans="1:27" ht="43.5" hidden="1" customHeight="1" x14ac:dyDescent="0.25">
      <c r="A191" s="16">
        <v>191</v>
      </c>
      <c r="B191" s="17" t="s">
        <v>1661</v>
      </c>
      <c r="C191" s="17" t="s">
        <v>279</v>
      </c>
      <c r="D191" s="17" t="s">
        <v>958</v>
      </c>
      <c r="E191" s="17" t="s">
        <v>959</v>
      </c>
      <c r="F191" s="17"/>
      <c r="G191" s="28" t="s">
        <v>1662</v>
      </c>
      <c r="H191" s="17"/>
      <c r="I191" s="17"/>
      <c r="J191" s="17" t="s">
        <v>33</v>
      </c>
      <c r="K191" s="22">
        <v>43699</v>
      </c>
      <c r="L191" s="22"/>
      <c r="M191" s="22">
        <v>43699</v>
      </c>
      <c r="N191" s="22">
        <v>43699</v>
      </c>
      <c r="O191" s="22"/>
      <c r="P191" s="22">
        <v>43699</v>
      </c>
      <c r="Q191" s="22">
        <v>43705</v>
      </c>
      <c r="R191" s="22"/>
      <c r="S191" s="17" t="s">
        <v>1663</v>
      </c>
      <c r="T191" s="17" t="s">
        <v>1664</v>
      </c>
      <c r="U191" s="23" t="s">
        <v>36</v>
      </c>
      <c r="V191" s="17" t="s">
        <v>37</v>
      </c>
      <c r="W191" s="17"/>
      <c r="X191" s="23"/>
      <c r="Y191" s="23"/>
      <c r="Z191" s="28"/>
      <c r="AA191" s="25"/>
    </row>
    <row r="192" spans="1:27" ht="43.5" hidden="1" customHeight="1" x14ac:dyDescent="0.25">
      <c r="A192" s="16">
        <v>192</v>
      </c>
      <c r="B192" s="17" t="s">
        <v>1665</v>
      </c>
      <c r="C192" s="17" t="s">
        <v>109</v>
      </c>
      <c r="D192" s="17" t="s">
        <v>958</v>
      </c>
      <c r="E192" s="17" t="s">
        <v>959</v>
      </c>
      <c r="F192" s="17" t="s">
        <v>1284</v>
      </c>
      <c r="G192" s="28" t="s">
        <v>1666</v>
      </c>
      <c r="H192" s="17"/>
      <c r="I192" s="17"/>
      <c r="J192" s="17" t="s">
        <v>33</v>
      </c>
      <c r="K192" s="22">
        <v>43671</v>
      </c>
      <c r="L192" s="22"/>
      <c r="M192" s="22">
        <v>43711</v>
      </c>
      <c r="N192" s="22">
        <v>43711</v>
      </c>
      <c r="O192" s="22"/>
      <c r="P192" s="22">
        <v>43711</v>
      </c>
      <c r="Q192" s="22"/>
      <c r="R192" s="22"/>
      <c r="S192" s="17" t="s">
        <v>1667</v>
      </c>
      <c r="T192" s="17"/>
      <c r="U192" s="23" t="s">
        <v>36</v>
      </c>
      <c r="V192" s="17" t="s">
        <v>37</v>
      </c>
      <c r="W192" s="17"/>
      <c r="X192" s="23"/>
      <c r="Y192" s="23"/>
      <c r="Z192" s="28"/>
      <c r="AA192" s="25"/>
    </row>
    <row r="193" spans="1:27" ht="43.5" hidden="1" customHeight="1" x14ac:dyDescent="0.25">
      <c r="A193" s="16">
        <v>193</v>
      </c>
      <c r="B193" s="17" t="s">
        <v>1006</v>
      </c>
      <c r="C193" s="17" t="s">
        <v>190</v>
      </c>
      <c r="D193" s="17" t="s">
        <v>958</v>
      </c>
      <c r="E193" s="17" t="s">
        <v>959</v>
      </c>
      <c r="F193" s="17" t="s">
        <v>960</v>
      </c>
      <c r="G193" s="28" t="s">
        <v>1007</v>
      </c>
      <c r="H193" s="17"/>
      <c r="I193" s="17"/>
      <c r="J193" s="17" t="s">
        <v>33</v>
      </c>
      <c r="K193" s="35">
        <v>43683</v>
      </c>
      <c r="L193" s="22"/>
      <c r="M193" s="35">
        <v>43696</v>
      </c>
      <c r="N193" s="35">
        <v>43696</v>
      </c>
      <c r="O193" s="35"/>
      <c r="P193" s="35">
        <v>43696</v>
      </c>
      <c r="Q193" s="35">
        <v>43707</v>
      </c>
      <c r="R193" s="22"/>
      <c r="S193" s="17" t="s">
        <v>1668</v>
      </c>
      <c r="T193" s="17" t="s">
        <v>1669</v>
      </c>
      <c r="U193" s="29" t="s">
        <v>36</v>
      </c>
      <c r="V193" s="20" t="s">
        <v>37</v>
      </c>
      <c r="W193" s="17"/>
      <c r="X193" s="23"/>
      <c r="Y193" s="23"/>
      <c r="Z193" s="28"/>
      <c r="AA193" s="25"/>
    </row>
    <row r="194" spans="1:27" ht="43.5" hidden="1" customHeight="1" x14ac:dyDescent="0.25">
      <c r="A194" s="16">
        <v>194</v>
      </c>
      <c r="B194" s="17" t="s">
        <v>1318</v>
      </c>
      <c r="C194" s="17" t="s">
        <v>274</v>
      </c>
      <c r="D194" s="17" t="s">
        <v>976</v>
      </c>
      <c r="E194" s="17" t="s">
        <v>939</v>
      </c>
      <c r="F194" s="17" t="s">
        <v>977</v>
      </c>
      <c r="G194" s="28" t="s">
        <v>1670</v>
      </c>
      <c r="H194" s="17"/>
      <c r="I194" s="17"/>
      <c r="J194" s="17" t="s">
        <v>33</v>
      </c>
      <c r="K194" s="22">
        <v>43718</v>
      </c>
      <c r="L194" s="22"/>
      <c r="M194" s="22">
        <v>43718</v>
      </c>
      <c r="N194" s="22">
        <v>43718</v>
      </c>
      <c r="O194" s="22"/>
      <c r="P194" s="22">
        <v>43718</v>
      </c>
      <c r="Q194" s="22">
        <v>43720</v>
      </c>
      <c r="R194" s="22"/>
      <c r="S194" s="17" t="s">
        <v>1671</v>
      </c>
      <c r="T194" s="17" t="s">
        <v>1672</v>
      </c>
      <c r="U194" s="23" t="s">
        <v>36</v>
      </c>
      <c r="V194" s="17" t="s">
        <v>423</v>
      </c>
      <c r="W194" s="17"/>
      <c r="X194" s="23"/>
      <c r="Y194" s="23" t="str">
        <f ca="1">IF(W194=0,"x",IF(W194-TODAY()&gt;30,"prazo longo",IF(W194=TODAY(),"vence hoje",IF(W194&lt;TODAY(),"Venceu",IF(W194-TODAY()&lt;10,"menor que 10",IF(W194-TODAY()&lt;15,"prazo longo",IF(W194-TODAY()&lt;30,"prazo longo")))))))</f>
        <v>x</v>
      </c>
      <c r="Z194" s="28"/>
      <c r="AA194" s="25"/>
    </row>
    <row r="195" spans="1:27" ht="43.5" hidden="1" customHeight="1" x14ac:dyDescent="0.25">
      <c r="A195" s="16">
        <v>195</v>
      </c>
      <c r="B195" s="17" t="s">
        <v>1076</v>
      </c>
      <c r="C195" s="17" t="s">
        <v>1673</v>
      </c>
      <c r="D195" s="17" t="s">
        <v>939</v>
      </c>
      <c r="E195" s="17" t="s">
        <v>939</v>
      </c>
      <c r="F195" s="17"/>
      <c r="G195" s="28" t="s">
        <v>1674</v>
      </c>
      <c r="H195" s="17"/>
      <c r="I195" s="17"/>
      <c r="J195" s="17" t="s">
        <v>33</v>
      </c>
      <c r="K195" s="22">
        <v>43665</v>
      </c>
      <c r="L195" s="22"/>
      <c r="M195" s="22">
        <v>43671</v>
      </c>
      <c r="N195" s="22">
        <v>43671</v>
      </c>
      <c r="O195" s="22"/>
      <c r="P195" s="22">
        <v>43671</v>
      </c>
      <c r="Q195" s="22"/>
      <c r="R195" s="22"/>
      <c r="S195" s="17" t="s">
        <v>1675</v>
      </c>
      <c r="T195" s="17"/>
      <c r="U195" s="23" t="s">
        <v>36</v>
      </c>
      <c r="V195" s="17" t="s">
        <v>37</v>
      </c>
      <c r="W195" s="17"/>
      <c r="X195" s="23"/>
      <c r="Y195" s="23"/>
      <c r="Z195" s="28"/>
      <c r="AA195" s="25"/>
    </row>
    <row r="196" spans="1:27" ht="43.5" hidden="1" customHeight="1" x14ac:dyDescent="0.25">
      <c r="A196" s="16">
        <v>196</v>
      </c>
      <c r="B196" s="17" t="s">
        <v>1076</v>
      </c>
      <c r="C196" s="17" t="s">
        <v>317</v>
      </c>
      <c r="D196" s="17" t="s">
        <v>990</v>
      </c>
      <c r="E196" s="17" t="s">
        <v>991</v>
      </c>
      <c r="F196" s="17"/>
      <c r="G196" s="28" t="s">
        <v>1676</v>
      </c>
      <c r="H196" s="17"/>
      <c r="I196" s="17"/>
      <c r="J196" s="17" t="s">
        <v>43</v>
      </c>
      <c r="K196" s="22">
        <v>43720</v>
      </c>
      <c r="L196" s="22">
        <v>43720</v>
      </c>
      <c r="M196" s="22">
        <v>43720</v>
      </c>
      <c r="N196" s="22">
        <v>43738</v>
      </c>
      <c r="O196" s="22"/>
      <c r="P196" s="22"/>
      <c r="Q196" s="22"/>
      <c r="R196" s="22"/>
      <c r="S196" s="17" t="s">
        <v>1677</v>
      </c>
      <c r="T196" s="17"/>
      <c r="U196" s="23"/>
      <c r="V196" s="17" t="s">
        <v>552</v>
      </c>
      <c r="W196" s="17"/>
      <c r="X196" s="23"/>
      <c r="Y196" s="23"/>
      <c r="Z196" s="28"/>
      <c r="AA196" s="25"/>
    </row>
    <row r="197" spans="1:27" ht="43.5" hidden="1" customHeight="1" x14ac:dyDescent="0.25">
      <c r="A197" s="16">
        <v>197</v>
      </c>
      <c r="B197" s="17" t="s">
        <v>1484</v>
      </c>
      <c r="C197" s="17" t="s">
        <v>225</v>
      </c>
      <c r="D197" s="17" t="s">
        <v>976</v>
      </c>
      <c r="E197" s="17" t="s">
        <v>939</v>
      </c>
      <c r="F197" s="17" t="s">
        <v>977</v>
      </c>
      <c r="G197" s="28" t="s">
        <v>1601</v>
      </c>
      <c r="H197" s="17"/>
      <c r="I197" s="17"/>
      <c r="J197" s="17" t="s">
        <v>33</v>
      </c>
      <c r="K197" s="22">
        <v>43713</v>
      </c>
      <c r="L197" s="22"/>
      <c r="M197" s="22">
        <v>43714</v>
      </c>
      <c r="N197" s="22">
        <v>43720</v>
      </c>
      <c r="O197" s="22"/>
      <c r="P197" s="22">
        <v>43720</v>
      </c>
      <c r="Q197" s="22">
        <v>43723</v>
      </c>
      <c r="R197" s="22"/>
      <c r="S197" s="17" t="s">
        <v>1678</v>
      </c>
      <c r="T197" s="17" t="s">
        <v>1679</v>
      </c>
      <c r="U197" s="23" t="s">
        <v>36</v>
      </c>
      <c r="V197" s="21" t="s">
        <v>37</v>
      </c>
      <c r="W197" s="17"/>
      <c r="X197" s="23"/>
      <c r="Y197" s="23"/>
      <c r="Z197" s="28"/>
      <c r="AA197" s="25"/>
    </row>
    <row r="198" spans="1:27" ht="43.5" hidden="1" customHeight="1" x14ac:dyDescent="0.25">
      <c r="A198" s="16">
        <v>198</v>
      </c>
      <c r="B198" s="17" t="s">
        <v>1680</v>
      </c>
      <c r="C198" s="17" t="s">
        <v>197</v>
      </c>
      <c r="D198" s="17" t="s">
        <v>934</v>
      </c>
      <c r="E198" s="17" t="s">
        <v>934</v>
      </c>
      <c r="F198" s="17"/>
      <c r="G198" s="28" t="s">
        <v>1681</v>
      </c>
      <c r="H198" s="17"/>
      <c r="I198" s="17"/>
      <c r="J198" s="17" t="s">
        <v>33</v>
      </c>
      <c r="K198" s="22"/>
      <c r="L198" s="22"/>
      <c r="M198" s="22"/>
      <c r="N198" s="22"/>
      <c r="O198" s="22"/>
      <c r="P198" s="22"/>
      <c r="Q198" s="22"/>
      <c r="R198" s="22"/>
      <c r="S198" s="17" t="s">
        <v>1682</v>
      </c>
      <c r="T198" s="17"/>
      <c r="U198" s="23" t="s">
        <v>36</v>
      </c>
      <c r="V198" s="21" t="s">
        <v>37</v>
      </c>
      <c r="W198" s="17"/>
      <c r="X198" s="23"/>
      <c r="Y198" s="23"/>
      <c r="Z198" s="28"/>
      <c r="AA198" s="25"/>
    </row>
    <row r="199" spans="1:27" ht="43.5" hidden="1" customHeight="1" x14ac:dyDescent="0.25">
      <c r="A199" s="16">
        <v>199</v>
      </c>
      <c r="B199" s="17" t="s">
        <v>1318</v>
      </c>
      <c r="C199" s="17" t="s">
        <v>109</v>
      </c>
      <c r="D199" s="17" t="s">
        <v>976</v>
      </c>
      <c r="E199" s="17" t="s">
        <v>939</v>
      </c>
      <c r="F199" s="17"/>
      <c r="G199" s="28" t="s">
        <v>1683</v>
      </c>
      <c r="H199" s="17"/>
      <c r="I199" s="17"/>
      <c r="J199" s="17"/>
      <c r="K199" s="22">
        <v>43671</v>
      </c>
      <c r="L199" s="22"/>
      <c r="M199" s="22"/>
      <c r="N199" s="22"/>
      <c r="O199" s="22"/>
      <c r="P199" s="22"/>
      <c r="Q199" s="22">
        <v>43677</v>
      </c>
      <c r="R199" s="22"/>
      <c r="S199" s="17">
        <v>298</v>
      </c>
      <c r="T199" s="17"/>
      <c r="U199" s="23"/>
      <c r="V199" s="17" t="s">
        <v>552</v>
      </c>
      <c r="W199" s="17"/>
      <c r="X199" s="23"/>
      <c r="Y199" s="23"/>
      <c r="Z199" s="28"/>
      <c r="AA199" s="25"/>
    </row>
    <row r="200" spans="1:27" ht="43.5" hidden="1" customHeight="1" x14ac:dyDescent="0.25">
      <c r="A200" s="16">
        <v>200</v>
      </c>
      <c r="B200" s="17" t="s">
        <v>639</v>
      </c>
      <c r="C200" s="17" t="s">
        <v>274</v>
      </c>
      <c r="D200" s="17" t="s">
        <v>958</v>
      </c>
      <c r="E200" s="17" t="s">
        <v>959</v>
      </c>
      <c r="F200" s="17"/>
      <c r="G200" s="28" t="s">
        <v>1684</v>
      </c>
      <c r="H200" s="17"/>
      <c r="I200" s="17"/>
      <c r="J200" s="17" t="s">
        <v>43</v>
      </c>
      <c r="K200" s="22">
        <v>43731</v>
      </c>
      <c r="L200" s="22">
        <v>43733</v>
      </c>
      <c r="M200" s="22">
        <v>43733</v>
      </c>
      <c r="N200" s="22">
        <v>43738</v>
      </c>
      <c r="O200" s="22"/>
      <c r="P200" s="22">
        <v>43752</v>
      </c>
      <c r="Q200" s="22">
        <v>43796</v>
      </c>
      <c r="R200" s="22"/>
      <c r="S200" s="17" t="s">
        <v>1685</v>
      </c>
      <c r="T200" s="17"/>
      <c r="U200" s="23" t="s">
        <v>36</v>
      </c>
      <c r="V200" s="18" t="s">
        <v>37</v>
      </c>
      <c r="W200" s="17"/>
      <c r="X200" s="23"/>
      <c r="Y200" s="23"/>
      <c r="Z200" s="28"/>
      <c r="AA200" s="25"/>
    </row>
    <row r="201" spans="1:27" ht="43.5" hidden="1" customHeight="1" x14ac:dyDescent="0.25">
      <c r="A201" s="16">
        <v>201</v>
      </c>
      <c r="B201" s="17" t="s">
        <v>1686</v>
      </c>
      <c r="C201" s="17" t="s">
        <v>197</v>
      </c>
      <c r="D201" s="17" t="s">
        <v>933</v>
      </c>
      <c r="E201" s="17" t="s">
        <v>934</v>
      </c>
      <c r="F201" s="17" t="s">
        <v>933</v>
      </c>
      <c r="G201" s="28" t="s">
        <v>1687</v>
      </c>
      <c r="H201" s="17"/>
      <c r="I201" s="17"/>
      <c r="J201" s="17"/>
      <c r="K201" s="22"/>
      <c r="L201" s="22"/>
      <c r="M201" s="22"/>
      <c r="N201" s="22"/>
      <c r="O201" s="22"/>
      <c r="P201" s="22"/>
      <c r="Q201" s="22"/>
      <c r="R201" s="22"/>
      <c r="S201" s="17"/>
      <c r="T201" s="17"/>
      <c r="U201" s="23" t="s">
        <v>36</v>
      </c>
      <c r="V201" s="17" t="s">
        <v>37</v>
      </c>
      <c r="W201" s="17"/>
      <c r="X201" s="23"/>
      <c r="Y201" s="23"/>
      <c r="Z201" s="28"/>
      <c r="AA201" s="25"/>
    </row>
    <row r="202" spans="1:27" ht="43.5" hidden="1" customHeight="1" x14ac:dyDescent="0.25">
      <c r="A202" s="16">
        <v>202</v>
      </c>
      <c r="B202" s="17" t="s">
        <v>1282</v>
      </c>
      <c r="C202" s="17" t="s">
        <v>29</v>
      </c>
      <c r="D202" s="17" t="s">
        <v>1283</v>
      </c>
      <c r="E202" s="17" t="s">
        <v>968</v>
      </c>
      <c r="F202" s="17" t="s">
        <v>1284</v>
      </c>
      <c r="G202" s="28" t="s">
        <v>1688</v>
      </c>
      <c r="H202" s="17"/>
      <c r="I202" s="17"/>
      <c r="J202" s="17" t="s">
        <v>33</v>
      </c>
      <c r="K202" s="21">
        <v>43731</v>
      </c>
      <c r="L202" s="21"/>
      <c r="M202" s="21">
        <v>43731</v>
      </c>
      <c r="N202" s="21">
        <v>43731</v>
      </c>
      <c r="O202" s="21"/>
      <c r="P202" s="21">
        <v>43731</v>
      </c>
      <c r="Q202" s="21">
        <v>43731</v>
      </c>
      <c r="R202" s="22"/>
      <c r="S202" s="17" t="s">
        <v>1689</v>
      </c>
      <c r="T202" s="17" t="s">
        <v>1690</v>
      </c>
      <c r="U202" s="23" t="s">
        <v>36</v>
      </c>
      <c r="V202" s="21" t="s">
        <v>37</v>
      </c>
      <c r="W202" s="17"/>
      <c r="X202" s="23"/>
      <c r="Y202" s="23"/>
      <c r="Z202" s="28"/>
      <c r="AA202" s="25"/>
    </row>
    <row r="203" spans="1:27" ht="43.5" hidden="1" customHeight="1" x14ac:dyDescent="0.25">
      <c r="A203" s="16">
        <v>203</v>
      </c>
      <c r="B203" s="17" t="s">
        <v>1691</v>
      </c>
      <c r="C203" s="17" t="s">
        <v>165</v>
      </c>
      <c r="D203" s="17" t="s">
        <v>1692</v>
      </c>
      <c r="E203" s="17" t="s">
        <v>934</v>
      </c>
      <c r="F203" s="17" t="s">
        <v>947</v>
      </c>
      <c r="G203" s="28" t="s">
        <v>1693</v>
      </c>
      <c r="H203" s="17"/>
      <c r="I203" s="17"/>
      <c r="J203" s="17" t="s">
        <v>33</v>
      </c>
      <c r="K203" s="22">
        <v>43733</v>
      </c>
      <c r="L203" s="22"/>
      <c r="M203" s="22">
        <v>43733</v>
      </c>
      <c r="N203" s="22">
        <v>43733</v>
      </c>
      <c r="O203" s="22"/>
      <c r="P203" s="22"/>
      <c r="Q203" s="22"/>
      <c r="R203" s="22"/>
      <c r="S203" s="17" t="s">
        <v>509</v>
      </c>
      <c r="T203" s="17"/>
      <c r="U203" s="23" t="s">
        <v>36</v>
      </c>
      <c r="V203" s="21" t="s">
        <v>37</v>
      </c>
      <c r="W203" s="17"/>
      <c r="X203" s="23"/>
      <c r="Y203" s="23"/>
      <c r="Z203" s="28"/>
      <c r="AA203" s="25"/>
    </row>
    <row r="204" spans="1:27" ht="43.5" hidden="1" customHeight="1" x14ac:dyDescent="0.25">
      <c r="A204" s="16">
        <v>204</v>
      </c>
      <c r="B204" s="17" t="s">
        <v>1694</v>
      </c>
      <c r="C204" s="17"/>
      <c r="D204" s="70" t="s">
        <v>1695</v>
      </c>
      <c r="E204" s="17" t="s">
        <v>1389</v>
      </c>
      <c r="F204" s="17" t="s">
        <v>1696</v>
      </c>
      <c r="G204" s="28" t="s">
        <v>1697</v>
      </c>
      <c r="H204" s="17"/>
      <c r="I204" s="17"/>
      <c r="J204" s="17" t="s">
        <v>33</v>
      </c>
      <c r="K204" s="22">
        <v>43731</v>
      </c>
      <c r="L204" s="22"/>
      <c r="M204" s="22">
        <v>43731</v>
      </c>
      <c r="N204" s="22">
        <v>43734</v>
      </c>
      <c r="O204" s="22"/>
      <c r="P204" s="22"/>
      <c r="Q204" s="22"/>
      <c r="R204" s="22"/>
      <c r="S204" s="17" t="s">
        <v>509</v>
      </c>
      <c r="T204" s="17"/>
      <c r="U204" s="23" t="s">
        <v>36</v>
      </c>
      <c r="V204" s="21" t="s">
        <v>37</v>
      </c>
      <c r="W204" s="17"/>
      <c r="X204" s="23"/>
      <c r="Y204" s="23"/>
      <c r="Z204" s="28"/>
      <c r="AA204" s="25"/>
    </row>
    <row r="205" spans="1:27" ht="43.5" hidden="1" customHeight="1" x14ac:dyDescent="0.25">
      <c r="A205" s="16">
        <v>205</v>
      </c>
      <c r="B205" s="17" t="s">
        <v>1698</v>
      </c>
      <c r="C205" s="17" t="s">
        <v>88</v>
      </c>
      <c r="D205" s="17" t="s">
        <v>1163</v>
      </c>
      <c r="E205" s="17" t="s">
        <v>1102</v>
      </c>
      <c r="F205" s="17"/>
      <c r="G205" s="28" t="s">
        <v>1699</v>
      </c>
      <c r="H205" s="17"/>
      <c r="I205" s="17"/>
      <c r="J205" s="17" t="s">
        <v>33</v>
      </c>
      <c r="K205" s="22">
        <v>43609</v>
      </c>
      <c r="L205" s="22"/>
      <c r="M205" s="22">
        <v>43635</v>
      </c>
      <c r="N205" s="22">
        <v>43635</v>
      </c>
      <c r="O205" s="22"/>
      <c r="P205" s="22">
        <v>43635</v>
      </c>
      <c r="Q205" s="22">
        <v>43636</v>
      </c>
      <c r="R205" s="22"/>
      <c r="S205" s="17" t="s">
        <v>1700</v>
      </c>
      <c r="T205" s="17" t="s">
        <v>1701</v>
      </c>
      <c r="U205" s="23" t="s">
        <v>36</v>
      </c>
      <c r="V205" s="21" t="s">
        <v>37</v>
      </c>
      <c r="W205" s="17"/>
      <c r="X205" s="23"/>
      <c r="Y205" s="23"/>
      <c r="Z205" s="28"/>
      <c r="AA205" s="25"/>
    </row>
    <row r="206" spans="1:27" ht="43.5" hidden="1" customHeight="1" x14ac:dyDescent="0.25">
      <c r="A206" s="16">
        <v>206</v>
      </c>
      <c r="B206" s="17" t="s">
        <v>1702</v>
      </c>
      <c r="C206" s="17" t="s">
        <v>109</v>
      </c>
      <c r="D206" s="17" t="s">
        <v>1388</v>
      </c>
      <c r="E206" s="17" t="s">
        <v>1389</v>
      </c>
      <c r="F206" s="17" t="s">
        <v>1390</v>
      </c>
      <c r="G206" s="28" t="s">
        <v>1703</v>
      </c>
      <c r="H206" s="17"/>
      <c r="I206" s="17"/>
      <c r="J206" s="17" t="s">
        <v>33</v>
      </c>
      <c r="K206" s="22">
        <v>43644</v>
      </c>
      <c r="L206" s="22"/>
      <c r="M206" s="22">
        <v>43644</v>
      </c>
      <c r="N206" s="22">
        <v>43644</v>
      </c>
      <c r="O206" s="22"/>
      <c r="P206" s="22">
        <v>43644</v>
      </c>
      <c r="Q206" s="22">
        <v>43647</v>
      </c>
      <c r="R206" s="22"/>
      <c r="S206" s="17" t="s">
        <v>1704</v>
      </c>
      <c r="T206" s="17" t="s">
        <v>1705</v>
      </c>
      <c r="U206" s="23" t="s">
        <v>36</v>
      </c>
      <c r="V206" s="21" t="s">
        <v>37</v>
      </c>
      <c r="W206" s="17"/>
      <c r="X206" s="23"/>
      <c r="Y206" s="23"/>
      <c r="Z206" s="28"/>
      <c r="AA206" s="25"/>
    </row>
    <row r="207" spans="1:27" ht="43.5" hidden="1" customHeight="1" x14ac:dyDescent="0.25">
      <c r="A207" s="16">
        <v>207</v>
      </c>
      <c r="B207" s="17" t="s">
        <v>1706</v>
      </c>
      <c r="C207" s="17" t="s">
        <v>1448</v>
      </c>
      <c r="D207" s="17" t="s">
        <v>1707</v>
      </c>
      <c r="E207" s="17" t="s">
        <v>934</v>
      </c>
      <c r="F207" s="17" t="s">
        <v>1708</v>
      </c>
      <c r="G207" s="28" t="s">
        <v>1709</v>
      </c>
      <c r="H207" s="17"/>
      <c r="I207" s="17"/>
      <c r="J207" s="17" t="s">
        <v>33</v>
      </c>
      <c r="K207" s="35">
        <v>43725</v>
      </c>
      <c r="L207" s="22"/>
      <c r="M207" s="35">
        <v>43735</v>
      </c>
      <c r="N207" s="35">
        <v>43735</v>
      </c>
      <c r="O207" s="35"/>
      <c r="P207" s="35">
        <v>43735</v>
      </c>
      <c r="Q207" s="22"/>
      <c r="R207" s="22"/>
      <c r="S207" s="17" t="s">
        <v>1710</v>
      </c>
      <c r="T207" s="17"/>
      <c r="U207" s="23" t="s">
        <v>36</v>
      </c>
      <c r="V207" s="17" t="s">
        <v>37</v>
      </c>
      <c r="W207" s="17"/>
      <c r="X207" s="23"/>
      <c r="Y207" s="23"/>
      <c r="Z207" s="28"/>
      <c r="AA207" s="25"/>
    </row>
    <row r="208" spans="1:27" ht="43.5" hidden="1" customHeight="1" x14ac:dyDescent="0.25">
      <c r="A208" s="16">
        <v>208</v>
      </c>
      <c r="B208" s="17" t="s">
        <v>1711</v>
      </c>
      <c r="C208" s="17" t="s">
        <v>165</v>
      </c>
      <c r="D208" s="17" t="s">
        <v>1712</v>
      </c>
      <c r="E208" s="17" t="s">
        <v>934</v>
      </c>
      <c r="F208" s="17" t="s">
        <v>1713</v>
      </c>
      <c r="G208" s="28" t="s">
        <v>1714</v>
      </c>
      <c r="H208" s="17"/>
      <c r="I208" s="17"/>
      <c r="J208" s="17" t="s">
        <v>33</v>
      </c>
      <c r="K208" s="35">
        <v>43717</v>
      </c>
      <c r="L208" s="22"/>
      <c r="M208" s="35">
        <v>43735</v>
      </c>
      <c r="N208" s="35">
        <v>43735</v>
      </c>
      <c r="O208" s="35"/>
      <c r="P208" s="35">
        <v>43735</v>
      </c>
      <c r="Q208" s="22"/>
      <c r="R208" s="22"/>
      <c r="S208" s="17" t="s">
        <v>1715</v>
      </c>
      <c r="T208" s="17"/>
      <c r="U208" s="23" t="s">
        <v>36</v>
      </c>
      <c r="V208" s="17" t="s">
        <v>37</v>
      </c>
      <c r="W208" s="17"/>
      <c r="X208" s="23"/>
      <c r="Y208" s="23"/>
      <c r="Z208" s="28"/>
      <c r="AA208" s="25"/>
    </row>
    <row r="209" spans="1:29" ht="43.5" hidden="1" customHeight="1" x14ac:dyDescent="0.25">
      <c r="A209" s="16">
        <v>209</v>
      </c>
      <c r="B209" s="17" t="s">
        <v>1716</v>
      </c>
      <c r="C209" s="17" t="s">
        <v>29</v>
      </c>
      <c r="D209" s="17" t="s">
        <v>1283</v>
      </c>
      <c r="E209" s="17" t="s">
        <v>968</v>
      </c>
      <c r="F209" s="17" t="s">
        <v>1284</v>
      </c>
      <c r="G209" s="28" t="s">
        <v>1717</v>
      </c>
      <c r="H209" s="17"/>
      <c r="I209" s="17"/>
      <c r="J209" s="17" t="s">
        <v>1718</v>
      </c>
      <c r="K209" s="36">
        <v>43735</v>
      </c>
      <c r="L209" s="21">
        <v>43735</v>
      </c>
      <c r="M209" s="36">
        <v>43740</v>
      </c>
      <c r="N209" s="36">
        <v>43740</v>
      </c>
      <c r="O209" s="36"/>
      <c r="P209" s="36">
        <v>43747</v>
      </c>
      <c r="Q209" s="36">
        <v>43747</v>
      </c>
      <c r="R209" s="22"/>
      <c r="S209" s="17" t="s">
        <v>1719</v>
      </c>
      <c r="T209" s="17" t="s">
        <v>1720</v>
      </c>
      <c r="U209" s="23" t="s">
        <v>36</v>
      </c>
      <c r="V209" s="17" t="s">
        <v>37</v>
      </c>
      <c r="W209" s="17"/>
      <c r="X209" s="23"/>
      <c r="Y209" s="23"/>
      <c r="Z209" s="28"/>
      <c r="AA209" s="25"/>
    </row>
    <row r="210" spans="1:29" ht="43.5" hidden="1" customHeight="1" x14ac:dyDescent="0.25">
      <c r="A210" s="16">
        <v>210</v>
      </c>
      <c r="B210" s="17" t="s">
        <v>1318</v>
      </c>
      <c r="C210" s="17" t="s">
        <v>274</v>
      </c>
      <c r="D210" s="17" t="s">
        <v>977</v>
      </c>
      <c r="E210" s="17" t="s">
        <v>934</v>
      </c>
      <c r="F210" s="17" t="s">
        <v>1721</v>
      </c>
      <c r="G210" s="28" t="s">
        <v>1722</v>
      </c>
      <c r="H210" s="17"/>
      <c r="I210" s="17"/>
      <c r="J210" s="17" t="s">
        <v>33</v>
      </c>
      <c r="K210" s="35">
        <v>43731</v>
      </c>
      <c r="L210" s="22"/>
      <c r="M210" s="35">
        <v>43735</v>
      </c>
      <c r="N210" s="35">
        <v>43735</v>
      </c>
      <c r="O210" s="35"/>
      <c r="P210" s="35">
        <v>43735</v>
      </c>
      <c r="Q210" s="22"/>
      <c r="R210" s="22"/>
      <c r="S210" s="17" t="s">
        <v>1723</v>
      </c>
      <c r="T210" s="17"/>
      <c r="U210" s="23" t="s">
        <v>36</v>
      </c>
      <c r="V210" s="17" t="s">
        <v>37</v>
      </c>
      <c r="W210" s="17"/>
      <c r="X210" s="23"/>
      <c r="Y210" s="23"/>
      <c r="Z210" s="28"/>
      <c r="AA210" s="25"/>
    </row>
    <row r="211" spans="1:29" ht="43.5" hidden="1" customHeight="1" x14ac:dyDescent="0.25">
      <c r="A211" s="16">
        <v>211</v>
      </c>
      <c r="B211" s="17" t="s">
        <v>1724</v>
      </c>
      <c r="C211" s="17"/>
      <c r="D211" s="17" t="s">
        <v>934</v>
      </c>
      <c r="E211" s="17" t="s">
        <v>934</v>
      </c>
      <c r="F211" s="17"/>
      <c r="G211" s="28" t="s">
        <v>1725</v>
      </c>
      <c r="H211" s="17"/>
      <c r="I211" s="17"/>
      <c r="J211" s="17" t="s">
        <v>33</v>
      </c>
      <c r="K211" s="35">
        <v>43735</v>
      </c>
      <c r="L211" s="22"/>
      <c r="M211" s="35">
        <v>43735</v>
      </c>
      <c r="N211" s="35">
        <v>43735</v>
      </c>
      <c r="O211" s="35"/>
      <c r="P211" s="35">
        <v>43735</v>
      </c>
      <c r="Q211" s="22"/>
      <c r="R211" s="22"/>
      <c r="S211" s="17"/>
      <c r="T211" s="17"/>
      <c r="U211" s="23" t="s">
        <v>36</v>
      </c>
      <c r="V211" s="17" t="s">
        <v>37</v>
      </c>
      <c r="W211" s="17"/>
      <c r="X211" s="23"/>
      <c r="Y211" s="23"/>
      <c r="Z211" s="28"/>
      <c r="AA211" s="25"/>
    </row>
    <row r="212" spans="1:29" ht="43.5" hidden="1" customHeight="1" x14ac:dyDescent="0.25">
      <c r="A212" s="16">
        <v>212</v>
      </c>
      <c r="B212" s="17" t="s">
        <v>1726</v>
      </c>
      <c r="C212" s="17" t="s">
        <v>254</v>
      </c>
      <c r="D212" s="17" t="s">
        <v>1149</v>
      </c>
      <c r="E212" s="17" t="s">
        <v>1150</v>
      </c>
      <c r="F212" s="17"/>
      <c r="G212" s="28" t="s">
        <v>1727</v>
      </c>
      <c r="H212" s="17"/>
      <c r="I212" s="17"/>
      <c r="J212" s="17" t="s">
        <v>403</v>
      </c>
      <c r="K212" s="22">
        <v>43746</v>
      </c>
      <c r="L212" s="22">
        <v>43746</v>
      </c>
      <c r="M212" s="22">
        <v>43746</v>
      </c>
      <c r="N212" s="22">
        <v>43746</v>
      </c>
      <c r="O212" s="22"/>
      <c r="P212" s="22">
        <v>43763</v>
      </c>
      <c r="Q212" s="22">
        <v>43768</v>
      </c>
      <c r="R212" s="22">
        <v>43768</v>
      </c>
      <c r="S212" s="17" t="s">
        <v>1728</v>
      </c>
      <c r="T212" s="17" t="s">
        <v>1729</v>
      </c>
      <c r="U212" s="23" t="s">
        <v>36</v>
      </c>
      <c r="V212" s="17" t="s">
        <v>37</v>
      </c>
      <c r="W212" s="17"/>
      <c r="X212" s="23"/>
      <c r="Y212" s="23"/>
      <c r="Z212" s="28"/>
      <c r="AA212" s="25"/>
    </row>
    <row r="213" spans="1:29" ht="43.5" hidden="1" customHeight="1" x14ac:dyDescent="0.25">
      <c r="A213" s="16">
        <v>213</v>
      </c>
      <c r="B213" s="17" t="s">
        <v>1730</v>
      </c>
      <c r="C213" s="17" t="s">
        <v>254</v>
      </c>
      <c r="D213" s="17" t="s">
        <v>934</v>
      </c>
      <c r="E213" s="17" t="s">
        <v>934</v>
      </c>
      <c r="F213" s="17" t="s">
        <v>1731</v>
      </c>
      <c r="G213" s="28" t="s">
        <v>1732</v>
      </c>
      <c r="H213" s="17"/>
      <c r="I213" s="17"/>
      <c r="J213" s="17" t="s">
        <v>33</v>
      </c>
      <c r="K213" s="22">
        <v>43746</v>
      </c>
      <c r="L213" s="22"/>
      <c r="M213" s="22">
        <v>43747</v>
      </c>
      <c r="N213" s="22"/>
      <c r="O213" s="22"/>
      <c r="P213" s="22"/>
      <c r="Q213" s="22"/>
      <c r="R213" s="22"/>
      <c r="S213" s="17" t="s">
        <v>509</v>
      </c>
      <c r="T213" s="17"/>
      <c r="U213" s="23" t="s">
        <v>36</v>
      </c>
      <c r="V213" s="17" t="s">
        <v>37</v>
      </c>
      <c r="W213" s="17"/>
      <c r="X213" s="23"/>
      <c r="Y213" s="23"/>
      <c r="Z213" s="28"/>
      <c r="AA213" s="25"/>
    </row>
    <row r="214" spans="1:29" ht="43.5" hidden="1" customHeight="1" x14ac:dyDescent="0.25">
      <c r="A214" s="16">
        <v>214</v>
      </c>
      <c r="B214" s="17" t="s">
        <v>1733</v>
      </c>
      <c r="C214" s="17" t="s">
        <v>103</v>
      </c>
      <c r="D214" s="17" t="s">
        <v>934</v>
      </c>
      <c r="E214" s="17" t="s">
        <v>934</v>
      </c>
      <c r="F214" s="17"/>
      <c r="G214" s="28" t="s">
        <v>1734</v>
      </c>
      <c r="H214" s="17"/>
      <c r="I214" s="17"/>
      <c r="J214" s="17" t="s">
        <v>420</v>
      </c>
      <c r="K214" s="22">
        <v>43747</v>
      </c>
      <c r="L214" s="22">
        <v>43747</v>
      </c>
      <c r="M214" s="22">
        <v>43747</v>
      </c>
      <c r="N214" s="22">
        <v>43832</v>
      </c>
      <c r="O214" s="22"/>
      <c r="P214" s="22">
        <v>43895</v>
      </c>
      <c r="Q214" s="22"/>
      <c r="R214" s="22"/>
      <c r="S214" s="17">
        <v>5</v>
      </c>
      <c r="T214" s="17"/>
      <c r="U214" s="23" t="s">
        <v>36</v>
      </c>
      <c r="V214" s="17" t="s">
        <v>37</v>
      </c>
      <c r="W214" s="17"/>
      <c r="X214" s="23"/>
      <c r="Y214" s="23"/>
      <c r="Z214" s="28"/>
      <c r="AA214" s="25"/>
    </row>
    <row r="215" spans="1:29" ht="43.5" hidden="1" customHeight="1" x14ac:dyDescent="0.25">
      <c r="A215" s="16">
        <v>215</v>
      </c>
      <c r="B215" s="17" t="s">
        <v>1735</v>
      </c>
      <c r="C215" s="17" t="s">
        <v>225</v>
      </c>
      <c r="D215" s="17" t="s">
        <v>947</v>
      </c>
      <c r="E215" s="17" t="s">
        <v>934</v>
      </c>
      <c r="F215" s="17" t="s">
        <v>947</v>
      </c>
      <c r="G215" s="28" t="s">
        <v>1736</v>
      </c>
      <c r="H215" s="17"/>
      <c r="I215" s="17"/>
      <c r="J215" s="17" t="s">
        <v>33</v>
      </c>
      <c r="K215" s="22"/>
      <c r="L215" s="22"/>
      <c r="M215" s="22"/>
      <c r="N215" s="22"/>
      <c r="O215" s="22"/>
      <c r="P215" s="22"/>
      <c r="Q215" s="22"/>
      <c r="R215" s="22"/>
      <c r="S215" s="17" t="s">
        <v>1737</v>
      </c>
      <c r="T215" s="17"/>
      <c r="U215" s="23" t="s">
        <v>36</v>
      </c>
      <c r="V215" s="17" t="s">
        <v>37</v>
      </c>
      <c r="W215" s="17"/>
      <c r="X215" s="23"/>
      <c r="Y215" s="23"/>
      <c r="Z215" s="28" t="s">
        <v>1738</v>
      </c>
      <c r="AA215" s="25"/>
      <c r="AC215" s="38"/>
    </row>
    <row r="216" spans="1:29" ht="43.5" hidden="1" customHeight="1" x14ac:dyDescent="0.25">
      <c r="A216" s="16">
        <v>216</v>
      </c>
      <c r="B216" s="17" t="s">
        <v>1484</v>
      </c>
      <c r="C216" s="17" t="s">
        <v>225</v>
      </c>
      <c r="D216" s="17" t="s">
        <v>1210</v>
      </c>
      <c r="E216" s="17" t="s">
        <v>991</v>
      </c>
      <c r="F216" s="17" t="s">
        <v>1185</v>
      </c>
      <c r="G216" s="28" t="s">
        <v>1739</v>
      </c>
      <c r="H216" s="17"/>
      <c r="I216" s="17"/>
      <c r="J216" s="17" t="s">
        <v>33</v>
      </c>
      <c r="K216" s="22"/>
      <c r="L216" s="22"/>
      <c r="M216" s="22"/>
      <c r="N216" s="22"/>
      <c r="O216" s="22"/>
      <c r="P216" s="22"/>
      <c r="Q216" s="22"/>
      <c r="R216" s="22"/>
      <c r="S216" s="17" t="s">
        <v>1740</v>
      </c>
      <c r="T216" s="17"/>
      <c r="U216" s="23" t="s">
        <v>36</v>
      </c>
      <c r="V216" s="17" t="s">
        <v>37</v>
      </c>
      <c r="W216" s="17"/>
      <c r="X216" s="23"/>
      <c r="Y216" s="23"/>
      <c r="Z216" s="28"/>
      <c r="AA216" s="25"/>
      <c r="AC216" s="38"/>
    </row>
    <row r="217" spans="1:29" ht="43.5" hidden="1" customHeight="1" x14ac:dyDescent="0.25">
      <c r="A217" s="16">
        <v>217</v>
      </c>
      <c r="B217" s="17" t="s">
        <v>1741</v>
      </c>
      <c r="C217" s="17" t="s">
        <v>225</v>
      </c>
      <c r="D217" s="17" t="s">
        <v>1210</v>
      </c>
      <c r="E217" s="17" t="s">
        <v>991</v>
      </c>
      <c r="F217" s="17" t="s">
        <v>1185</v>
      </c>
      <c r="G217" s="28" t="s">
        <v>1742</v>
      </c>
      <c r="H217" s="17"/>
      <c r="I217" s="17"/>
      <c r="J217" s="17" t="s">
        <v>33</v>
      </c>
      <c r="K217" s="22"/>
      <c r="L217" s="22"/>
      <c r="M217" s="22"/>
      <c r="N217" s="22"/>
      <c r="O217" s="22"/>
      <c r="P217" s="22"/>
      <c r="Q217" s="22"/>
      <c r="R217" s="22"/>
      <c r="S217" s="17" t="s">
        <v>1740</v>
      </c>
      <c r="T217" s="17"/>
      <c r="U217" s="23" t="s">
        <v>36</v>
      </c>
      <c r="V217" s="17" t="s">
        <v>37</v>
      </c>
      <c r="W217" s="17"/>
      <c r="X217" s="23"/>
      <c r="Y217" s="23"/>
      <c r="Z217" s="28"/>
      <c r="AA217" s="25"/>
      <c r="AC217" s="38"/>
    </row>
    <row r="218" spans="1:29" ht="43.5" hidden="1" customHeight="1" x14ac:dyDescent="0.25">
      <c r="A218" s="16">
        <v>218</v>
      </c>
      <c r="B218" s="17" t="s">
        <v>1743</v>
      </c>
      <c r="C218" s="17" t="s">
        <v>650</v>
      </c>
      <c r="D218" s="17" t="s">
        <v>1388</v>
      </c>
      <c r="E218" s="17" t="s">
        <v>1389</v>
      </c>
      <c r="F218" s="17" t="s">
        <v>1390</v>
      </c>
      <c r="G218" s="28" t="s">
        <v>1744</v>
      </c>
      <c r="H218" s="17"/>
      <c r="I218" s="17"/>
      <c r="J218" s="17" t="s">
        <v>33</v>
      </c>
      <c r="K218" s="22">
        <v>43754</v>
      </c>
      <c r="L218" s="22"/>
      <c r="M218" s="22">
        <v>43755</v>
      </c>
      <c r="N218" s="22"/>
      <c r="O218" s="22"/>
      <c r="P218" s="22">
        <v>43755</v>
      </c>
      <c r="Q218" s="22"/>
      <c r="R218" s="22"/>
      <c r="S218" s="17" t="s">
        <v>509</v>
      </c>
      <c r="T218" s="17"/>
      <c r="U218" s="23" t="s">
        <v>36</v>
      </c>
      <c r="V218" s="17" t="s">
        <v>37</v>
      </c>
      <c r="W218" s="17"/>
      <c r="X218" s="23"/>
      <c r="Y218" s="23"/>
      <c r="Z218" s="28"/>
      <c r="AA218" s="25"/>
      <c r="AC218" s="38"/>
    </row>
    <row r="219" spans="1:29" ht="43.5" hidden="1" customHeight="1" x14ac:dyDescent="0.25">
      <c r="A219" s="16">
        <v>219</v>
      </c>
      <c r="B219" s="17" t="s">
        <v>1569</v>
      </c>
      <c r="C219" s="17" t="s">
        <v>225</v>
      </c>
      <c r="D219" s="17" t="s">
        <v>947</v>
      </c>
      <c r="E219" s="17" t="s">
        <v>959</v>
      </c>
      <c r="F219" s="17"/>
      <c r="G219" s="28" t="s">
        <v>1745</v>
      </c>
      <c r="H219" s="17"/>
      <c r="I219" s="17"/>
      <c r="J219" s="17" t="s">
        <v>624</v>
      </c>
      <c r="K219" s="22">
        <v>43755</v>
      </c>
      <c r="L219" s="22">
        <v>43755</v>
      </c>
      <c r="M219" s="22">
        <v>43794</v>
      </c>
      <c r="N219" s="22">
        <v>43817</v>
      </c>
      <c r="O219" s="22"/>
      <c r="P219" s="22">
        <v>43817</v>
      </c>
      <c r="Q219" s="22">
        <v>43819</v>
      </c>
      <c r="R219" s="22"/>
      <c r="S219" s="17" t="s">
        <v>1746</v>
      </c>
      <c r="T219" s="17">
        <v>29282019</v>
      </c>
      <c r="U219" s="23" t="s">
        <v>36</v>
      </c>
      <c r="V219" s="17" t="s">
        <v>37</v>
      </c>
      <c r="W219" s="17"/>
      <c r="X219" s="23"/>
      <c r="Y219" s="23"/>
      <c r="Z219" s="28"/>
      <c r="AA219" s="25"/>
      <c r="AC219" s="38"/>
    </row>
    <row r="220" spans="1:29" ht="43.5" hidden="1" customHeight="1" x14ac:dyDescent="0.25">
      <c r="A220" s="16">
        <v>220</v>
      </c>
      <c r="B220" s="17" t="s">
        <v>1747</v>
      </c>
      <c r="C220" s="17" t="s">
        <v>109</v>
      </c>
      <c r="D220" s="17" t="s">
        <v>1546</v>
      </c>
      <c r="E220" s="17" t="s">
        <v>934</v>
      </c>
      <c r="F220" s="17" t="s">
        <v>1546</v>
      </c>
      <c r="G220" s="28" t="s">
        <v>1748</v>
      </c>
      <c r="H220" s="17"/>
      <c r="I220" s="17"/>
      <c r="J220" s="17" t="s">
        <v>33</v>
      </c>
      <c r="K220" s="22">
        <v>43716</v>
      </c>
      <c r="L220" s="22"/>
      <c r="M220" s="22">
        <v>43755</v>
      </c>
      <c r="N220" s="22"/>
      <c r="O220" s="22"/>
      <c r="P220" s="22">
        <v>43755</v>
      </c>
      <c r="Q220" s="22"/>
      <c r="R220" s="22"/>
      <c r="S220" s="17" t="s">
        <v>1749</v>
      </c>
      <c r="T220" s="17"/>
      <c r="U220" s="23" t="s">
        <v>36</v>
      </c>
      <c r="V220" s="17" t="s">
        <v>37</v>
      </c>
      <c r="W220" s="17"/>
      <c r="X220" s="23"/>
      <c r="Y220" s="23"/>
      <c r="Z220" s="28"/>
      <c r="AA220" s="25"/>
      <c r="AC220" s="38"/>
    </row>
    <row r="221" spans="1:29" ht="43.5" hidden="1" customHeight="1" x14ac:dyDescent="0.25">
      <c r="A221" s="16">
        <v>221</v>
      </c>
      <c r="B221" s="17" t="s">
        <v>1750</v>
      </c>
      <c r="C221" s="17"/>
      <c r="D221" s="17" t="s">
        <v>1546</v>
      </c>
      <c r="E221" s="17" t="s">
        <v>934</v>
      </c>
      <c r="F221" s="17" t="s">
        <v>1546</v>
      </c>
      <c r="G221" s="28" t="s">
        <v>1751</v>
      </c>
      <c r="H221" s="17"/>
      <c r="I221" s="17"/>
      <c r="J221" s="17" t="s">
        <v>33</v>
      </c>
      <c r="K221" s="22">
        <v>43756</v>
      </c>
      <c r="L221" s="22"/>
      <c r="M221" s="22">
        <v>43759</v>
      </c>
      <c r="N221" s="22"/>
      <c r="O221" s="22"/>
      <c r="P221" s="22">
        <v>43759</v>
      </c>
      <c r="Q221" s="22"/>
      <c r="R221" s="22"/>
      <c r="S221" s="17" t="s">
        <v>1752</v>
      </c>
      <c r="T221" s="17"/>
      <c r="U221" s="23" t="s">
        <v>36</v>
      </c>
      <c r="V221" s="17" t="s">
        <v>37</v>
      </c>
      <c r="W221" s="17"/>
      <c r="X221" s="23"/>
      <c r="Y221" s="23"/>
      <c r="Z221" s="28"/>
      <c r="AA221" s="25"/>
      <c r="AC221" s="38"/>
    </row>
    <row r="222" spans="1:29" ht="43.5" hidden="1" customHeight="1" x14ac:dyDescent="0.25">
      <c r="A222" s="16">
        <v>222</v>
      </c>
      <c r="B222" s="17" t="s">
        <v>1753</v>
      </c>
      <c r="C222" s="17" t="s">
        <v>1448</v>
      </c>
      <c r="D222" s="17" t="s">
        <v>947</v>
      </c>
      <c r="E222" s="17" t="s">
        <v>948</v>
      </c>
      <c r="F222" s="17" t="s">
        <v>947</v>
      </c>
      <c r="G222" s="28" t="s">
        <v>1754</v>
      </c>
      <c r="H222" s="17"/>
      <c r="I222" s="17"/>
      <c r="J222" s="17" t="s">
        <v>33</v>
      </c>
      <c r="K222" s="22"/>
      <c r="L222" s="22"/>
      <c r="M222" s="22"/>
      <c r="N222" s="22"/>
      <c r="O222" s="22"/>
      <c r="P222" s="22"/>
      <c r="Q222" s="22"/>
      <c r="R222" s="22"/>
      <c r="S222" s="17" t="s">
        <v>1755</v>
      </c>
      <c r="T222" s="17"/>
      <c r="U222" s="23" t="s">
        <v>36</v>
      </c>
      <c r="V222" s="17" t="s">
        <v>37</v>
      </c>
      <c r="W222" s="17"/>
      <c r="X222" s="23"/>
      <c r="Y222" s="23"/>
      <c r="Z222" s="28"/>
      <c r="AA222" s="25"/>
      <c r="AC222" s="38"/>
    </row>
    <row r="223" spans="1:29" ht="43.5" hidden="1" customHeight="1" x14ac:dyDescent="0.25">
      <c r="A223" s="16">
        <v>223</v>
      </c>
      <c r="B223" s="17" t="s">
        <v>1756</v>
      </c>
      <c r="C223" s="17" t="s">
        <v>197</v>
      </c>
      <c r="D223" s="17" t="s">
        <v>934</v>
      </c>
      <c r="E223" s="17" t="s">
        <v>934</v>
      </c>
      <c r="F223" s="17" t="s">
        <v>1102</v>
      </c>
      <c r="G223" s="28" t="s">
        <v>1757</v>
      </c>
      <c r="H223" s="17"/>
      <c r="I223" s="17"/>
      <c r="J223" s="17" t="s">
        <v>33</v>
      </c>
      <c r="K223" s="22" t="s">
        <v>1758</v>
      </c>
      <c r="L223" s="22"/>
      <c r="M223" s="22" t="s">
        <v>1758</v>
      </c>
      <c r="N223" s="22"/>
      <c r="O223" s="22"/>
      <c r="P223" s="22">
        <v>43763</v>
      </c>
      <c r="Q223" s="22">
        <v>43773</v>
      </c>
      <c r="R223" s="22"/>
      <c r="S223" s="17" t="s">
        <v>1759</v>
      </c>
      <c r="T223" s="17"/>
      <c r="U223" s="23" t="s">
        <v>36</v>
      </c>
      <c r="V223" s="17" t="s">
        <v>37</v>
      </c>
      <c r="W223" s="17"/>
      <c r="X223" s="23"/>
      <c r="Y223" s="23"/>
      <c r="Z223" s="28" t="s">
        <v>1760</v>
      </c>
      <c r="AA223" s="25"/>
      <c r="AC223" s="38"/>
    </row>
    <row r="224" spans="1:29" ht="43.5" hidden="1" customHeight="1" x14ac:dyDescent="0.25">
      <c r="A224" s="16">
        <v>224</v>
      </c>
      <c r="B224" s="17" t="s">
        <v>1006</v>
      </c>
      <c r="C224" s="17" t="s">
        <v>190</v>
      </c>
      <c r="D224" s="17" t="s">
        <v>958</v>
      </c>
      <c r="E224" s="17" t="s">
        <v>959</v>
      </c>
      <c r="F224" s="17" t="s">
        <v>960</v>
      </c>
      <c r="G224" s="28" t="s">
        <v>1761</v>
      </c>
      <c r="H224" s="17"/>
      <c r="I224" s="17"/>
      <c r="J224" s="17" t="s">
        <v>33</v>
      </c>
      <c r="K224" s="35">
        <v>43728</v>
      </c>
      <c r="L224" s="22"/>
      <c r="M224" s="35">
        <v>43763</v>
      </c>
      <c r="N224" s="35">
        <v>43763</v>
      </c>
      <c r="O224" s="35"/>
      <c r="P224" s="22"/>
      <c r="Q224" s="22"/>
      <c r="R224" s="22"/>
      <c r="S224" s="17" t="s">
        <v>509</v>
      </c>
      <c r="T224" s="17"/>
      <c r="U224" s="29" t="s">
        <v>36</v>
      </c>
      <c r="V224" s="20" t="s">
        <v>37</v>
      </c>
      <c r="W224" s="17"/>
      <c r="X224" s="23"/>
      <c r="Y224" s="23"/>
      <c r="Z224" s="28"/>
      <c r="AA224" s="25"/>
      <c r="AC224" s="38"/>
    </row>
    <row r="225" spans="1:29" ht="43.5" hidden="1" customHeight="1" x14ac:dyDescent="0.25">
      <c r="A225" s="16">
        <v>225</v>
      </c>
      <c r="B225" s="17" t="s">
        <v>1762</v>
      </c>
      <c r="C225" s="17" t="s">
        <v>109</v>
      </c>
      <c r="D225" s="17" t="s">
        <v>1224</v>
      </c>
      <c r="E225" s="17" t="s">
        <v>934</v>
      </c>
      <c r="F225" s="17" t="s">
        <v>1763</v>
      </c>
      <c r="G225" s="28" t="s">
        <v>1764</v>
      </c>
      <c r="H225" s="17"/>
      <c r="I225" s="17"/>
      <c r="J225" s="17" t="s">
        <v>1765</v>
      </c>
      <c r="K225" s="22">
        <v>43763</v>
      </c>
      <c r="L225" s="22">
        <v>43770</v>
      </c>
      <c r="M225" s="22">
        <v>43788</v>
      </c>
      <c r="N225" s="22">
        <v>43797</v>
      </c>
      <c r="O225" s="22"/>
      <c r="P225" s="22">
        <v>43797</v>
      </c>
      <c r="Q225" s="22"/>
      <c r="R225" s="22"/>
      <c r="S225" s="17" t="s">
        <v>1766</v>
      </c>
      <c r="T225" s="17"/>
      <c r="U225" s="23" t="s">
        <v>36</v>
      </c>
      <c r="V225" s="17" t="s">
        <v>37</v>
      </c>
      <c r="W225" s="17"/>
      <c r="X225" s="23"/>
      <c r="Y225" s="23"/>
      <c r="Z225" s="28"/>
      <c r="AA225" s="25"/>
      <c r="AC225" s="38"/>
    </row>
    <row r="226" spans="1:29" ht="43.5" hidden="1" customHeight="1" x14ac:dyDescent="0.25">
      <c r="A226" s="16">
        <v>226</v>
      </c>
      <c r="B226" s="17" t="s">
        <v>1767</v>
      </c>
      <c r="C226" s="17" t="s">
        <v>29</v>
      </c>
      <c r="D226" s="17" t="s">
        <v>1149</v>
      </c>
      <c r="E226" s="17" t="s">
        <v>1150</v>
      </c>
      <c r="F226" s="17"/>
      <c r="G226" s="28" t="s">
        <v>1768</v>
      </c>
      <c r="H226" s="17"/>
      <c r="I226" s="17"/>
      <c r="J226" s="17" t="s">
        <v>420</v>
      </c>
      <c r="K226" s="22">
        <v>43777</v>
      </c>
      <c r="L226" s="22">
        <v>43777</v>
      </c>
      <c r="M226" s="22">
        <v>43777</v>
      </c>
      <c r="N226" s="22">
        <v>43801</v>
      </c>
      <c r="O226" s="22"/>
      <c r="P226" s="22">
        <v>43801</v>
      </c>
      <c r="Q226" s="22">
        <v>43812</v>
      </c>
      <c r="R226" s="22">
        <v>43824</v>
      </c>
      <c r="S226" s="17" t="s">
        <v>1769</v>
      </c>
      <c r="T226" s="17">
        <v>2572</v>
      </c>
      <c r="U226" s="23" t="s">
        <v>36</v>
      </c>
      <c r="V226" s="17" t="s">
        <v>37</v>
      </c>
      <c r="W226" s="17"/>
      <c r="X226" s="23"/>
      <c r="Y226" s="23"/>
      <c r="Z226" s="28"/>
      <c r="AA226" s="25"/>
      <c r="AC226" s="38"/>
    </row>
    <row r="227" spans="1:29" ht="43.5" hidden="1" customHeight="1" x14ac:dyDescent="0.25">
      <c r="A227" s="16">
        <v>227</v>
      </c>
      <c r="B227" s="17" t="s">
        <v>1770</v>
      </c>
      <c r="C227" s="17" t="s">
        <v>254</v>
      </c>
      <c r="D227" s="17" t="s">
        <v>1149</v>
      </c>
      <c r="E227" s="17" t="s">
        <v>1150</v>
      </c>
      <c r="F227" s="17"/>
      <c r="G227" s="28" t="s">
        <v>1771</v>
      </c>
      <c r="H227" s="17"/>
      <c r="I227" s="17"/>
      <c r="J227" s="17"/>
      <c r="K227" s="22">
        <v>43780</v>
      </c>
      <c r="L227" s="22">
        <v>43780</v>
      </c>
      <c r="M227" s="22"/>
      <c r="N227" s="22">
        <v>43808</v>
      </c>
      <c r="O227" s="22"/>
      <c r="P227" s="22">
        <v>43810</v>
      </c>
      <c r="Q227" s="22">
        <v>43811</v>
      </c>
      <c r="R227" s="22"/>
      <c r="S227" s="17" t="s">
        <v>1772</v>
      </c>
      <c r="T227" s="17" t="s">
        <v>1773</v>
      </c>
      <c r="U227" s="23" t="s">
        <v>36</v>
      </c>
      <c r="V227" s="17" t="s">
        <v>37</v>
      </c>
      <c r="W227" s="17"/>
      <c r="X227" s="23"/>
      <c r="Y227" s="23"/>
      <c r="Z227" s="28"/>
      <c r="AA227" s="25"/>
      <c r="AC227" s="38"/>
    </row>
    <row r="228" spans="1:29" ht="43.5" hidden="1" customHeight="1" x14ac:dyDescent="0.25">
      <c r="A228" s="16">
        <v>228</v>
      </c>
      <c r="B228" s="17" t="s">
        <v>1632</v>
      </c>
      <c r="C228" s="17" t="s">
        <v>190</v>
      </c>
      <c r="D228" s="17" t="s">
        <v>1774</v>
      </c>
      <c r="E228" s="17" t="s">
        <v>939</v>
      </c>
      <c r="F228" s="17" t="s">
        <v>1775</v>
      </c>
      <c r="G228" s="28" t="s">
        <v>1633</v>
      </c>
      <c r="H228" s="17"/>
      <c r="I228" s="17"/>
      <c r="J228" s="17" t="s">
        <v>33</v>
      </c>
      <c r="K228" s="22">
        <v>43780</v>
      </c>
      <c r="L228" s="22"/>
      <c r="M228" s="22">
        <v>43780</v>
      </c>
      <c r="N228" s="22">
        <v>43780</v>
      </c>
      <c r="O228" s="22"/>
      <c r="P228" s="22">
        <v>43780</v>
      </c>
      <c r="Q228" s="22">
        <v>43780</v>
      </c>
      <c r="R228" s="22">
        <v>43787</v>
      </c>
      <c r="S228" s="17" t="s">
        <v>1776</v>
      </c>
      <c r="T228" s="17" t="s">
        <v>1777</v>
      </c>
      <c r="U228" s="23" t="s">
        <v>36</v>
      </c>
      <c r="V228" s="17" t="s">
        <v>37</v>
      </c>
      <c r="W228" s="17"/>
      <c r="X228" s="23"/>
      <c r="Y228" s="23"/>
      <c r="Z228" s="28"/>
      <c r="AA228" s="25"/>
      <c r="AC228" s="38"/>
    </row>
    <row r="229" spans="1:29" ht="43.5" hidden="1" customHeight="1" x14ac:dyDescent="0.25">
      <c r="A229" s="16">
        <v>229</v>
      </c>
      <c r="B229" s="17" t="s">
        <v>1778</v>
      </c>
      <c r="C229" s="17" t="s">
        <v>83</v>
      </c>
      <c r="D229" s="17" t="s">
        <v>1546</v>
      </c>
      <c r="E229" s="17" t="s">
        <v>1546</v>
      </c>
      <c r="F229" s="17" t="s">
        <v>1015</v>
      </c>
      <c r="G229" s="28" t="s">
        <v>1779</v>
      </c>
      <c r="H229" s="17"/>
      <c r="I229" s="17"/>
      <c r="J229" s="17" t="s">
        <v>33</v>
      </c>
      <c r="K229" s="22">
        <v>43781</v>
      </c>
      <c r="L229" s="22"/>
      <c r="M229" s="22">
        <v>43782</v>
      </c>
      <c r="N229" s="22">
        <v>43782</v>
      </c>
      <c r="O229" s="22"/>
      <c r="P229" s="22">
        <v>43782</v>
      </c>
      <c r="Q229" s="22"/>
      <c r="R229" s="22"/>
      <c r="S229" s="17"/>
      <c r="T229" s="17"/>
      <c r="U229" s="23" t="s">
        <v>36</v>
      </c>
      <c r="V229" s="17" t="s">
        <v>37</v>
      </c>
      <c r="W229" s="17"/>
      <c r="X229" s="23"/>
      <c r="Y229" s="23"/>
      <c r="Z229" s="28" t="s">
        <v>1780</v>
      </c>
      <c r="AA229" s="25"/>
      <c r="AC229" s="38"/>
    </row>
    <row r="230" spans="1:29" ht="43.5" hidden="1" customHeight="1" x14ac:dyDescent="0.25">
      <c r="A230" s="16">
        <v>230</v>
      </c>
      <c r="B230" s="17" t="s">
        <v>1781</v>
      </c>
      <c r="C230" s="17" t="s">
        <v>77</v>
      </c>
      <c r="D230" s="17" t="s">
        <v>1292</v>
      </c>
      <c r="E230" s="17" t="s">
        <v>968</v>
      </c>
      <c r="F230" s="17" t="s">
        <v>959</v>
      </c>
      <c r="G230" s="28" t="s">
        <v>1782</v>
      </c>
      <c r="H230" s="17"/>
      <c r="I230" s="17"/>
      <c r="J230" s="17" t="s">
        <v>33</v>
      </c>
      <c r="K230" s="21">
        <v>43756</v>
      </c>
      <c r="L230" s="21"/>
      <c r="M230" s="21">
        <v>43759</v>
      </c>
      <c r="N230" s="36">
        <v>43759</v>
      </c>
      <c r="O230" s="36"/>
      <c r="P230" s="36">
        <v>43759</v>
      </c>
      <c r="Q230" s="36">
        <v>43775</v>
      </c>
      <c r="R230" s="22"/>
      <c r="S230" s="17"/>
      <c r="T230" s="17" t="s">
        <v>1783</v>
      </c>
      <c r="U230" s="29" t="s">
        <v>36</v>
      </c>
      <c r="V230" s="21" t="s">
        <v>37</v>
      </c>
      <c r="W230" s="17"/>
      <c r="X230" s="23"/>
      <c r="Y230" s="23"/>
      <c r="Z230" s="28"/>
      <c r="AA230" s="25"/>
      <c r="AC230" s="38"/>
    </row>
    <row r="231" spans="1:29" ht="43.5" hidden="1" customHeight="1" x14ac:dyDescent="0.25">
      <c r="A231" s="16">
        <v>231</v>
      </c>
      <c r="B231" s="17" t="s">
        <v>1784</v>
      </c>
      <c r="C231" s="17" t="s">
        <v>88</v>
      </c>
      <c r="D231" s="17" t="s">
        <v>958</v>
      </c>
      <c r="E231" s="17" t="s">
        <v>959</v>
      </c>
      <c r="F231" s="17"/>
      <c r="G231" s="28" t="s">
        <v>1785</v>
      </c>
      <c r="H231" s="17"/>
      <c r="I231" s="17"/>
      <c r="J231" s="17" t="s">
        <v>33</v>
      </c>
      <c r="K231" s="22">
        <v>43710</v>
      </c>
      <c r="L231" s="22"/>
      <c r="M231" s="22">
        <v>43710</v>
      </c>
      <c r="N231" s="22">
        <v>43752</v>
      </c>
      <c r="O231" s="22"/>
      <c r="P231" s="22">
        <v>43752</v>
      </c>
      <c r="Q231" s="22">
        <v>43753</v>
      </c>
      <c r="R231" s="22"/>
      <c r="S231" s="17"/>
      <c r="T231" s="17" t="s">
        <v>1786</v>
      </c>
      <c r="U231" s="29" t="s">
        <v>36</v>
      </c>
      <c r="V231" s="21" t="s">
        <v>37</v>
      </c>
      <c r="W231" s="17"/>
      <c r="X231" s="23"/>
      <c r="Y231" s="23"/>
      <c r="Z231" s="28"/>
      <c r="AA231" s="25"/>
      <c r="AC231" s="38"/>
    </row>
    <row r="232" spans="1:29" ht="43.5" hidden="1" customHeight="1" x14ac:dyDescent="0.25">
      <c r="A232" s="16">
        <v>232</v>
      </c>
      <c r="B232" s="17" t="s">
        <v>1787</v>
      </c>
      <c r="C232" s="17" t="s">
        <v>197</v>
      </c>
      <c r="D232" s="17" t="s">
        <v>1143</v>
      </c>
      <c r="E232" s="17" t="s">
        <v>1788</v>
      </c>
      <c r="F232" s="17" t="s">
        <v>1789</v>
      </c>
      <c r="G232" s="28" t="s">
        <v>1790</v>
      </c>
      <c r="H232" s="17"/>
      <c r="I232" s="17"/>
      <c r="J232" s="17" t="s">
        <v>33</v>
      </c>
      <c r="K232" s="22">
        <v>43761</v>
      </c>
      <c r="L232" s="22"/>
      <c r="M232" s="22">
        <v>43761</v>
      </c>
      <c r="N232" s="22">
        <v>43761</v>
      </c>
      <c r="O232" s="22"/>
      <c r="P232" s="22">
        <v>43761</v>
      </c>
      <c r="Q232" s="35">
        <v>43775</v>
      </c>
      <c r="R232" s="22"/>
      <c r="S232" s="17" t="s">
        <v>1791</v>
      </c>
      <c r="T232" s="17" t="s">
        <v>1792</v>
      </c>
      <c r="U232" s="29" t="s">
        <v>36</v>
      </c>
      <c r="V232" s="21" t="s">
        <v>37</v>
      </c>
      <c r="W232" s="17"/>
      <c r="X232" s="23"/>
      <c r="Y232" s="23"/>
      <c r="Z232" s="28"/>
      <c r="AA232" s="25"/>
      <c r="AC232" s="38"/>
    </row>
    <row r="233" spans="1:29" ht="43.5" hidden="1" customHeight="1" x14ac:dyDescent="0.25">
      <c r="A233" s="16">
        <v>233</v>
      </c>
      <c r="B233" s="17" t="s">
        <v>1201</v>
      </c>
      <c r="C233" s="17" t="s">
        <v>88</v>
      </c>
      <c r="D233" s="17" t="s">
        <v>552</v>
      </c>
      <c r="E233" s="17" t="s">
        <v>959</v>
      </c>
      <c r="F233" s="17"/>
      <c r="G233" s="28" t="s">
        <v>1202</v>
      </c>
      <c r="H233" s="17"/>
      <c r="I233" s="17"/>
      <c r="J233" s="17" t="s">
        <v>33</v>
      </c>
      <c r="K233" s="22">
        <v>43719</v>
      </c>
      <c r="L233" s="22"/>
      <c r="M233" s="22">
        <v>43783</v>
      </c>
      <c r="N233" s="22">
        <v>43783</v>
      </c>
      <c r="O233" s="22"/>
      <c r="P233" s="22">
        <v>43783</v>
      </c>
      <c r="Q233" s="22"/>
      <c r="R233" s="22"/>
      <c r="S233" s="17" t="s">
        <v>509</v>
      </c>
      <c r="T233" s="17"/>
      <c r="U233" s="23" t="s">
        <v>36</v>
      </c>
      <c r="V233" s="21" t="s">
        <v>37</v>
      </c>
      <c r="W233" s="17"/>
      <c r="X233" s="23"/>
      <c r="Y233" s="23"/>
      <c r="Z233" s="28"/>
      <c r="AA233" s="25"/>
      <c r="AC233" s="38"/>
    </row>
    <row r="234" spans="1:29" ht="43.5" hidden="1" customHeight="1" x14ac:dyDescent="0.25">
      <c r="A234" s="16">
        <v>234</v>
      </c>
      <c r="B234" s="17" t="s">
        <v>1793</v>
      </c>
      <c r="C234" s="17"/>
      <c r="D234" s="17" t="s">
        <v>934</v>
      </c>
      <c r="E234" s="17" t="s">
        <v>934</v>
      </c>
      <c r="F234" s="17"/>
      <c r="G234" s="28" t="s">
        <v>1794</v>
      </c>
      <c r="H234" s="17"/>
      <c r="I234" s="17"/>
      <c r="J234" s="17"/>
      <c r="K234" s="22"/>
      <c r="L234" s="22"/>
      <c r="M234" s="22"/>
      <c r="N234" s="22"/>
      <c r="O234" s="22"/>
      <c r="P234" s="22"/>
      <c r="Q234" s="22"/>
      <c r="R234" s="22"/>
      <c r="S234" s="17"/>
      <c r="T234" s="17"/>
      <c r="U234" s="23"/>
      <c r="V234" s="17" t="s">
        <v>37</v>
      </c>
      <c r="W234" s="17"/>
      <c r="X234" s="23"/>
      <c r="Y234" s="23"/>
      <c r="Z234" s="28" t="s">
        <v>1795</v>
      </c>
      <c r="AA234" s="25"/>
      <c r="AC234" s="38"/>
    </row>
    <row r="235" spans="1:29" ht="43.5" hidden="1" customHeight="1" x14ac:dyDescent="0.25">
      <c r="A235" s="16">
        <v>235</v>
      </c>
      <c r="B235" s="17" t="s">
        <v>1796</v>
      </c>
      <c r="C235" s="17" t="s">
        <v>83</v>
      </c>
      <c r="D235" s="17" t="s">
        <v>958</v>
      </c>
      <c r="E235" s="17" t="s">
        <v>959</v>
      </c>
      <c r="F235" s="17"/>
      <c r="G235" s="28" t="s">
        <v>1797</v>
      </c>
      <c r="H235" s="17"/>
      <c r="I235" s="17"/>
      <c r="J235" s="17" t="s">
        <v>1718</v>
      </c>
      <c r="K235" s="22">
        <v>43787</v>
      </c>
      <c r="L235" s="22">
        <v>43787</v>
      </c>
      <c r="M235" s="22">
        <v>43787</v>
      </c>
      <c r="N235" s="22">
        <v>43802</v>
      </c>
      <c r="O235" s="22"/>
      <c r="P235" s="22">
        <v>43802</v>
      </c>
      <c r="Q235" s="22">
        <v>43811</v>
      </c>
      <c r="R235" s="22"/>
      <c r="S235" s="17" t="s">
        <v>1798</v>
      </c>
      <c r="T235" s="17" t="s">
        <v>1799</v>
      </c>
      <c r="U235" s="23" t="s">
        <v>36</v>
      </c>
      <c r="V235" s="17" t="s">
        <v>423</v>
      </c>
      <c r="W235" s="17"/>
      <c r="X235" s="23"/>
      <c r="Y235" s="23"/>
      <c r="Z235" s="28"/>
      <c r="AA235" s="25" t="s">
        <v>1800</v>
      </c>
      <c r="AC235" s="38"/>
    </row>
    <row r="236" spans="1:29" ht="43.5" hidden="1" customHeight="1" x14ac:dyDescent="0.25">
      <c r="A236" s="16">
        <v>236</v>
      </c>
      <c r="B236" s="17" t="s">
        <v>1781</v>
      </c>
      <c r="C236" s="17" t="s">
        <v>77</v>
      </c>
      <c r="D236" s="17" t="s">
        <v>1292</v>
      </c>
      <c r="E236" s="17" t="s">
        <v>968</v>
      </c>
      <c r="F236" s="17" t="s">
        <v>959</v>
      </c>
      <c r="G236" s="28" t="s">
        <v>1782</v>
      </c>
      <c r="H236" s="17"/>
      <c r="I236" s="17"/>
      <c r="J236" s="17" t="s">
        <v>49</v>
      </c>
      <c r="K236" s="21">
        <v>43787</v>
      </c>
      <c r="L236" s="21">
        <v>43787</v>
      </c>
      <c r="M236" s="21">
        <v>43788</v>
      </c>
      <c r="N236" s="21">
        <v>43790</v>
      </c>
      <c r="O236" s="21"/>
      <c r="P236" s="21">
        <v>43794</v>
      </c>
      <c r="Q236" s="21">
        <v>43795</v>
      </c>
      <c r="R236" s="22"/>
      <c r="S236" s="17" t="s">
        <v>1801</v>
      </c>
      <c r="T236" s="17" t="s">
        <v>1802</v>
      </c>
      <c r="U236" s="29" t="s">
        <v>36</v>
      </c>
      <c r="V236" s="21" t="s">
        <v>37</v>
      </c>
      <c r="W236" s="17"/>
      <c r="X236" s="23"/>
      <c r="Y236" s="23"/>
      <c r="Z236" s="28"/>
      <c r="AA236" s="25"/>
      <c r="AC236" s="38"/>
    </row>
    <row r="237" spans="1:29" ht="43.5" hidden="1" customHeight="1" x14ac:dyDescent="0.25">
      <c r="A237" s="16">
        <v>237</v>
      </c>
      <c r="B237" s="17" t="s">
        <v>975</v>
      </c>
      <c r="C237" s="17" t="s">
        <v>190</v>
      </c>
      <c r="D237" s="17" t="s">
        <v>1149</v>
      </c>
      <c r="E237" s="17" t="s">
        <v>1150</v>
      </c>
      <c r="F237" s="17"/>
      <c r="G237" s="28" t="s">
        <v>1803</v>
      </c>
      <c r="H237" s="17"/>
      <c r="I237" s="17"/>
      <c r="J237" s="17" t="s">
        <v>398</v>
      </c>
      <c r="K237" s="22">
        <v>43787</v>
      </c>
      <c r="L237" s="22">
        <v>43788</v>
      </c>
      <c r="M237" s="22">
        <v>43788</v>
      </c>
      <c r="N237" s="22">
        <v>43794</v>
      </c>
      <c r="O237" s="22"/>
      <c r="P237" s="22">
        <v>43797</v>
      </c>
      <c r="Q237" s="22">
        <v>43819</v>
      </c>
      <c r="R237" s="22">
        <v>43747</v>
      </c>
      <c r="S237" s="17" t="s">
        <v>1804</v>
      </c>
      <c r="T237" s="17" t="s">
        <v>1805</v>
      </c>
      <c r="U237" s="23" t="s">
        <v>36</v>
      </c>
      <c r="V237" s="17" t="s">
        <v>37</v>
      </c>
      <c r="W237" s="17"/>
      <c r="X237" s="23"/>
      <c r="Y237" s="23"/>
      <c r="Z237" s="28"/>
      <c r="AA237" s="25"/>
      <c r="AC237" s="38"/>
    </row>
    <row r="238" spans="1:29" ht="43.5" hidden="1" customHeight="1" x14ac:dyDescent="0.25">
      <c r="A238" s="16">
        <v>238</v>
      </c>
      <c r="B238" s="17" t="s">
        <v>1806</v>
      </c>
      <c r="C238" s="17" t="s">
        <v>190</v>
      </c>
      <c r="D238" s="17" t="s">
        <v>953</v>
      </c>
      <c r="E238" s="17" t="s">
        <v>934</v>
      </c>
      <c r="F238" s="17" t="s">
        <v>953</v>
      </c>
      <c r="G238" s="28" t="s">
        <v>1807</v>
      </c>
      <c r="H238" s="17"/>
      <c r="I238" s="17"/>
      <c r="J238" s="17" t="s">
        <v>33</v>
      </c>
      <c r="K238" s="35">
        <v>43759</v>
      </c>
      <c r="L238" s="22"/>
      <c r="M238" s="35">
        <v>43759</v>
      </c>
      <c r="N238" s="35">
        <v>43759</v>
      </c>
      <c r="O238" s="35"/>
      <c r="P238" s="35">
        <v>43759</v>
      </c>
      <c r="Q238" s="35">
        <v>43790</v>
      </c>
      <c r="R238" s="22"/>
      <c r="S238" s="17" t="s">
        <v>1808</v>
      </c>
      <c r="T238" s="17" t="s">
        <v>1809</v>
      </c>
      <c r="U238" s="23" t="s">
        <v>36</v>
      </c>
      <c r="V238" s="17" t="s">
        <v>37</v>
      </c>
      <c r="W238" s="17"/>
      <c r="X238" s="23"/>
      <c r="Y238" s="23"/>
      <c r="Z238" s="28"/>
      <c r="AA238" s="25"/>
      <c r="AC238" s="38"/>
    </row>
    <row r="239" spans="1:29" ht="43.5" hidden="1" customHeight="1" x14ac:dyDescent="0.25">
      <c r="A239" s="16">
        <v>239</v>
      </c>
      <c r="B239" s="17" t="s">
        <v>1810</v>
      </c>
      <c r="C239" s="17" t="s">
        <v>396</v>
      </c>
      <c r="D239" s="17" t="s">
        <v>976</v>
      </c>
      <c r="E239" s="17" t="s">
        <v>939</v>
      </c>
      <c r="F239" s="17" t="s">
        <v>1811</v>
      </c>
      <c r="G239" s="28" t="s">
        <v>1812</v>
      </c>
      <c r="H239" s="17"/>
      <c r="I239" s="17"/>
      <c r="J239" s="17" t="s">
        <v>1718</v>
      </c>
      <c r="K239" s="22">
        <v>43791</v>
      </c>
      <c r="L239" s="22">
        <v>43791</v>
      </c>
      <c r="M239" s="22">
        <v>43794</v>
      </c>
      <c r="N239" s="22">
        <v>43801</v>
      </c>
      <c r="O239" s="22"/>
      <c r="P239" s="22">
        <v>43895</v>
      </c>
      <c r="Q239" s="22"/>
      <c r="R239" s="22"/>
      <c r="S239" s="17" t="s">
        <v>1813</v>
      </c>
      <c r="T239" s="17"/>
      <c r="U239" s="23" t="s">
        <v>36</v>
      </c>
      <c r="V239" s="17" t="s">
        <v>37</v>
      </c>
      <c r="W239" s="17"/>
      <c r="X239" s="23"/>
      <c r="Y239" s="23"/>
      <c r="Z239" s="28"/>
      <c r="AA239" s="25"/>
      <c r="AC239" s="38"/>
    </row>
    <row r="240" spans="1:29" ht="43.5" hidden="1" customHeight="1" x14ac:dyDescent="0.25">
      <c r="A240" s="16">
        <v>240</v>
      </c>
      <c r="B240" s="17" t="s">
        <v>1814</v>
      </c>
      <c r="C240" s="17" t="s">
        <v>190</v>
      </c>
      <c r="D240" s="17" t="s">
        <v>1388</v>
      </c>
      <c r="E240" s="17" t="s">
        <v>1815</v>
      </c>
      <c r="F240" s="17" t="s">
        <v>1390</v>
      </c>
      <c r="G240" s="28" t="s">
        <v>1816</v>
      </c>
      <c r="H240" s="17"/>
      <c r="I240" s="17"/>
      <c r="J240" s="17" t="s">
        <v>695</v>
      </c>
      <c r="K240" s="22">
        <v>43683</v>
      </c>
      <c r="L240" s="22">
        <v>43794</v>
      </c>
      <c r="M240" s="22">
        <v>43794</v>
      </c>
      <c r="N240" s="22">
        <v>43839</v>
      </c>
      <c r="O240" s="22"/>
      <c r="P240" s="22">
        <v>43839</v>
      </c>
      <c r="Q240" s="22">
        <v>43843</v>
      </c>
      <c r="R240" s="22"/>
      <c r="S240" s="17" t="s">
        <v>1817</v>
      </c>
      <c r="T240" s="17">
        <v>63</v>
      </c>
      <c r="U240" s="23" t="s">
        <v>36</v>
      </c>
      <c r="V240" s="17" t="s">
        <v>37</v>
      </c>
      <c r="W240" s="17"/>
      <c r="X240" s="23"/>
      <c r="Y240" s="23"/>
      <c r="Z240" s="28"/>
      <c r="AA240" s="25"/>
      <c r="AC240" s="38"/>
    </row>
    <row r="241" spans="1:29" ht="43.5" hidden="1" customHeight="1" x14ac:dyDescent="0.25">
      <c r="A241" s="16">
        <v>241</v>
      </c>
      <c r="B241" s="17" t="s">
        <v>1818</v>
      </c>
      <c r="C241" s="17" t="s">
        <v>254</v>
      </c>
      <c r="D241" s="17" t="s">
        <v>1121</v>
      </c>
      <c r="E241" s="17" t="s">
        <v>934</v>
      </c>
      <c r="F241" s="17"/>
      <c r="G241" s="28" t="s">
        <v>1819</v>
      </c>
      <c r="H241" s="17"/>
      <c r="I241" s="17"/>
      <c r="J241" s="17" t="s">
        <v>398</v>
      </c>
      <c r="K241" s="22">
        <v>43794</v>
      </c>
      <c r="L241" s="22">
        <v>43794</v>
      </c>
      <c r="M241" s="22">
        <v>43794</v>
      </c>
      <c r="N241" s="22">
        <v>43822</v>
      </c>
      <c r="O241" s="22"/>
      <c r="P241" s="22">
        <v>43829</v>
      </c>
      <c r="Q241" s="22">
        <v>43834</v>
      </c>
      <c r="R241" s="22"/>
      <c r="S241" s="17" t="s">
        <v>1820</v>
      </c>
      <c r="T241" s="17">
        <v>3068</v>
      </c>
      <c r="U241" s="23" t="s">
        <v>36</v>
      </c>
      <c r="V241" s="17" t="s">
        <v>37</v>
      </c>
      <c r="W241" s="17"/>
      <c r="X241" s="23"/>
      <c r="Y241" s="23"/>
      <c r="Z241" s="28"/>
      <c r="AA241" s="25"/>
      <c r="AC241" s="38"/>
    </row>
    <row r="242" spans="1:29" ht="43.5" hidden="1" customHeight="1" x14ac:dyDescent="0.25">
      <c r="A242" s="16">
        <v>242</v>
      </c>
      <c r="B242" s="17" t="s">
        <v>1821</v>
      </c>
      <c r="C242" s="17" t="s">
        <v>165</v>
      </c>
      <c r="D242" s="17" t="s">
        <v>1388</v>
      </c>
      <c r="E242" s="17" t="s">
        <v>1389</v>
      </c>
      <c r="F242" s="17" t="s">
        <v>1390</v>
      </c>
      <c r="G242" s="28" t="s">
        <v>1822</v>
      </c>
      <c r="H242" s="17"/>
      <c r="I242" s="17"/>
      <c r="J242" s="17" t="s">
        <v>689</v>
      </c>
      <c r="K242" s="22">
        <v>43780</v>
      </c>
      <c r="L242" s="22"/>
      <c r="M242" s="22">
        <v>43790</v>
      </c>
      <c r="N242" s="22">
        <v>43790</v>
      </c>
      <c r="O242" s="22"/>
      <c r="P242" s="22">
        <v>43790</v>
      </c>
      <c r="Q242" s="22">
        <v>43793</v>
      </c>
      <c r="R242" s="22"/>
      <c r="S242" s="17" t="s">
        <v>1823</v>
      </c>
      <c r="T242" s="17" t="s">
        <v>1824</v>
      </c>
      <c r="U242" s="23" t="s">
        <v>36</v>
      </c>
      <c r="V242" s="17" t="s">
        <v>37</v>
      </c>
      <c r="W242" s="17"/>
      <c r="X242" s="23"/>
      <c r="Y242" s="23"/>
      <c r="Z242" s="28"/>
      <c r="AA242" s="25"/>
      <c r="AC242" s="38"/>
    </row>
    <row r="243" spans="1:29" ht="43.5" hidden="1" customHeight="1" x14ac:dyDescent="0.25">
      <c r="A243" s="16">
        <v>243</v>
      </c>
      <c r="B243" s="17" t="s">
        <v>1821</v>
      </c>
      <c r="C243" s="17" t="s">
        <v>165</v>
      </c>
      <c r="D243" s="17" t="s">
        <v>1388</v>
      </c>
      <c r="E243" s="17" t="s">
        <v>1389</v>
      </c>
      <c r="F243" s="17" t="s">
        <v>1390</v>
      </c>
      <c r="G243" s="28" t="s">
        <v>1822</v>
      </c>
      <c r="H243" s="17"/>
      <c r="I243" s="17"/>
      <c r="J243" s="17" t="s">
        <v>33</v>
      </c>
      <c r="K243" s="22">
        <v>43796</v>
      </c>
      <c r="L243" s="22"/>
      <c r="M243" s="22">
        <v>43796</v>
      </c>
      <c r="N243" s="22">
        <v>43796</v>
      </c>
      <c r="O243" s="22"/>
      <c r="P243" s="22">
        <v>43796</v>
      </c>
      <c r="Q243" s="22"/>
      <c r="R243" s="22"/>
      <c r="S243" s="17" t="s">
        <v>1825</v>
      </c>
      <c r="T243" s="17" t="s">
        <v>1826</v>
      </c>
      <c r="U243" s="23" t="s">
        <v>36</v>
      </c>
      <c r="V243" s="17" t="s">
        <v>37</v>
      </c>
      <c r="W243" s="17"/>
      <c r="X243" s="23"/>
      <c r="Y243" s="23"/>
      <c r="Z243" s="28"/>
      <c r="AA243" s="25"/>
      <c r="AC243" s="38"/>
    </row>
    <row r="244" spans="1:29" ht="43.5" hidden="1" customHeight="1" x14ac:dyDescent="0.25">
      <c r="A244" s="16">
        <v>244</v>
      </c>
      <c r="B244" s="17" t="s">
        <v>736</v>
      </c>
      <c r="C244" s="17" t="s">
        <v>109</v>
      </c>
      <c r="D244" s="17" t="s">
        <v>1692</v>
      </c>
      <c r="E244" s="17" t="s">
        <v>934</v>
      </c>
      <c r="F244" s="17"/>
      <c r="G244" s="28" t="s">
        <v>1827</v>
      </c>
      <c r="H244" s="17"/>
      <c r="I244" s="17"/>
      <c r="J244" s="17"/>
      <c r="K244" s="22">
        <v>43797</v>
      </c>
      <c r="L244" s="22">
        <v>43797</v>
      </c>
      <c r="M244" s="22"/>
      <c r="N244" s="22">
        <v>43846</v>
      </c>
      <c r="O244" s="22"/>
      <c r="P244" s="22"/>
      <c r="Q244" s="22"/>
      <c r="R244" s="22"/>
      <c r="S244" s="17" t="s">
        <v>1828</v>
      </c>
      <c r="T244" s="17"/>
      <c r="U244" s="23"/>
      <c r="V244" s="17" t="s">
        <v>552</v>
      </c>
      <c r="W244" s="17"/>
      <c r="X244" s="23"/>
      <c r="Y244" s="23"/>
      <c r="Z244" s="28"/>
      <c r="AA244" s="25"/>
      <c r="AC244" s="38"/>
    </row>
    <row r="245" spans="1:29" ht="43.5" hidden="1" customHeight="1" x14ac:dyDescent="0.25">
      <c r="A245" s="16">
        <v>245</v>
      </c>
      <c r="B245" s="17" t="s">
        <v>1541</v>
      </c>
      <c r="C245" s="17" t="s">
        <v>650</v>
      </c>
      <c r="D245" s="17" t="s">
        <v>1015</v>
      </c>
      <c r="E245" s="17" t="s">
        <v>934</v>
      </c>
      <c r="F245" s="17"/>
      <c r="G245" s="28" t="s">
        <v>1829</v>
      </c>
      <c r="H245" s="17"/>
      <c r="I245" s="17"/>
      <c r="J245" s="17"/>
      <c r="K245" s="22">
        <v>43796</v>
      </c>
      <c r="L245" s="22">
        <v>43797</v>
      </c>
      <c r="M245" s="22"/>
      <c r="N245" s="22"/>
      <c r="O245" s="22"/>
      <c r="P245" s="22"/>
      <c r="Q245" s="22"/>
      <c r="R245" s="22"/>
      <c r="S245" s="17"/>
      <c r="T245" s="17"/>
      <c r="U245" s="23"/>
      <c r="V245" s="17" t="s">
        <v>552</v>
      </c>
      <c r="W245" s="17"/>
      <c r="X245" s="23"/>
      <c r="Y245" s="23"/>
      <c r="Z245" s="28"/>
      <c r="AA245" s="25"/>
      <c r="AC245" s="38"/>
    </row>
    <row r="246" spans="1:29" ht="43.5" hidden="1" customHeight="1" x14ac:dyDescent="0.25">
      <c r="A246" s="16">
        <v>246</v>
      </c>
      <c r="B246" s="17" t="s">
        <v>1830</v>
      </c>
      <c r="C246" s="17" t="s">
        <v>165</v>
      </c>
      <c r="D246" s="17" t="s">
        <v>552</v>
      </c>
      <c r="E246" s="17" t="s">
        <v>1831</v>
      </c>
      <c r="F246" s="17"/>
      <c r="G246" s="28" t="s">
        <v>1832</v>
      </c>
      <c r="H246" s="17"/>
      <c r="I246" s="17"/>
      <c r="J246" s="17" t="s">
        <v>683</v>
      </c>
      <c r="K246" s="22">
        <v>43797</v>
      </c>
      <c r="L246" s="22">
        <v>43797</v>
      </c>
      <c r="M246" s="22">
        <v>44181</v>
      </c>
      <c r="N246" s="22">
        <v>43838</v>
      </c>
      <c r="O246" s="22"/>
      <c r="P246" s="22">
        <v>43857</v>
      </c>
      <c r="Q246" s="22">
        <v>43861</v>
      </c>
      <c r="R246" s="22"/>
      <c r="S246" s="17" t="s">
        <v>1833</v>
      </c>
      <c r="T246" s="17" t="s">
        <v>1834</v>
      </c>
      <c r="U246" s="23" t="s">
        <v>36</v>
      </c>
      <c r="V246" s="17" t="s">
        <v>423</v>
      </c>
      <c r="W246" s="17"/>
      <c r="X246" s="23"/>
      <c r="Y246" s="23"/>
      <c r="Z246" s="28" t="s">
        <v>1835</v>
      </c>
      <c r="AA246" s="25"/>
      <c r="AC246" s="38"/>
    </row>
    <row r="247" spans="1:29" ht="43.5" hidden="1" customHeight="1" x14ac:dyDescent="0.25">
      <c r="A247" s="16">
        <v>247</v>
      </c>
      <c r="B247" s="17" t="s">
        <v>1836</v>
      </c>
      <c r="C247" s="17" t="s">
        <v>54</v>
      </c>
      <c r="D247" s="17" t="s">
        <v>1692</v>
      </c>
      <c r="E247" s="17" t="s">
        <v>934</v>
      </c>
      <c r="F247" s="17"/>
      <c r="G247" s="28" t="s">
        <v>1837</v>
      </c>
      <c r="H247" s="17"/>
      <c r="I247" s="17"/>
      <c r="J247" s="17" t="s">
        <v>683</v>
      </c>
      <c r="K247" s="22">
        <v>43797</v>
      </c>
      <c r="L247" s="22">
        <v>43797</v>
      </c>
      <c r="M247" s="22">
        <v>43815</v>
      </c>
      <c r="N247" s="22">
        <v>43472</v>
      </c>
      <c r="O247" s="22"/>
      <c r="P247" s="22"/>
      <c r="Q247" s="22"/>
      <c r="R247" s="22"/>
      <c r="S247" s="17" t="s">
        <v>1838</v>
      </c>
      <c r="T247" s="17"/>
      <c r="U247" s="23"/>
      <c r="V247" s="17" t="s">
        <v>552</v>
      </c>
      <c r="W247" s="17"/>
      <c r="X247" s="23"/>
      <c r="Y247" s="23"/>
      <c r="Z247" s="28"/>
      <c r="AA247" s="25"/>
      <c r="AC247" s="38"/>
    </row>
    <row r="248" spans="1:29" ht="43.5" hidden="1" customHeight="1" x14ac:dyDescent="0.25">
      <c r="A248" s="16">
        <v>248</v>
      </c>
      <c r="B248" s="17" t="s">
        <v>1479</v>
      </c>
      <c r="C248" s="17" t="s">
        <v>29</v>
      </c>
      <c r="D248" s="17" t="s">
        <v>947</v>
      </c>
      <c r="E248" s="17" t="s">
        <v>948</v>
      </c>
      <c r="F248" s="17" t="s">
        <v>947</v>
      </c>
      <c r="G248" s="28" t="s">
        <v>1839</v>
      </c>
      <c r="H248" s="17"/>
      <c r="I248" s="17"/>
      <c r="J248" s="17" t="s">
        <v>624</v>
      </c>
      <c r="K248" s="22">
        <v>43740</v>
      </c>
      <c r="L248" s="22"/>
      <c r="M248" s="22">
        <v>43741</v>
      </c>
      <c r="N248" s="22">
        <v>43741</v>
      </c>
      <c r="O248" s="22"/>
      <c r="P248" s="22">
        <v>43747</v>
      </c>
      <c r="Q248" s="22">
        <v>43794</v>
      </c>
      <c r="R248" s="22"/>
      <c r="S248" s="17" t="s">
        <v>1840</v>
      </c>
      <c r="T248" s="17" t="s">
        <v>1841</v>
      </c>
      <c r="U248" s="23" t="s">
        <v>36</v>
      </c>
      <c r="V248" s="17" t="s">
        <v>37</v>
      </c>
      <c r="W248" s="17"/>
      <c r="X248" s="23"/>
      <c r="Y248" s="23"/>
      <c r="Z248" s="28"/>
      <c r="AA248" s="25"/>
      <c r="AC248" s="38"/>
    </row>
    <row r="249" spans="1:29" ht="43.5" hidden="1" customHeight="1" x14ac:dyDescent="0.25">
      <c r="A249" s="16">
        <v>249</v>
      </c>
      <c r="B249" s="17" t="s">
        <v>1142</v>
      </c>
      <c r="C249" s="17" t="s">
        <v>83</v>
      </c>
      <c r="D249" s="17" t="s">
        <v>1842</v>
      </c>
      <c r="E249" s="17" t="s">
        <v>939</v>
      </c>
      <c r="F249" s="17" t="s">
        <v>959</v>
      </c>
      <c r="G249" s="28" t="s">
        <v>1550</v>
      </c>
      <c r="H249" s="17"/>
      <c r="I249" s="17"/>
      <c r="J249" s="17" t="s">
        <v>33</v>
      </c>
      <c r="K249" s="22">
        <v>43798</v>
      </c>
      <c r="L249" s="22"/>
      <c r="M249" s="22">
        <v>43798</v>
      </c>
      <c r="N249" s="35">
        <v>43798</v>
      </c>
      <c r="O249" s="35"/>
      <c r="P249" s="35">
        <v>43798</v>
      </c>
      <c r="Q249" s="35">
        <v>43798</v>
      </c>
      <c r="R249" s="22"/>
      <c r="S249" s="17" t="s">
        <v>1843</v>
      </c>
      <c r="T249" s="17" t="s">
        <v>1844</v>
      </c>
      <c r="U249" s="23" t="s">
        <v>36</v>
      </c>
      <c r="V249" s="17" t="s">
        <v>37</v>
      </c>
      <c r="W249" s="17"/>
      <c r="X249" s="23"/>
      <c r="Y249" s="23"/>
      <c r="Z249" s="28"/>
      <c r="AA249" s="25"/>
      <c r="AC249" s="38"/>
    </row>
    <row r="250" spans="1:29" ht="43.5" hidden="1" customHeight="1" x14ac:dyDescent="0.25">
      <c r="A250" s="16">
        <v>250</v>
      </c>
      <c r="B250" s="17" t="s">
        <v>1845</v>
      </c>
      <c r="C250" s="17" t="s">
        <v>225</v>
      </c>
      <c r="D250" s="17" t="s">
        <v>1210</v>
      </c>
      <c r="E250" s="17" t="s">
        <v>991</v>
      </c>
      <c r="F250" s="17" t="s">
        <v>1846</v>
      </c>
      <c r="G250" s="28" t="s">
        <v>1847</v>
      </c>
      <c r="H250" s="17"/>
      <c r="I250" s="17"/>
      <c r="J250" s="17" t="s">
        <v>33</v>
      </c>
      <c r="K250" s="22">
        <v>43796</v>
      </c>
      <c r="L250" s="22"/>
      <c r="M250" s="22">
        <v>43796</v>
      </c>
      <c r="N250" s="35">
        <v>43796</v>
      </c>
      <c r="O250" s="35"/>
      <c r="P250" s="35">
        <v>43796</v>
      </c>
      <c r="Q250" s="22"/>
      <c r="R250" s="22"/>
      <c r="S250" s="17" t="s">
        <v>1848</v>
      </c>
      <c r="T250" s="17"/>
      <c r="U250" s="23" t="s">
        <v>36</v>
      </c>
      <c r="V250" s="17" t="s">
        <v>37</v>
      </c>
      <c r="W250" s="17"/>
      <c r="X250" s="23"/>
      <c r="Y250" s="23"/>
      <c r="Z250" s="28"/>
      <c r="AA250" s="25"/>
      <c r="AC250" s="38"/>
    </row>
    <row r="251" spans="1:29" ht="43.5" hidden="1" customHeight="1" x14ac:dyDescent="0.25">
      <c r="A251" s="16">
        <v>251</v>
      </c>
      <c r="B251" s="17" t="s">
        <v>1849</v>
      </c>
      <c r="C251" s="17" t="s">
        <v>190</v>
      </c>
      <c r="D251" s="17" t="s">
        <v>1256</v>
      </c>
      <c r="E251" s="17" t="s">
        <v>968</v>
      </c>
      <c r="F251" s="17"/>
      <c r="G251" s="28" t="s">
        <v>1850</v>
      </c>
      <c r="H251" s="17"/>
      <c r="I251" s="17"/>
      <c r="J251" s="17" t="s">
        <v>43</v>
      </c>
      <c r="K251" s="21">
        <v>43797</v>
      </c>
      <c r="L251" s="21">
        <v>43798</v>
      </c>
      <c r="M251" s="21">
        <v>43798</v>
      </c>
      <c r="N251" s="36">
        <v>43798</v>
      </c>
      <c r="O251" s="36"/>
      <c r="P251" s="36">
        <v>43801</v>
      </c>
      <c r="Q251" s="21">
        <v>43811</v>
      </c>
      <c r="R251" s="22"/>
      <c r="S251" s="17" t="s">
        <v>1851</v>
      </c>
      <c r="T251" s="17" t="s">
        <v>1852</v>
      </c>
      <c r="U251" s="23" t="s">
        <v>36</v>
      </c>
      <c r="V251" s="17" t="s">
        <v>37</v>
      </c>
      <c r="W251" s="17"/>
      <c r="X251" s="23"/>
      <c r="Y251" s="23"/>
      <c r="Z251" s="28"/>
      <c r="AA251" s="25"/>
      <c r="AC251" s="38"/>
    </row>
    <row r="252" spans="1:29" ht="43.5" hidden="1" customHeight="1" x14ac:dyDescent="0.25">
      <c r="A252" s="16">
        <v>252</v>
      </c>
      <c r="B252" s="17" t="s">
        <v>1853</v>
      </c>
      <c r="C252" s="17" t="s">
        <v>1854</v>
      </c>
      <c r="D252" s="17" t="s">
        <v>1549</v>
      </c>
      <c r="E252" s="17" t="s">
        <v>939</v>
      </c>
      <c r="F252" s="17" t="s">
        <v>960</v>
      </c>
      <c r="G252" s="28" t="s">
        <v>1855</v>
      </c>
      <c r="H252" s="17"/>
      <c r="I252" s="17"/>
      <c r="J252" s="17" t="s">
        <v>33</v>
      </c>
      <c r="K252" s="22">
        <v>43801</v>
      </c>
      <c r="L252" s="22"/>
      <c r="M252" s="22">
        <v>43801</v>
      </c>
      <c r="N252" s="22">
        <v>43801</v>
      </c>
      <c r="O252" s="22"/>
      <c r="P252" s="22">
        <v>43801</v>
      </c>
      <c r="Q252" s="22"/>
      <c r="R252" s="22"/>
      <c r="S252" s="17" t="s">
        <v>1856</v>
      </c>
      <c r="T252" s="17"/>
      <c r="U252" s="23" t="s">
        <v>36</v>
      </c>
      <c r="V252" s="17" t="s">
        <v>37</v>
      </c>
      <c r="W252" s="17"/>
      <c r="X252" s="23"/>
      <c r="Y252" s="23"/>
      <c r="Z252" s="28"/>
      <c r="AA252" s="25"/>
      <c r="AC252" s="38"/>
    </row>
    <row r="253" spans="1:29" ht="43.5" hidden="1" customHeight="1" x14ac:dyDescent="0.25">
      <c r="A253" s="16">
        <v>253</v>
      </c>
      <c r="B253" s="17" t="s">
        <v>1716</v>
      </c>
      <c r="C253" s="17" t="s">
        <v>29</v>
      </c>
      <c r="D253" s="17" t="s">
        <v>1283</v>
      </c>
      <c r="E253" s="17" t="s">
        <v>968</v>
      </c>
      <c r="F253" s="17" t="s">
        <v>1284</v>
      </c>
      <c r="G253" s="28" t="s">
        <v>1857</v>
      </c>
      <c r="H253" s="17"/>
      <c r="I253" s="17"/>
      <c r="J253" s="17" t="s">
        <v>33</v>
      </c>
      <c r="K253" s="36">
        <v>43801</v>
      </c>
      <c r="L253" s="21"/>
      <c r="M253" s="36">
        <v>43801</v>
      </c>
      <c r="N253" s="36">
        <v>43801</v>
      </c>
      <c r="O253" s="36"/>
      <c r="P253" s="36">
        <v>43801</v>
      </c>
      <c r="Q253" s="21"/>
      <c r="R253" s="22"/>
      <c r="S253" s="17" t="s">
        <v>509</v>
      </c>
      <c r="T253" s="17"/>
      <c r="U253" s="23" t="s">
        <v>36</v>
      </c>
      <c r="V253" s="17" t="s">
        <v>37</v>
      </c>
      <c r="W253" s="17"/>
      <c r="X253" s="23"/>
      <c r="Y253" s="23"/>
      <c r="Z253" s="28"/>
      <c r="AA253" s="25"/>
      <c r="AC253" s="38"/>
    </row>
    <row r="254" spans="1:29" ht="43.5" hidden="1" customHeight="1" x14ac:dyDescent="0.25">
      <c r="A254" s="16">
        <v>254</v>
      </c>
      <c r="B254" s="17" t="s">
        <v>674</v>
      </c>
      <c r="C254" s="17" t="s">
        <v>201</v>
      </c>
      <c r="D254" s="70" t="s">
        <v>977</v>
      </c>
      <c r="E254" s="17" t="s">
        <v>959</v>
      </c>
      <c r="F254" s="17"/>
      <c r="G254" s="28" t="s">
        <v>1858</v>
      </c>
      <c r="H254" s="17"/>
      <c r="I254" s="17"/>
      <c r="J254" s="17" t="s">
        <v>414</v>
      </c>
      <c r="K254" s="22">
        <v>43798</v>
      </c>
      <c r="L254" s="22">
        <v>43802</v>
      </c>
      <c r="M254" s="22">
        <v>43808</v>
      </c>
      <c r="N254" s="22">
        <v>43861</v>
      </c>
      <c r="O254" s="22"/>
      <c r="P254" s="22">
        <v>43895</v>
      </c>
      <c r="Q254" s="22">
        <v>43899</v>
      </c>
      <c r="R254" s="22"/>
      <c r="S254" s="17">
        <v>210</v>
      </c>
      <c r="T254" s="17">
        <v>761</v>
      </c>
      <c r="U254" s="23" t="s">
        <v>36</v>
      </c>
      <c r="V254" s="17" t="s">
        <v>423</v>
      </c>
      <c r="W254" s="17"/>
      <c r="X254" s="23"/>
      <c r="Y254" s="23"/>
      <c r="Z254" s="28"/>
      <c r="AA254" s="25"/>
      <c r="AC254" s="38"/>
    </row>
    <row r="255" spans="1:29" ht="43.5" hidden="1" customHeight="1" x14ac:dyDescent="0.25">
      <c r="A255" s="16">
        <v>255</v>
      </c>
      <c r="B255" s="17" t="s">
        <v>1859</v>
      </c>
      <c r="C255" s="17" t="s">
        <v>254</v>
      </c>
      <c r="D255" s="17" t="s">
        <v>1210</v>
      </c>
      <c r="E255" s="17" t="s">
        <v>991</v>
      </c>
      <c r="F255" s="17" t="s">
        <v>1185</v>
      </c>
      <c r="G255" s="28" t="s">
        <v>1860</v>
      </c>
      <c r="H255" s="17"/>
      <c r="I255" s="17"/>
      <c r="J255" s="17" t="s">
        <v>33</v>
      </c>
      <c r="K255" s="22">
        <v>43797</v>
      </c>
      <c r="L255" s="22"/>
      <c r="M255" s="22">
        <v>43802</v>
      </c>
      <c r="N255" s="35">
        <v>43802</v>
      </c>
      <c r="O255" s="35"/>
      <c r="P255" s="35">
        <v>43802</v>
      </c>
      <c r="Q255" s="22"/>
      <c r="R255" s="22"/>
      <c r="S255" s="17" t="s">
        <v>1861</v>
      </c>
      <c r="T255" s="17"/>
      <c r="U255" s="23" t="s">
        <v>36</v>
      </c>
      <c r="V255" s="17" t="s">
        <v>37</v>
      </c>
      <c r="W255" s="17"/>
      <c r="X255" s="23"/>
      <c r="Y255" s="23"/>
      <c r="Z255" s="28"/>
      <c r="AA255" s="25"/>
      <c r="AC255" s="38"/>
    </row>
    <row r="256" spans="1:29" ht="43.5" hidden="1" customHeight="1" x14ac:dyDescent="0.25">
      <c r="A256" s="16">
        <v>256</v>
      </c>
      <c r="B256" s="17" t="s">
        <v>1616</v>
      </c>
      <c r="C256" s="17" t="s">
        <v>165</v>
      </c>
      <c r="D256" s="17" t="s">
        <v>958</v>
      </c>
      <c r="E256" s="17" t="s">
        <v>959</v>
      </c>
      <c r="F256" s="17" t="s">
        <v>960</v>
      </c>
      <c r="G256" s="28" t="s">
        <v>1862</v>
      </c>
      <c r="H256" s="17"/>
      <c r="I256" s="17"/>
      <c r="J256" s="17" t="s">
        <v>43</v>
      </c>
      <c r="K256" s="22">
        <v>43803</v>
      </c>
      <c r="L256" s="22">
        <v>43803</v>
      </c>
      <c r="M256" s="22">
        <v>43803</v>
      </c>
      <c r="N256" s="22">
        <v>43811</v>
      </c>
      <c r="O256" s="22"/>
      <c r="P256" s="22">
        <v>43812</v>
      </c>
      <c r="Q256" s="22"/>
      <c r="R256" s="22"/>
      <c r="S256" s="17" t="s">
        <v>1863</v>
      </c>
      <c r="T256" s="17" t="s">
        <v>1864</v>
      </c>
      <c r="U256" s="23" t="s">
        <v>36</v>
      </c>
      <c r="V256" s="17" t="s">
        <v>37</v>
      </c>
      <c r="W256" s="17"/>
      <c r="X256" s="23"/>
      <c r="Y256" s="23"/>
      <c r="Z256" s="28"/>
      <c r="AA256" s="25"/>
      <c r="AC256" s="38"/>
    </row>
    <row r="257" spans="1:29" ht="43.5" hidden="1" customHeight="1" x14ac:dyDescent="0.25">
      <c r="A257" s="16">
        <v>257</v>
      </c>
      <c r="B257" s="17" t="s">
        <v>1524</v>
      </c>
      <c r="C257" s="17" t="s">
        <v>130</v>
      </c>
      <c r="D257" s="17" t="s">
        <v>934</v>
      </c>
      <c r="E257" s="17" t="s">
        <v>934</v>
      </c>
      <c r="F257" s="17" t="s">
        <v>934</v>
      </c>
      <c r="G257" s="28" t="s">
        <v>1525</v>
      </c>
      <c r="H257" s="17"/>
      <c r="I257" s="17"/>
      <c r="J257" s="17" t="s">
        <v>33</v>
      </c>
      <c r="K257" s="22">
        <v>43748</v>
      </c>
      <c r="L257" s="22"/>
      <c r="M257" s="22">
        <v>43748</v>
      </c>
      <c r="N257" s="22">
        <v>43756</v>
      </c>
      <c r="O257" s="22"/>
      <c r="P257" s="22">
        <v>43756</v>
      </c>
      <c r="Q257" s="22">
        <v>43808</v>
      </c>
      <c r="R257" s="22"/>
      <c r="S257" s="17" t="s">
        <v>1865</v>
      </c>
      <c r="T257" s="17" t="s">
        <v>1866</v>
      </c>
      <c r="U257" s="23" t="s">
        <v>36</v>
      </c>
      <c r="V257" s="17" t="s">
        <v>37</v>
      </c>
      <c r="W257" s="17"/>
      <c r="X257" s="23"/>
      <c r="Y257" s="23"/>
      <c r="Z257" s="28"/>
      <c r="AA257" s="25"/>
      <c r="AC257" s="38"/>
    </row>
    <row r="258" spans="1:29" ht="43.5" hidden="1" customHeight="1" x14ac:dyDescent="0.25">
      <c r="A258" s="16">
        <v>258</v>
      </c>
      <c r="B258" s="17" t="s">
        <v>1867</v>
      </c>
      <c r="C258" s="17" t="s">
        <v>109</v>
      </c>
      <c r="D258" s="17" t="s">
        <v>1868</v>
      </c>
      <c r="E258" s="17" t="s">
        <v>968</v>
      </c>
      <c r="F258" s="17"/>
      <c r="G258" s="28" t="s">
        <v>1869</v>
      </c>
      <c r="H258" s="17"/>
      <c r="I258" s="17"/>
      <c r="J258" s="17" t="s">
        <v>43</v>
      </c>
      <c r="K258" s="21">
        <v>43816</v>
      </c>
      <c r="L258" s="21">
        <v>43817</v>
      </c>
      <c r="M258" s="21">
        <v>43817</v>
      </c>
      <c r="N258" s="21">
        <v>43818</v>
      </c>
      <c r="O258" s="21"/>
      <c r="P258" s="21">
        <v>43818</v>
      </c>
      <c r="Q258" s="21">
        <v>43819</v>
      </c>
      <c r="R258" s="22"/>
      <c r="S258" s="17" t="s">
        <v>1870</v>
      </c>
      <c r="T258" s="17">
        <v>2946</v>
      </c>
      <c r="U258" s="23" t="s">
        <v>36</v>
      </c>
      <c r="V258" s="17" t="s">
        <v>37</v>
      </c>
      <c r="W258" s="17"/>
      <c r="X258" s="23"/>
      <c r="Y258" s="23"/>
      <c r="Z258" s="28"/>
      <c r="AA258" s="25" t="s">
        <v>1871</v>
      </c>
      <c r="AC258" s="38"/>
    </row>
    <row r="259" spans="1:29" ht="43.5" hidden="1" customHeight="1" x14ac:dyDescent="0.25">
      <c r="A259" s="16">
        <v>259</v>
      </c>
      <c r="B259" s="17" t="s">
        <v>1241</v>
      </c>
      <c r="C259" s="17" t="s">
        <v>88</v>
      </c>
      <c r="D259" s="17" t="s">
        <v>947</v>
      </c>
      <c r="E259" s="17" t="s">
        <v>948</v>
      </c>
      <c r="F259" s="17" t="s">
        <v>947</v>
      </c>
      <c r="G259" s="28" t="s">
        <v>1872</v>
      </c>
      <c r="H259" s="17"/>
      <c r="I259" s="17"/>
      <c r="J259" s="17" t="s">
        <v>33</v>
      </c>
      <c r="K259" s="22">
        <v>43748</v>
      </c>
      <c r="L259" s="22"/>
      <c r="M259" s="22">
        <v>43748</v>
      </c>
      <c r="N259" s="22">
        <v>43760</v>
      </c>
      <c r="O259" s="22"/>
      <c r="P259" s="22">
        <v>43760</v>
      </c>
      <c r="Q259" s="22"/>
      <c r="R259" s="22"/>
      <c r="S259" s="17" t="s">
        <v>1873</v>
      </c>
      <c r="T259" s="17"/>
      <c r="U259" s="23" t="s">
        <v>36</v>
      </c>
      <c r="V259" s="21" t="s">
        <v>37</v>
      </c>
      <c r="W259" s="17"/>
      <c r="X259" s="23"/>
      <c r="Y259" s="23"/>
      <c r="Z259" s="28"/>
      <c r="AA259" s="25"/>
      <c r="AC259" s="38"/>
    </row>
    <row r="260" spans="1:29" ht="43.5" hidden="1" customHeight="1" x14ac:dyDescent="0.25">
      <c r="A260" s="16">
        <v>260</v>
      </c>
      <c r="B260" s="17" t="s">
        <v>1241</v>
      </c>
      <c r="C260" s="17" t="s">
        <v>88</v>
      </c>
      <c r="D260" s="17" t="s">
        <v>934</v>
      </c>
      <c r="E260" s="17" t="s">
        <v>934</v>
      </c>
      <c r="F260" s="17"/>
      <c r="G260" s="28" t="s">
        <v>1874</v>
      </c>
      <c r="H260" s="17"/>
      <c r="I260" s="17"/>
      <c r="J260" s="17" t="s">
        <v>33</v>
      </c>
      <c r="K260" s="22">
        <v>43760</v>
      </c>
      <c r="L260" s="22"/>
      <c r="M260" s="22">
        <v>43760</v>
      </c>
      <c r="N260" s="22" t="s">
        <v>1758</v>
      </c>
      <c r="O260" s="22"/>
      <c r="P260" s="22">
        <v>43763</v>
      </c>
      <c r="Q260" s="22">
        <v>43767</v>
      </c>
      <c r="R260" s="22"/>
      <c r="S260" s="17" t="s">
        <v>1875</v>
      </c>
      <c r="T260" s="17" t="s">
        <v>1876</v>
      </c>
      <c r="U260" s="23" t="s">
        <v>36</v>
      </c>
      <c r="V260" s="21" t="s">
        <v>37</v>
      </c>
      <c r="W260" s="17"/>
      <c r="X260" s="23"/>
      <c r="Y260" s="23"/>
      <c r="Z260" s="28"/>
      <c r="AA260" s="25"/>
      <c r="AC260" s="38"/>
    </row>
    <row r="261" spans="1:29" ht="43.5" hidden="1" customHeight="1" x14ac:dyDescent="0.25">
      <c r="A261" s="16">
        <v>261</v>
      </c>
      <c r="B261" s="17" t="s">
        <v>1241</v>
      </c>
      <c r="C261" s="17" t="s">
        <v>88</v>
      </c>
      <c r="D261" s="17" t="s">
        <v>1546</v>
      </c>
      <c r="E261" s="17" t="s">
        <v>948</v>
      </c>
      <c r="F261" s="17" t="s">
        <v>1546</v>
      </c>
      <c r="G261" s="28" t="s">
        <v>1877</v>
      </c>
      <c r="H261" s="17"/>
      <c r="I261" s="17"/>
      <c r="J261" s="17" t="s">
        <v>33</v>
      </c>
      <c r="K261" s="22">
        <v>43779</v>
      </c>
      <c r="L261" s="22"/>
      <c r="M261" s="22">
        <v>43779</v>
      </c>
      <c r="N261" s="22" t="s">
        <v>1878</v>
      </c>
      <c r="O261" s="22"/>
      <c r="P261" s="22"/>
      <c r="Q261" s="22">
        <v>43819</v>
      </c>
      <c r="R261" s="22"/>
      <c r="S261" s="17" t="s">
        <v>1879</v>
      </c>
      <c r="T261" s="17" t="s">
        <v>1880</v>
      </c>
      <c r="U261" s="23" t="s">
        <v>36</v>
      </c>
      <c r="V261" s="17" t="s">
        <v>423</v>
      </c>
      <c r="W261" s="17"/>
      <c r="X261" s="23"/>
      <c r="Y261" s="23"/>
      <c r="Z261" s="28"/>
      <c r="AA261" s="25"/>
      <c r="AC261" s="38"/>
    </row>
    <row r="262" spans="1:29" ht="43.5" hidden="1" customHeight="1" x14ac:dyDescent="0.25">
      <c r="A262" s="16">
        <v>262</v>
      </c>
      <c r="B262" s="17" t="s">
        <v>1881</v>
      </c>
      <c r="C262" s="17" t="s">
        <v>254</v>
      </c>
      <c r="D262" s="17" t="s">
        <v>552</v>
      </c>
      <c r="E262" s="17" t="s">
        <v>959</v>
      </c>
      <c r="F262" s="17"/>
      <c r="G262" s="28" t="s">
        <v>1882</v>
      </c>
      <c r="H262" s="17"/>
      <c r="I262" s="17"/>
      <c r="J262" s="17" t="s">
        <v>33</v>
      </c>
      <c r="K262" s="22">
        <v>43810</v>
      </c>
      <c r="L262" s="22"/>
      <c r="M262" s="22">
        <v>43810</v>
      </c>
      <c r="N262" s="22">
        <v>43812</v>
      </c>
      <c r="O262" s="22"/>
      <c r="P262" s="22">
        <v>43812</v>
      </c>
      <c r="Q262" s="22">
        <v>43819</v>
      </c>
      <c r="R262" s="22"/>
      <c r="S262" s="17" t="s">
        <v>1883</v>
      </c>
      <c r="T262" s="17" t="s">
        <v>1884</v>
      </c>
      <c r="U262" s="23" t="s">
        <v>36</v>
      </c>
      <c r="V262" s="17" t="s">
        <v>423</v>
      </c>
      <c r="W262" s="17"/>
      <c r="X262" s="23"/>
      <c r="Y262" s="23"/>
      <c r="Z262" s="28"/>
      <c r="AA262" s="25"/>
      <c r="AC262" s="38"/>
    </row>
    <row r="263" spans="1:29" ht="43.5" hidden="1" customHeight="1" x14ac:dyDescent="0.25">
      <c r="A263" s="16">
        <v>263</v>
      </c>
      <c r="B263" s="17" t="s">
        <v>1781</v>
      </c>
      <c r="C263" s="17" t="s">
        <v>77</v>
      </c>
      <c r="D263" s="17" t="s">
        <v>1292</v>
      </c>
      <c r="E263" s="17" t="s">
        <v>968</v>
      </c>
      <c r="F263" s="17" t="s">
        <v>959</v>
      </c>
      <c r="G263" s="28" t="s">
        <v>1885</v>
      </c>
      <c r="H263" s="17"/>
      <c r="I263" s="17"/>
      <c r="J263" s="17" t="s">
        <v>49</v>
      </c>
      <c r="K263" s="21">
        <v>43819</v>
      </c>
      <c r="L263" s="21">
        <v>43819</v>
      </c>
      <c r="M263" s="21">
        <v>43819</v>
      </c>
      <c r="N263" s="21">
        <v>43478</v>
      </c>
      <c r="O263" s="21"/>
      <c r="P263" s="21">
        <v>43844</v>
      </c>
      <c r="Q263" s="21">
        <v>43849</v>
      </c>
      <c r="R263" s="22"/>
      <c r="S263" s="17" t="s">
        <v>1886</v>
      </c>
      <c r="T263" s="17">
        <v>104</v>
      </c>
      <c r="U263" s="29" t="s">
        <v>36</v>
      </c>
      <c r="V263" s="21" t="s">
        <v>37</v>
      </c>
      <c r="W263" s="17"/>
      <c r="X263" s="23"/>
      <c r="Y263" s="23"/>
      <c r="Z263" s="28"/>
      <c r="AA263" s="25"/>
      <c r="AC263" s="38"/>
    </row>
    <row r="264" spans="1:29" ht="43.5" hidden="1" customHeight="1" x14ac:dyDescent="0.25">
      <c r="A264" s="16">
        <v>264</v>
      </c>
      <c r="B264" s="17" t="s">
        <v>1887</v>
      </c>
      <c r="C264" s="17" t="s">
        <v>109</v>
      </c>
      <c r="D264" s="17" t="s">
        <v>934</v>
      </c>
      <c r="E264" s="17" t="s">
        <v>934</v>
      </c>
      <c r="F264" s="17"/>
      <c r="G264" s="28" t="s">
        <v>1888</v>
      </c>
      <c r="H264" s="17"/>
      <c r="I264" s="17"/>
      <c r="J264" s="17" t="s">
        <v>420</v>
      </c>
      <c r="K264" s="22">
        <v>43819</v>
      </c>
      <c r="L264" s="22">
        <v>43819</v>
      </c>
      <c r="M264" s="22">
        <v>43819</v>
      </c>
      <c r="N264" s="22"/>
      <c r="O264" s="22"/>
      <c r="P264" s="22"/>
      <c r="Q264" s="22"/>
      <c r="R264" s="22"/>
      <c r="S264" s="17"/>
      <c r="T264" s="17"/>
      <c r="U264" s="23"/>
      <c r="V264" s="17" t="s">
        <v>552</v>
      </c>
      <c r="W264" s="17"/>
      <c r="X264" s="23"/>
      <c r="Y264" s="23"/>
      <c r="Z264" s="28"/>
      <c r="AA264" s="25"/>
      <c r="AC264" s="38"/>
    </row>
    <row r="265" spans="1:29" ht="43.5" hidden="1" customHeight="1" x14ac:dyDescent="0.25">
      <c r="A265" s="16">
        <v>265</v>
      </c>
      <c r="B265" s="17" t="s">
        <v>1753</v>
      </c>
      <c r="C265" s="17" t="s">
        <v>1448</v>
      </c>
      <c r="D265" s="17" t="s">
        <v>947</v>
      </c>
      <c r="E265" s="17" t="s">
        <v>948</v>
      </c>
      <c r="F265" s="17" t="s">
        <v>947</v>
      </c>
      <c r="G265" s="28" t="s">
        <v>1889</v>
      </c>
      <c r="H265" s="17"/>
      <c r="I265" s="17"/>
      <c r="J265" s="17" t="s">
        <v>33</v>
      </c>
      <c r="K265" s="22">
        <v>43739</v>
      </c>
      <c r="L265" s="22"/>
      <c r="M265" s="22"/>
      <c r="N265" s="22"/>
      <c r="O265" s="22"/>
      <c r="P265" s="22">
        <v>43763</v>
      </c>
      <c r="Q265" s="22">
        <v>43819</v>
      </c>
      <c r="R265" s="22"/>
      <c r="S265" s="17" t="s">
        <v>1890</v>
      </c>
      <c r="T265" s="17">
        <v>2381</v>
      </c>
      <c r="U265" s="23" t="s">
        <v>36</v>
      </c>
      <c r="V265" s="17" t="s">
        <v>37</v>
      </c>
      <c r="W265" s="17"/>
      <c r="X265" s="23"/>
      <c r="Y265" s="23"/>
      <c r="Z265" s="28"/>
      <c r="AA265" s="25"/>
      <c r="AC265" s="38"/>
    </row>
    <row r="266" spans="1:29" ht="43.5" hidden="1" customHeight="1" x14ac:dyDescent="0.25">
      <c r="A266" s="16">
        <v>266</v>
      </c>
      <c r="B266" s="17" t="s">
        <v>643</v>
      </c>
      <c r="C266" s="17" t="s">
        <v>29</v>
      </c>
      <c r="D266" s="17" t="s">
        <v>958</v>
      </c>
      <c r="E266" s="17" t="s">
        <v>959</v>
      </c>
      <c r="F266" s="17"/>
      <c r="G266" s="28" t="s">
        <v>1891</v>
      </c>
      <c r="H266" s="17"/>
      <c r="I266" s="17"/>
      <c r="J266" s="17" t="s">
        <v>33</v>
      </c>
      <c r="K266" s="22"/>
      <c r="L266" s="22"/>
      <c r="M266" s="22"/>
      <c r="N266" s="22">
        <v>43777</v>
      </c>
      <c r="O266" s="22"/>
      <c r="P266" s="22">
        <v>43777</v>
      </c>
      <c r="Q266" s="22">
        <v>43819</v>
      </c>
      <c r="R266" s="22"/>
      <c r="S266" s="17"/>
      <c r="T266" s="17" t="s">
        <v>1892</v>
      </c>
      <c r="U266" s="23" t="s">
        <v>36</v>
      </c>
      <c r="V266" s="17" t="s">
        <v>423</v>
      </c>
      <c r="W266" s="17"/>
      <c r="X266" s="23"/>
      <c r="Y266" s="23"/>
      <c r="Z266" s="28"/>
      <c r="AA266" s="25"/>
      <c r="AC266" s="38"/>
    </row>
    <row r="267" spans="1:29" ht="43.5" hidden="1" customHeight="1" x14ac:dyDescent="0.25">
      <c r="A267" s="16">
        <v>267</v>
      </c>
      <c r="B267" s="17" t="s">
        <v>1893</v>
      </c>
      <c r="C267" s="17" t="s">
        <v>88</v>
      </c>
      <c r="D267" s="17" t="s">
        <v>934</v>
      </c>
      <c r="E267" s="17" t="s">
        <v>959</v>
      </c>
      <c r="F267" s="17" t="s">
        <v>1102</v>
      </c>
      <c r="G267" s="28" t="s">
        <v>1894</v>
      </c>
      <c r="H267" s="17"/>
      <c r="I267" s="17"/>
      <c r="J267" s="17" t="s">
        <v>33</v>
      </c>
      <c r="K267" s="22">
        <v>43791</v>
      </c>
      <c r="L267" s="22"/>
      <c r="M267" s="22">
        <v>43791</v>
      </c>
      <c r="N267" s="22">
        <v>43791</v>
      </c>
      <c r="O267" s="22"/>
      <c r="P267" s="22">
        <v>43791</v>
      </c>
      <c r="Q267" s="22">
        <v>43819</v>
      </c>
      <c r="R267" s="22"/>
      <c r="S267" s="17" t="s">
        <v>1895</v>
      </c>
      <c r="T267" s="17">
        <v>2758</v>
      </c>
      <c r="U267" s="23" t="s">
        <v>36</v>
      </c>
      <c r="V267" s="21" t="s">
        <v>37</v>
      </c>
      <c r="W267" s="17"/>
      <c r="X267" s="23"/>
      <c r="Y267" s="23"/>
      <c r="Z267" s="28"/>
      <c r="AA267" s="25"/>
      <c r="AC267" s="38"/>
    </row>
    <row r="268" spans="1:29" ht="43.5" hidden="1" customHeight="1" x14ac:dyDescent="0.25">
      <c r="A268" s="16">
        <v>268</v>
      </c>
      <c r="B268" s="17" t="s">
        <v>1896</v>
      </c>
      <c r="C268" s="17" t="s">
        <v>279</v>
      </c>
      <c r="D268" s="71" t="s">
        <v>552</v>
      </c>
      <c r="E268" s="17" t="s">
        <v>959</v>
      </c>
      <c r="F268" s="17" t="s">
        <v>1121</v>
      </c>
      <c r="G268" s="28" t="s">
        <v>1897</v>
      </c>
      <c r="H268" s="17"/>
      <c r="I268" s="17"/>
      <c r="J268" s="17" t="s">
        <v>33</v>
      </c>
      <c r="K268" s="22">
        <v>43781</v>
      </c>
      <c r="L268" s="22"/>
      <c r="M268" s="22">
        <v>43781</v>
      </c>
      <c r="N268" s="22">
        <v>43782</v>
      </c>
      <c r="O268" s="22"/>
      <c r="P268" s="22">
        <v>43782</v>
      </c>
      <c r="Q268" s="22">
        <v>43819</v>
      </c>
      <c r="R268" s="22"/>
      <c r="S268" s="17" t="s">
        <v>1898</v>
      </c>
      <c r="T268" s="17">
        <v>2541</v>
      </c>
      <c r="U268" s="23" t="s">
        <v>36</v>
      </c>
      <c r="V268" s="21" t="s">
        <v>37</v>
      </c>
      <c r="W268" s="17"/>
      <c r="X268" s="23"/>
      <c r="Y268" s="23"/>
      <c r="Z268" s="28"/>
      <c r="AA268" s="25"/>
      <c r="AC268" s="38"/>
    </row>
    <row r="269" spans="1:29" ht="43.5" hidden="1" customHeight="1" x14ac:dyDescent="0.25">
      <c r="A269" s="16">
        <v>269</v>
      </c>
      <c r="B269" s="17" t="s">
        <v>1899</v>
      </c>
      <c r="C269" s="17" t="s">
        <v>1448</v>
      </c>
      <c r="D269" s="17" t="s">
        <v>1163</v>
      </c>
      <c r="E269" s="17" t="s">
        <v>1102</v>
      </c>
      <c r="F269" s="17"/>
      <c r="G269" s="28" t="s">
        <v>1900</v>
      </c>
      <c r="H269" s="17"/>
      <c r="I269" s="17"/>
      <c r="J269" s="17" t="s">
        <v>33</v>
      </c>
      <c r="K269" s="22">
        <v>43811</v>
      </c>
      <c r="L269" s="22"/>
      <c r="M269" s="22">
        <v>43811</v>
      </c>
      <c r="N269" s="22">
        <v>43819</v>
      </c>
      <c r="O269" s="22"/>
      <c r="P269" s="22">
        <v>43819</v>
      </c>
      <c r="Q269" s="22">
        <v>43819</v>
      </c>
      <c r="R269" s="22"/>
      <c r="S269" s="17" t="s">
        <v>1901</v>
      </c>
      <c r="T269" s="17" t="s">
        <v>1902</v>
      </c>
      <c r="U269" s="23" t="s">
        <v>36</v>
      </c>
      <c r="V269" s="21" t="s">
        <v>37</v>
      </c>
      <c r="W269" s="17"/>
      <c r="X269" s="23"/>
      <c r="Y269" s="23"/>
      <c r="Z269" s="28"/>
      <c r="AA269" s="25"/>
      <c r="AC269" s="38"/>
    </row>
    <row r="270" spans="1:29" ht="43.5" hidden="1" customHeight="1" x14ac:dyDescent="0.25">
      <c r="A270" s="16">
        <v>270</v>
      </c>
      <c r="B270" s="17" t="s">
        <v>1903</v>
      </c>
      <c r="C270" s="17" t="s">
        <v>650</v>
      </c>
      <c r="D270" s="17" t="s">
        <v>1256</v>
      </c>
      <c r="E270" s="17" t="s">
        <v>968</v>
      </c>
      <c r="F270" s="17" t="s">
        <v>953</v>
      </c>
      <c r="G270" s="28" t="s">
        <v>1904</v>
      </c>
      <c r="H270" s="17"/>
      <c r="I270" s="17"/>
      <c r="J270" s="17" t="s">
        <v>43</v>
      </c>
      <c r="K270" s="21">
        <v>43824</v>
      </c>
      <c r="L270" s="21">
        <v>43825</v>
      </c>
      <c r="M270" s="21">
        <v>43825</v>
      </c>
      <c r="N270" s="21">
        <v>43825</v>
      </c>
      <c r="O270" s="21"/>
      <c r="P270" s="21">
        <v>43825</v>
      </c>
      <c r="Q270" s="21">
        <v>43802</v>
      </c>
      <c r="R270" s="22"/>
      <c r="S270" s="17" t="s">
        <v>1905</v>
      </c>
      <c r="T270" s="17">
        <v>3020</v>
      </c>
      <c r="U270" s="23" t="s">
        <v>36</v>
      </c>
      <c r="V270" s="17" t="s">
        <v>37</v>
      </c>
      <c r="W270" s="17"/>
      <c r="X270" s="23"/>
      <c r="Y270" s="23"/>
      <c r="Z270" s="28"/>
      <c r="AA270" s="25"/>
      <c r="AC270" s="38"/>
    </row>
    <row r="271" spans="1:29" ht="43.5" hidden="1" customHeight="1" x14ac:dyDescent="0.25">
      <c r="A271" s="16">
        <v>271</v>
      </c>
      <c r="B271" s="17" t="s">
        <v>1906</v>
      </c>
      <c r="C271" s="17" t="s">
        <v>396</v>
      </c>
      <c r="D271" s="17" t="s">
        <v>1121</v>
      </c>
      <c r="E271" s="17" t="s">
        <v>959</v>
      </c>
      <c r="F271" s="17" t="s">
        <v>1907</v>
      </c>
      <c r="G271" s="28" t="s">
        <v>1908</v>
      </c>
      <c r="H271" s="17"/>
      <c r="I271" s="17"/>
      <c r="J271" s="17" t="s">
        <v>420</v>
      </c>
      <c r="K271" s="22">
        <v>43824</v>
      </c>
      <c r="L271" s="22">
        <v>43825</v>
      </c>
      <c r="M271" s="22">
        <v>43825</v>
      </c>
      <c r="N271" s="22">
        <v>43467</v>
      </c>
      <c r="O271" s="22"/>
      <c r="P271" s="22">
        <v>43472</v>
      </c>
      <c r="Q271" s="22">
        <v>43467</v>
      </c>
      <c r="R271" s="22"/>
      <c r="S271" s="17" t="s">
        <v>1909</v>
      </c>
      <c r="T271" s="17"/>
      <c r="U271" s="23" t="s">
        <v>36</v>
      </c>
      <c r="V271" s="17" t="s">
        <v>37</v>
      </c>
      <c r="W271" s="17"/>
      <c r="X271" s="23"/>
      <c r="Y271" s="23"/>
      <c r="Z271" s="28" t="s">
        <v>1910</v>
      </c>
      <c r="AA271" s="25"/>
      <c r="AC271" s="38"/>
    </row>
    <row r="272" spans="1:29" ht="43.5" hidden="1" customHeight="1" x14ac:dyDescent="0.25">
      <c r="A272" s="16">
        <v>272</v>
      </c>
      <c r="B272" s="17" t="s">
        <v>1911</v>
      </c>
      <c r="C272" s="17" t="s">
        <v>396</v>
      </c>
      <c r="D272" s="17" t="s">
        <v>1015</v>
      </c>
      <c r="E272" s="17" t="s">
        <v>934</v>
      </c>
      <c r="F272" s="17" t="s">
        <v>1015</v>
      </c>
      <c r="G272" s="28" t="s">
        <v>1912</v>
      </c>
      <c r="H272" s="17"/>
      <c r="I272" s="17"/>
      <c r="J272" s="17" t="s">
        <v>33</v>
      </c>
      <c r="K272" s="22">
        <v>43818</v>
      </c>
      <c r="L272" s="22"/>
      <c r="M272" s="22">
        <v>43818</v>
      </c>
      <c r="N272" s="22" t="s">
        <v>1913</v>
      </c>
      <c r="O272" s="22"/>
      <c r="P272" s="22" t="s">
        <v>1913</v>
      </c>
      <c r="Q272" s="22">
        <v>43467</v>
      </c>
      <c r="R272" s="22"/>
      <c r="S272" s="17" t="s">
        <v>1914</v>
      </c>
      <c r="T272" s="17">
        <v>3021</v>
      </c>
      <c r="U272" s="23" t="s">
        <v>36</v>
      </c>
      <c r="V272" s="17" t="s">
        <v>37</v>
      </c>
      <c r="W272" s="17"/>
      <c r="X272" s="23"/>
      <c r="Y272" s="23"/>
      <c r="Z272" s="28"/>
      <c r="AA272" s="25"/>
      <c r="AC272" s="38"/>
    </row>
    <row r="273" spans="1:29" ht="43.5" hidden="1" customHeight="1" x14ac:dyDescent="0.25">
      <c r="A273" s="16">
        <v>273</v>
      </c>
      <c r="B273" s="17" t="s">
        <v>1915</v>
      </c>
      <c r="C273" s="17" t="s">
        <v>130</v>
      </c>
      <c r="D273" s="17" t="s">
        <v>1015</v>
      </c>
      <c r="E273" s="17" t="s">
        <v>934</v>
      </c>
      <c r="F273" s="17" t="s">
        <v>1015</v>
      </c>
      <c r="G273" s="28" t="s">
        <v>1916</v>
      </c>
      <c r="H273" s="17"/>
      <c r="I273" s="17"/>
      <c r="J273" s="17" t="s">
        <v>33</v>
      </c>
      <c r="K273" s="22">
        <v>43815</v>
      </c>
      <c r="L273" s="22"/>
      <c r="M273" s="22">
        <v>43815</v>
      </c>
      <c r="N273" s="22">
        <v>43829</v>
      </c>
      <c r="O273" s="22"/>
      <c r="P273" s="22">
        <v>43829</v>
      </c>
      <c r="Q273" s="22">
        <v>43468</v>
      </c>
      <c r="R273" s="22"/>
      <c r="S273" s="17" t="s">
        <v>1917</v>
      </c>
      <c r="T273" s="17">
        <v>3071</v>
      </c>
      <c r="U273" s="23" t="s">
        <v>36</v>
      </c>
      <c r="V273" s="17" t="s">
        <v>37</v>
      </c>
      <c r="W273" s="17"/>
      <c r="X273" s="23"/>
      <c r="Y273" s="23"/>
      <c r="Z273" s="28"/>
      <c r="AA273" s="25"/>
      <c r="AC273" s="38"/>
    </row>
    <row r="274" spans="1:29" ht="43.5" hidden="1" customHeight="1" x14ac:dyDescent="0.25">
      <c r="A274" s="16">
        <v>274</v>
      </c>
      <c r="B274" s="17" t="s">
        <v>1918</v>
      </c>
      <c r="C274" s="17" t="s">
        <v>109</v>
      </c>
      <c r="D274" s="17" t="s">
        <v>1388</v>
      </c>
      <c r="E274" s="17" t="s">
        <v>1389</v>
      </c>
      <c r="F274" s="17" t="s">
        <v>1390</v>
      </c>
      <c r="G274" s="28" t="s">
        <v>1919</v>
      </c>
      <c r="H274" s="17"/>
      <c r="I274" s="17"/>
      <c r="J274" s="17" t="s">
        <v>33</v>
      </c>
      <c r="K274" s="22">
        <v>43826</v>
      </c>
      <c r="L274" s="22"/>
      <c r="M274" s="22">
        <v>43826</v>
      </c>
      <c r="N274" s="22">
        <v>43829</v>
      </c>
      <c r="O274" s="22"/>
      <c r="P274" s="22">
        <v>43829</v>
      </c>
      <c r="Q274" s="22">
        <v>43468</v>
      </c>
      <c r="R274" s="22"/>
      <c r="S274" s="17" t="s">
        <v>1920</v>
      </c>
      <c r="T274" s="17">
        <v>3066</v>
      </c>
      <c r="U274" s="23" t="s">
        <v>36</v>
      </c>
      <c r="V274" s="17" t="s">
        <v>37</v>
      </c>
      <c r="W274" s="17"/>
      <c r="X274" s="23"/>
      <c r="Y274" s="23"/>
      <c r="Z274" s="28"/>
      <c r="AA274" s="25"/>
      <c r="AC274" s="38"/>
    </row>
    <row r="275" spans="1:29" ht="43.5" hidden="1" customHeight="1" x14ac:dyDescent="0.25">
      <c r="A275" s="16">
        <v>275</v>
      </c>
      <c r="B275" s="17" t="s">
        <v>1921</v>
      </c>
      <c r="C275" s="17" t="s">
        <v>412</v>
      </c>
      <c r="D275" s="17" t="s">
        <v>1504</v>
      </c>
      <c r="E275" s="17" t="s">
        <v>1389</v>
      </c>
      <c r="F275" s="17" t="s">
        <v>1922</v>
      </c>
      <c r="G275" s="28" t="s">
        <v>1923</v>
      </c>
      <c r="H275" s="17"/>
      <c r="I275" s="17"/>
      <c r="J275" s="17" t="s">
        <v>33</v>
      </c>
      <c r="K275" s="22">
        <v>43468</v>
      </c>
      <c r="L275" s="22"/>
      <c r="M275" s="22">
        <v>43468</v>
      </c>
      <c r="N275" s="22">
        <v>43468</v>
      </c>
      <c r="O275" s="22"/>
      <c r="P275" s="22"/>
      <c r="Q275" s="22"/>
      <c r="R275" s="22"/>
      <c r="S275" s="17" t="s">
        <v>1924</v>
      </c>
      <c r="T275" s="17"/>
      <c r="U275" s="23" t="s">
        <v>36</v>
      </c>
      <c r="V275" s="17" t="s">
        <v>37</v>
      </c>
      <c r="W275" s="17"/>
      <c r="X275" s="23"/>
      <c r="Y275" s="23"/>
      <c r="Z275" s="28"/>
      <c r="AA275" s="25"/>
      <c r="AC275" s="38"/>
    </row>
    <row r="276" spans="1:29" ht="43.5" hidden="1" customHeight="1" x14ac:dyDescent="0.25">
      <c r="A276" s="16">
        <v>276</v>
      </c>
      <c r="B276" s="17" t="s">
        <v>1076</v>
      </c>
      <c r="C276" s="17" t="s">
        <v>317</v>
      </c>
      <c r="D276" s="17" t="s">
        <v>1143</v>
      </c>
      <c r="E276" s="17" t="s">
        <v>959</v>
      </c>
      <c r="F276" s="17" t="s">
        <v>1112</v>
      </c>
      <c r="G276" s="28" t="s">
        <v>1925</v>
      </c>
      <c r="H276" s="17"/>
      <c r="I276" s="17"/>
      <c r="J276" s="17" t="s">
        <v>33</v>
      </c>
      <c r="K276" s="22">
        <v>43825</v>
      </c>
      <c r="L276" s="22"/>
      <c r="M276" s="22">
        <v>43825</v>
      </c>
      <c r="N276" s="22">
        <v>43825</v>
      </c>
      <c r="O276" s="22"/>
      <c r="P276" s="22">
        <v>43825</v>
      </c>
      <c r="Q276" s="22">
        <v>43826</v>
      </c>
      <c r="R276" s="22"/>
      <c r="S276" s="17" t="s">
        <v>1926</v>
      </c>
      <c r="T276" s="17" t="s">
        <v>1927</v>
      </c>
      <c r="U276" s="23" t="s">
        <v>36</v>
      </c>
      <c r="V276" s="17" t="s">
        <v>37</v>
      </c>
      <c r="W276" s="17"/>
      <c r="X276" s="23"/>
      <c r="Y276" s="23"/>
      <c r="Z276" s="28"/>
      <c r="AA276" s="25"/>
      <c r="AC276" s="38"/>
    </row>
    <row r="277" spans="1:29" ht="43.5" hidden="1" customHeight="1" x14ac:dyDescent="0.25">
      <c r="A277" s="16">
        <v>277</v>
      </c>
      <c r="B277" s="17" t="s">
        <v>1076</v>
      </c>
      <c r="C277" s="17" t="s">
        <v>317</v>
      </c>
      <c r="D277" s="17" t="s">
        <v>1143</v>
      </c>
      <c r="E277" s="17" t="s">
        <v>959</v>
      </c>
      <c r="F277" s="17" t="s">
        <v>1112</v>
      </c>
      <c r="G277" s="28" t="s">
        <v>1925</v>
      </c>
      <c r="H277" s="17"/>
      <c r="I277" s="17"/>
      <c r="J277" s="17" t="s">
        <v>33</v>
      </c>
      <c r="K277" s="22">
        <v>43837</v>
      </c>
      <c r="L277" s="22"/>
      <c r="M277" s="22">
        <v>43837</v>
      </c>
      <c r="N277" s="22">
        <v>43837</v>
      </c>
      <c r="O277" s="22"/>
      <c r="P277" s="22">
        <v>43837</v>
      </c>
      <c r="Q277" s="22"/>
      <c r="R277" s="22"/>
      <c r="S277" s="17" t="s">
        <v>1928</v>
      </c>
      <c r="T277" s="17"/>
      <c r="U277" s="23" t="s">
        <v>36</v>
      </c>
      <c r="V277" s="17" t="s">
        <v>37</v>
      </c>
      <c r="W277" s="17"/>
      <c r="X277" s="23"/>
      <c r="Y277" s="23"/>
      <c r="Z277" s="28"/>
      <c r="AA277" s="25"/>
      <c r="AC277" s="38"/>
    </row>
    <row r="278" spans="1:29" ht="43.5" hidden="1" customHeight="1" x14ac:dyDescent="0.25">
      <c r="A278" s="16">
        <v>278</v>
      </c>
      <c r="B278" s="17" t="s">
        <v>1587</v>
      </c>
      <c r="C278" s="17" t="s">
        <v>396</v>
      </c>
      <c r="D278" s="17" t="s">
        <v>1143</v>
      </c>
      <c r="E278" s="17" t="s">
        <v>959</v>
      </c>
      <c r="F278" s="17" t="s">
        <v>1112</v>
      </c>
      <c r="G278" s="28" t="s">
        <v>1929</v>
      </c>
      <c r="H278" s="17"/>
      <c r="I278" s="17"/>
      <c r="J278" s="17" t="s">
        <v>713</v>
      </c>
      <c r="K278" s="22">
        <v>43292</v>
      </c>
      <c r="L278" s="22"/>
      <c r="M278" s="22">
        <v>43824</v>
      </c>
      <c r="N278" s="22">
        <v>43839</v>
      </c>
      <c r="O278" s="22"/>
      <c r="P278" s="22">
        <v>43839</v>
      </c>
      <c r="Q278" s="22" t="s">
        <v>132</v>
      </c>
      <c r="R278" s="22"/>
      <c r="S278" s="17">
        <v>3</v>
      </c>
      <c r="T278" s="17"/>
      <c r="U278" s="23" t="s">
        <v>36</v>
      </c>
      <c r="V278" s="17" t="s">
        <v>37</v>
      </c>
      <c r="W278" s="17"/>
      <c r="X278" s="23"/>
      <c r="Y278" s="23"/>
      <c r="Z278" s="28"/>
      <c r="AA278" s="25"/>
      <c r="AC278" s="38"/>
    </row>
    <row r="279" spans="1:29" ht="43.5" hidden="1" customHeight="1" x14ac:dyDescent="0.25">
      <c r="A279" s="16">
        <v>279</v>
      </c>
      <c r="B279" s="17" t="s">
        <v>1930</v>
      </c>
      <c r="C279" s="17" t="s">
        <v>88</v>
      </c>
      <c r="D279" s="17" t="s">
        <v>977</v>
      </c>
      <c r="E279" s="17" t="s">
        <v>948</v>
      </c>
      <c r="F279" s="17" t="s">
        <v>1931</v>
      </c>
      <c r="G279" s="28" t="s">
        <v>1932</v>
      </c>
      <c r="H279" s="17"/>
      <c r="I279" s="17"/>
      <c r="J279" s="17" t="s">
        <v>1933</v>
      </c>
      <c r="K279" s="22">
        <v>43844</v>
      </c>
      <c r="L279" s="22"/>
      <c r="M279" s="22">
        <v>43844</v>
      </c>
      <c r="N279" s="22">
        <v>43843</v>
      </c>
      <c r="O279" s="22"/>
      <c r="P279" s="22">
        <v>43844</v>
      </c>
      <c r="Q279" s="22"/>
      <c r="R279" s="22"/>
      <c r="S279" s="17" t="s">
        <v>509</v>
      </c>
      <c r="T279" s="17"/>
      <c r="U279" s="23" t="s">
        <v>36</v>
      </c>
      <c r="V279" s="17" t="s">
        <v>37</v>
      </c>
      <c r="W279" s="17"/>
      <c r="X279" s="23"/>
      <c r="Y279" s="23"/>
      <c r="Z279" s="28"/>
      <c r="AA279" s="25"/>
      <c r="AC279" s="38"/>
    </row>
    <row r="280" spans="1:29" ht="43.5" hidden="1" customHeight="1" x14ac:dyDescent="0.25">
      <c r="A280" s="16">
        <v>280</v>
      </c>
      <c r="B280" s="17" t="s">
        <v>1934</v>
      </c>
      <c r="C280" s="17" t="s">
        <v>274</v>
      </c>
      <c r="D280" s="17" t="s">
        <v>1210</v>
      </c>
      <c r="E280" s="17" t="s">
        <v>991</v>
      </c>
      <c r="F280" s="17" t="s">
        <v>1185</v>
      </c>
      <c r="G280" s="28" t="s">
        <v>1935</v>
      </c>
      <c r="H280" s="17"/>
      <c r="I280" s="17"/>
      <c r="J280" s="17" t="s">
        <v>1936</v>
      </c>
      <c r="K280" s="22">
        <v>43844</v>
      </c>
      <c r="L280" s="22"/>
      <c r="M280" s="22">
        <v>43844</v>
      </c>
      <c r="N280" s="22">
        <v>43844</v>
      </c>
      <c r="O280" s="22"/>
      <c r="P280" s="22">
        <v>43844</v>
      </c>
      <c r="Q280" s="22"/>
      <c r="R280" s="22"/>
      <c r="S280" s="17" t="s">
        <v>1937</v>
      </c>
      <c r="T280" s="17"/>
      <c r="U280" s="23" t="s">
        <v>36</v>
      </c>
      <c r="V280" s="17" t="s">
        <v>37</v>
      </c>
      <c r="W280" s="17"/>
      <c r="X280" s="23"/>
      <c r="Y280" s="23"/>
      <c r="Z280" s="28"/>
      <c r="AA280" s="25"/>
      <c r="AC280" s="38"/>
    </row>
    <row r="281" spans="1:29" ht="43.5" hidden="1" customHeight="1" x14ac:dyDescent="0.25">
      <c r="A281" s="16">
        <v>281</v>
      </c>
      <c r="B281" s="17" t="s">
        <v>1938</v>
      </c>
      <c r="C281" s="17" t="s">
        <v>650</v>
      </c>
      <c r="D281" s="17" t="s">
        <v>1692</v>
      </c>
      <c r="E281" s="17"/>
      <c r="F281" s="17"/>
      <c r="G281" s="28" t="s">
        <v>1939</v>
      </c>
      <c r="H281" s="17"/>
      <c r="I281" s="17"/>
      <c r="J281" s="17" t="s">
        <v>33</v>
      </c>
      <c r="K281" s="22">
        <v>43844</v>
      </c>
      <c r="L281" s="22"/>
      <c r="M281" s="22">
        <v>43844</v>
      </c>
      <c r="N281" s="22">
        <v>43844</v>
      </c>
      <c r="O281" s="22"/>
      <c r="P281" s="22">
        <v>43844</v>
      </c>
      <c r="Q281" s="22"/>
      <c r="R281" s="22"/>
      <c r="S281" s="17" t="s">
        <v>509</v>
      </c>
      <c r="T281" s="17"/>
      <c r="U281" s="23" t="s">
        <v>36</v>
      </c>
      <c r="V281" s="17" t="s">
        <v>37</v>
      </c>
      <c r="W281" s="17"/>
      <c r="X281" s="23"/>
      <c r="Y281" s="23"/>
      <c r="Z281" s="28"/>
      <c r="AA281" s="25"/>
      <c r="AC281" s="38"/>
    </row>
    <row r="282" spans="1:29" ht="43.5" hidden="1" customHeight="1" x14ac:dyDescent="0.25">
      <c r="A282" s="16">
        <v>282</v>
      </c>
      <c r="B282" s="17" t="s">
        <v>1940</v>
      </c>
      <c r="C282" s="17"/>
      <c r="D282" s="17" t="s">
        <v>934</v>
      </c>
      <c r="E282" s="17" t="s">
        <v>934</v>
      </c>
      <c r="F282" s="17" t="s">
        <v>1941</v>
      </c>
      <c r="G282" s="28" t="s">
        <v>1942</v>
      </c>
      <c r="H282" s="17"/>
      <c r="I282" s="17"/>
      <c r="J282" s="17" t="s">
        <v>33</v>
      </c>
      <c r="K282" s="22">
        <v>43846</v>
      </c>
      <c r="L282" s="22">
        <v>2020</v>
      </c>
      <c r="M282" s="22"/>
      <c r="N282" s="22"/>
      <c r="O282" s="22"/>
      <c r="P282" s="22"/>
      <c r="Q282" s="22"/>
      <c r="R282" s="22"/>
      <c r="S282" s="17" t="s">
        <v>1943</v>
      </c>
      <c r="T282" s="17"/>
      <c r="U282" s="23" t="s">
        <v>36</v>
      </c>
      <c r="V282" s="17" t="s">
        <v>37</v>
      </c>
      <c r="W282" s="17"/>
      <c r="X282" s="23"/>
      <c r="Y282" s="23"/>
      <c r="Z282" s="28"/>
      <c r="AA282" s="25"/>
      <c r="AC282" s="38"/>
    </row>
    <row r="283" spans="1:29" ht="43.5" hidden="1" customHeight="1" x14ac:dyDescent="0.25">
      <c r="A283" s="16">
        <v>283</v>
      </c>
      <c r="B283" s="17" t="s">
        <v>1514</v>
      </c>
      <c r="C283" s="17" t="s">
        <v>254</v>
      </c>
      <c r="D283" s="17" t="s">
        <v>1149</v>
      </c>
      <c r="E283" s="17" t="s">
        <v>1150</v>
      </c>
      <c r="F283" s="17"/>
      <c r="G283" s="28" t="s">
        <v>1944</v>
      </c>
      <c r="H283" s="17"/>
      <c r="I283" s="17"/>
      <c r="J283" s="17" t="s">
        <v>43</v>
      </c>
      <c r="K283" s="22">
        <v>43846</v>
      </c>
      <c r="L283" s="22">
        <v>43846</v>
      </c>
      <c r="M283" s="22">
        <v>43846</v>
      </c>
      <c r="N283" s="22">
        <v>43846</v>
      </c>
      <c r="O283" s="22"/>
      <c r="P283" s="22">
        <v>43847</v>
      </c>
      <c r="Q283" s="22">
        <v>43847</v>
      </c>
      <c r="R283" s="22">
        <v>43854</v>
      </c>
      <c r="S283" s="17" t="s">
        <v>1945</v>
      </c>
      <c r="T283" s="17" t="s">
        <v>1946</v>
      </c>
      <c r="U283" s="23" t="s">
        <v>36</v>
      </c>
      <c r="V283" s="17" t="s">
        <v>37</v>
      </c>
      <c r="W283" s="17"/>
      <c r="X283" s="23"/>
      <c r="Y283" s="23"/>
      <c r="Z283" s="28"/>
      <c r="AA283" s="25"/>
      <c r="AC283" s="38"/>
    </row>
    <row r="284" spans="1:29" ht="43.5" hidden="1" customHeight="1" x14ac:dyDescent="0.25">
      <c r="A284" s="16">
        <v>284</v>
      </c>
      <c r="B284" s="17" t="s">
        <v>1947</v>
      </c>
      <c r="C284" s="17" t="s">
        <v>29</v>
      </c>
      <c r="D284" s="17" t="s">
        <v>947</v>
      </c>
      <c r="E284" s="17" t="s">
        <v>948</v>
      </c>
      <c r="F284" s="17" t="s">
        <v>947</v>
      </c>
      <c r="G284" s="28" t="s">
        <v>1948</v>
      </c>
      <c r="H284" s="17"/>
      <c r="I284" s="17"/>
      <c r="J284" s="17" t="s">
        <v>33</v>
      </c>
      <c r="K284" s="22">
        <v>43829</v>
      </c>
      <c r="L284" s="22"/>
      <c r="M284" s="22">
        <v>43829</v>
      </c>
      <c r="N284" s="22">
        <v>43829</v>
      </c>
      <c r="O284" s="22"/>
      <c r="P284" s="22">
        <v>43829</v>
      </c>
      <c r="Q284" s="22">
        <v>43834</v>
      </c>
      <c r="R284" s="22"/>
      <c r="S284" s="17" t="s">
        <v>1949</v>
      </c>
      <c r="T284" s="17">
        <v>3069</v>
      </c>
      <c r="U284" s="23" t="s">
        <v>36</v>
      </c>
      <c r="V284" s="17" t="s">
        <v>37</v>
      </c>
      <c r="W284" s="17"/>
      <c r="X284" s="23"/>
      <c r="Y284" s="23"/>
      <c r="Z284" s="28"/>
      <c r="AA284" s="25"/>
      <c r="AC284" s="38"/>
    </row>
    <row r="285" spans="1:29" ht="43.5" hidden="1" customHeight="1" x14ac:dyDescent="0.25">
      <c r="A285" s="16">
        <v>285</v>
      </c>
      <c r="B285" s="17" t="s">
        <v>1950</v>
      </c>
      <c r="C285" s="17" t="s">
        <v>103</v>
      </c>
      <c r="D285" s="17" t="s">
        <v>1149</v>
      </c>
      <c r="E285" s="17" t="s">
        <v>1150</v>
      </c>
      <c r="F285" s="17" t="s">
        <v>953</v>
      </c>
      <c r="G285" s="28" t="s">
        <v>1951</v>
      </c>
      <c r="H285" s="17"/>
      <c r="I285" s="17"/>
      <c r="J285" s="17" t="s">
        <v>414</v>
      </c>
      <c r="K285" s="22">
        <v>43830</v>
      </c>
      <c r="L285" s="22"/>
      <c r="M285" s="22">
        <v>43832</v>
      </c>
      <c r="N285" s="22">
        <v>43832</v>
      </c>
      <c r="O285" s="22"/>
      <c r="P285" s="22">
        <v>43833</v>
      </c>
      <c r="Q285" s="22">
        <v>43837</v>
      </c>
      <c r="R285" s="22"/>
      <c r="S285" s="17" t="s">
        <v>1952</v>
      </c>
      <c r="T285" s="17">
        <v>7</v>
      </c>
      <c r="U285" s="23" t="s">
        <v>36</v>
      </c>
      <c r="V285" s="17" t="s">
        <v>37</v>
      </c>
      <c r="W285" s="17"/>
      <c r="X285" s="23"/>
      <c r="Y285" s="23"/>
      <c r="Z285" s="28"/>
      <c r="AA285" s="25"/>
      <c r="AC285" s="38"/>
    </row>
    <row r="286" spans="1:29" ht="43.5" hidden="1" customHeight="1" x14ac:dyDescent="0.25">
      <c r="A286" s="16">
        <v>286</v>
      </c>
      <c r="B286" s="17" t="s">
        <v>288</v>
      </c>
      <c r="C286" s="17" t="s">
        <v>201</v>
      </c>
      <c r="D286" s="17" t="s">
        <v>947</v>
      </c>
      <c r="E286" s="17" t="s">
        <v>948</v>
      </c>
      <c r="F286" s="17" t="s">
        <v>947</v>
      </c>
      <c r="G286" s="28" t="s">
        <v>1953</v>
      </c>
      <c r="H286" s="17"/>
      <c r="I286" s="17"/>
      <c r="J286" s="17" t="s">
        <v>695</v>
      </c>
      <c r="K286" s="22">
        <v>43623</v>
      </c>
      <c r="L286" s="22"/>
      <c r="M286" s="22">
        <v>43794</v>
      </c>
      <c r="N286" s="22">
        <v>43836</v>
      </c>
      <c r="O286" s="22"/>
      <c r="P286" s="22">
        <v>43837</v>
      </c>
      <c r="Q286" s="22">
        <v>43843</v>
      </c>
      <c r="R286" s="22"/>
      <c r="S286" s="17">
        <v>16</v>
      </c>
      <c r="T286" s="17">
        <v>30</v>
      </c>
      <c r="U286" s="23" t="s">
        <v>36</v>
      </c>
      <c r="V286" s="17" t="s">
        <v>37</v>
      </c>
      <c r="W286" s="17"/>
      <c r="X286" s="23"/>
      <c r="Y286" s="23"/>
      <c r="Z286" s="28"/>
      <c r="AA286" s="25"/>
      <c r="AC286" s="38"/>
    </row>
    <row r="287" spans="1:29" ht="43.5" hidden="1" customHeight="1" x14ac:dyDescent="0.25">
      <c r="A287" s="16">
        <v>287</v>
      </c>
      <c r="B287" s="17" t="s">
        <v>1954</v>
      </c>
      <c r="C287" s="17" t="s">
        <v>254</v>
      </c>
      <c r="D287" s="17" t="s">
        <v>1149</v>
      </c>
      <c r="E287" s="17" t="s">
        <v>1150</v>
      </c>
      <c r="F287" s="17" t="s">
        <v>953</v>
      </c>
      <c r="G287" s="28" t="s">
        <v>1955</v>
      </c>
      <c r="H287" s="17"/>
      <c r="I287" s="17"/>
      <c r="J287" s="17" t="s">
        <v>414</v>
      </c>
      <c r="K287" s="22">
        <v>43837</v>
      </c>
      <c r="L287" s="22"/>
      <c r="M287" s="22">
        <v>43837</v>
      </c>
      <c r="N287" s="22">
        <v>43838</v>
      </c>
      <c r="O287" s="22"/>
      <c r="P287" s="22">
        <v>43838</v>
      </c>
      <c r="Q287" s="22">
        <v>43843</v>
      </c>
      <c r="R287" s="22">
        <v>43845</v>
      </c>
      <c r="S287" s="17">
        <v>24</v>
      </c>
      <c r="T287" s="17">
        <v>141</v>
      </c>
      <c r="U287" s="23" t="s">
        <v>36</v>
      </c>
      <c r="V287" s="17" t="s">
        <v>37</v>
      </c>
      <c r="W287" s="17"/>
      <c r="X287" s="23"/>
      <c r="Y287" s="23"/>
      <c r="Z287" s="28"/>
      <c r="AA287" s="25"/>
      <c r="AC287" s="38"/>
    </row>
    <row r="288" spans="1:29" ht="43.5" hidden="1" customHeight="1" x14ac:dyDescent="0.25">
      <c r="A288" s="16">
        <v>288</v>
      </c>
      <c r="B288" s="17" t="s">
        <v>1014</v>
      </c>
      <c r="C288" s="17" t="s">
        <v>225</v>
      </c>
      <c r="D288" s="17" t="s">
        <v>1015</v>
      </c>
      <c r="E288" s="17" t="s">
        <v>1015</v>
      </c>
      <c r="F288" s="17" t="s">
        <v>959</v>
      </c>
      <c r="G288" s="28" t="s">
        <v>1956</v>
      </c>
      <c r="H288" s="17"/>
      <c r="I288" s="17"/>
      <c r="J288" s="17" t="s">
        <v>33</v>
      </c>
      <c r="K288" s="22">
        <v>43847</v>
      </c>
      <c r="L288" s="22"/>
      <c r="M288" s="22">
        <v>43847</v>
      </c>
      <c r="N288" s="22">
        <v>43847</v>
      </c>
      <c r="O288" s="22"/>
      <c r="P288" s="22">
        <v>43847</v>
      </c>
      <c r="Q288" s="22"/>
      <c r="R288" s="22"/>
      <c r="S288" s="17" t="s">
        <v>509</v>
      </c>
      <c r="T288" s="17"/>
      <c r="U288" s="23" t="s">
        <v>36</v>
      </c>
      <c r="V288" s="17" t="s">
        <v>37</v>
      </c>
      <c r="W288" s="17"/>
      <c r="X288" s="23"/>
      <c r="Y288" s="23"/>
      <c r="Z288" s="28"/>
      <c r="AA288" s="25"/>
      <c r="AC288" s="38"/>
    </row>
    <row r="289" spans="1:29" ht="43.5" hidden="1" customHeight="1" x14ac:dyDescent="0.25">
      <c r="A289" s="16">
        <v>289</v>
      </c>
      <c r="B289" s="17" t="s">
        <v>1957</v>
      </c>
      <c r="C289" s="17" t="s">
        <v>103</v>
      </c>
      <c r="D289" s="17" t="s">
        <v>1256</v>
      </c>
      <c r="E289" s="17" t="s">
        <v>968</v>
      </c>
      <c r="F289" s="17" t="s">
        <v>953</v>
      </c>
      <c r="G289" s="28" t="s">
        <v>1958</v>
      </c>
      <c r="H289" s="17"/>
      <c r="I289" s="17"/>
      <c r="J289" s="17" t="s">
        <v>420</v>
      </c>
      <c r="K289" s="21">
        <v>43819</v>
      </c>
      <c r="L289" s="21"/>
      <c r="M289" s="21">
        <v>43830</v>
      </c>
      <c r="N289" s="21">
        <v>43844</v>
      </c>
      <c r="O289" s="21"/>
      <c r="P289" s="21">
        <v>43845</v>
      </c>
      <c r="Q289" s="21">
        <v>43849</v>
      </c>
      <c r="R289" s="22"/>
      <c r="S289" s="17">
        <v>58</v>
      </c>
      <c r="T289" s="17">
        <v>110</v>
      </c>
      <c r="U289" s="23" t="s">
        <v>36</v>
      </c>
      <c r="V289" s="17" t="s">
        <v>37</v>
      </c>
      <c r="W289" s="17"/>
      <c r="X289" s="23"/>
      <c r="Y289" s="23"/>
      <c r="Z289" s="28"/>
      <c r="AA289" s="25"/>
      <c r="AC289" s="38"/>
    </row>
    <row r="290" spans="1:29" ht="43.5" hidden="1" customHeight="1" x14ac:dyDescent="0.25">
      <c r="A290" s="16">
        <v>290</v>
      </c>
      <c r="B290" s="17" t="s">
        <v>1959</v>
      </c>
      <c r="C290" s="17" t="s">
        <v>60</v>
      </c>
      <c r="D290" s="17" t="s">
        <v>1256</v>
      </c>
      <c r="E290" s="17" t="s">
        <v>968</v>
      </c>
      <c r="F290" s="17" t="s">
        <v>953</v>
      </c>
      <c r="G290" s="28" t="s">
        <v>1960</v>
      </c>
      <c r="H290" s="17"/>
      <c r="I290" s="17"/>
      <c r="J290" s="17" t="s">
        <v>713</v>
      </c>
      <c r="K290" s="21">
        <v>43830</v>
      </c>
      <c r="L290" s="21"/>
      <c r="M290" s="21">
        <v>43830</v>
      </c>
      <c r="N290" s="21">
        <v>43843</v>
      </c>
      <c r="O290" s="21"/>
      <c r="P290" s="21">
        <v>43843</v>
      </c>
      <c r="Q290" s="21">
        <v>43849</v>
      </c>
      <c r="R290" s="22"/>
      <c r="S290" s="17">
        <v>52</v>
      </c>
      <c r="T290" s="17">
        <v>96</v>
      </c>
      <c r="U290" s="23" t="s">
        <v>36</v>
      </c>
      <c r="V290" s="17" t="s">
        <v>37</v>
      </c>
      <c r="W290" s="17"/>
      <c r="X290" s="23"/>
      <c r="Y290" s="23"/>
      <c r="Z290" s="28"/>
      <c r="AA290" s="25"/>
      <c r="AC290" s="38"/>
    </row>
    <row r="291" spans="1:29" ht="43.5" hidden="1" customHeight="1" x14ac:dyDescent="0.25">
      <c r="A291" s="16">
        <v>291</v>
      </c>
      <c r="B291" s="17" t="s">
        <v>1961</v>
      </c>
      <c r="C291" s="17" t="s">
        <v>274</v>
      </c>
      <c r="D291" s="17" t="s">
        <v>1121</v>
      </c>
      <c r="E291" s="17" t="s">
        <v>959</v>
      </c>
      <c r="F291" s="17" t="s">
        <v>1121</v>
      </c>
      <c r="G291" s="28" t="s">
        <v>1962</v>
      </c>
      <c r="H291" s="17"/>
      <c r="I291" s="17"/>
      <c r="J291" s="17" t="s">
        <v>49</v>
      </c>
      <c r="K291" s="22">
        <v>43546</v>
      </c>
      <c r="L291" s="22"/>
      <c r="M291" s="22">
        <v>43546</v>
      </c>
      <c r="N291" s="22">
        <v>43550</v>
      </c>
      <c r="O291" s="22"/>
      <c r="P291" s="22">
        <v>43551</v>
      </c>
      <c r="Q291" s="22">
        <v>43849</v>
      </c>
      <c r="R291" s="22"/>
      <c r="S291" s="17" t="s">
        <v>1963</v>
      </c>
      <c r="T291" s="17">
        <v>167</v>
      </c>
      <c r="U291" s="23" t="s">
        <v>36</v>
      </c>
      <c r="V291" s="17" t="s">
        <v>423</v>
      </c>
      <c r="W291" s="17"/>
      <c r="X291" s="23"/>
      <c r="Y291" s="23"/>
      <c r="Z291" s="28"/>
      <c r="AA291" s="34"/>
      <c r="AB291" s="33"/>
    </row>
    <row r="292" spans="1:29" ht="43.5" hidden="1" customHeight="1" x14ac:dyDescent="0.25">
      <c r="A292" s="16">
        <v>292</v>
      </c>
      <c r="B292" s="17" t="s">
        <v>1964</v>
      </c>
      <c r="C292" s="17" t="s">
        <v>60</v>
      </c>
      <c r="D292" s="17" t="s">
        <v>953</v>
      </c>
      <c r="E292" s="17" t="s">
        <v>948</v>
      </c>
      <c r="F292" s="17" t="s">
        <v>953</v>
      </c>
      <c r="G292" s="28" t="s">
        <v>1965</v>
      </c>
      <c r="H292" s="17"/>
      <c r="I292" s="17"/>
      <c r="J292" s="17" t="s">
        <v>713</v>
      </c>
      <c r="K292" s="22">
        <v>43705</v>
      </c>
      <c r="L292" s="22"/>
      <c r="M292" s="22"/>
      <c r="N292" s="22">
        <v>43704</v>
      </c>
      <c r="O292" s="22"/>
      <c r="P292" s="22">
        <v>43791</v>
      </c>
      <c r="Q292" s="22">
        <v>43849</v>
      </c>
      <c r="R292" s="22"/>
      <c r="S292" s="17">
        <v>545</v>
      </c>
      <c r="T292" s="17">
        <v>1526</v>
      </c>
      <c r="U292" s="23" t="s">
        <v>36</v>
      </c>
      <c r="V292" s="17" t="s">
        <v>37</v>
      </c>
      <c r="W292" s="17"/>
      <c r="X292" s="23"/>
      <c r="Y292" s="23"/>
      <c r="Z292" s="28"/>
      <c r="AA292" s="25"/>
      <c r="AC292" s="38"/>
    </row>
    <row r="293" spans="1:29" ht="43.5" hidden="1" customHeight="1" x14ac:dyDescent="0.25">
      <c r="A293" s="16">
        <v>293</v>
      </c>
      <c r="B293" s="17" t="s">
        <v>1966</v>
      </c>
      <c r="C293" s="17" t="s">
        <v>650</v>
      </c>
      <c r="D293" s="17" t="s">
        <v>990</v>
      </c>
      <c r="E293" s="17" t="s">
        <v>991</v>
      </c>
      <c r="F293" s="17"/>
      <c r="G293" s="28" t="s">
        <v>1967</v>
      </c>
      <c r="H293" s="17"/>
      <c r="I293" s="17"/>
      <c r="J293" s="17" t="s">
        <v>33</v>
      </c>
      <c r="K293" s="22">
        <v>43840</v>
      </c>
      <c r="L293" s="22"/>
      <c r="M293" s="22">
        <v>43840</v>
      </c>
      <c r="N293" s="22">
        <v>43840</v>
      </c>
      <c r="O293" s="22"/>
      <c r="P293" s="22">
        <v>43840</v>
      </c>
      <c r="Q293" s="22">
        <v>43849</v>
      </c>
      <c r="R293" s="22"/>
      <c r="S293" s="17" t="s">
        <v>1968</v>
      </c>
      <c r="T293" s="17">
        <v>122</v>
      </c>
      <c r="U293" s="23" t="s">
        <v>36</v>
      </c>
      <c r="V293" s="17" t="s">
        <v>37</v>
      </c>
      <c r="W293" s="17"/>
      <c r="X293" s="23"/>
      <c r="Y293" s="23"/>
      <c r="Z293" s="28"/>
      <c r="AA293" s="25"/>
      <c r="AC293" s="38"/>
    </row>
    <row r="294" spans="1:29" ht="43.5" hidden="1" customHeight="1" x14ac:dyDescent="0.25">
      <c r="A294" s="16">
        <v>294</v>
      </c>
      <c r="B294" s="17" t="s">
        <v>1969</v>
      </c>
      <c r="C294" s="17" t="s">
        <v>88</v>
      </c>
      <c r="D294" s="17" t="s">
        <v>990</v>
      </c>
      <c r="E294" s="17" t="s">
        <v>991</v>
      </c>
      <c r="F294" s="17"/>
      <c r="G294" s="28" t="s">
        <v>1970</v>
      </c>
      <c r="H294" s="17"/>
      <c r="I294" s="17"/>
      <c r="J294" s="17" t="s">
        <v>33</v>
      </c>
      <c r="K294" s="22">
        <v>43840</v>
      </c>
      <c r="L294" s="22"/>
      <c r="M294" s="22">
        <v>43840</v>
      </c>
      <c r="N294" s="22">
        <v>43840</v>
      </c>
      <c r="O294" s="22"/>
      <c r="P294" s="22">
        <v>43840</v>
      </c>
      <c r="Q294" s="22">
        <v>43849</v>
      </c>
      <c r="R294" s="22"/>
      <c r="S294" s="17" t="s">
        <v>1971</v>
      </c>
      <c r="T294" s="17">
        <v>121</v>
      </c>
      <c r="U294" s="23" t="s">
        <v>36</v>
      </c>
      <c r="V294" s="17" t="s">
        <v>423</v>
      </c>
      <c r="W294" s="17"/>
      <c r="X294" s="23"/>
      <c r="Y294" s="23"/>
      <c r="Z294" s="28"/>
      <c r="AA294" s="25"/>
      <c r="AC294" s="38"/>
    </row>
    <row r="295" spans="1:29" ht="43.5" hidden="1" customHeight="1" x14ac:dyDescent="0.25">
      <c r="A295" s="16">
        <v>295</v>
      </c>
      <c r="B295" s="17" t="s">
        <v>1972</v>
      </c>
      <c r="C295" s="17" t="s">
        <v>396</v>
      </c>
      <c r="D295" s="17" t="s">
        <v>1546</v>
      </c>
      <c r="E295" s="17" t="s">
        <v>1546</v>
      </c>
      <c r="F295" s="17" t="s">
        <v>1973</v>
      </c>
      <c r="G295" s="28" t="s">
        <v>1974</v>
      </c>
      <c r="H295" s="17"/>
      <c r="I295" s="17"/>
      <c r="J295" s="17" t="s">
        <v>414</v>
      </c>
      <c r="K295" s="22">
        <v>43819</v>
      </c>
      <c r="L295" s="22">
        <v>43489</v>
      </c>
      <c r="M295" s="22">
        <v>43879</v>
      </c>
      <c r="N295" s="22">
        <v>43882</v>
      </c>
      <c r="O295" s="22"/>
      <c r="P295" s="22">
        <v>43889</v>
      </c>
      <c r="Q295" s="22">
        <v>43891</v>
      </c>
      <c r="R295" s="22"/>
      <c r="S295" s="17">
        <v>328</v>
      </c>
      <c r="T295" s="17">
        <v>679</v>
      </c>
      <c r="U295" s="23" t="s">
        <v>36</v>
      </c>
      <c r="V295" s="17" t="s">
        <v>423</v>
      </c>
      <c r="W295" s="17"/>
      <c r="X295" s="23"/>
      <c r="Y295" s="23"/>
      <c r="Z295" s="28"/>
      <c r="AA295" s="25"/>
      <c r="AC295" s="38"/>
    </row>
    <row r="296" spans="1:29" ht="43.5" hidden="1" customHeight="1" x14ac:dyDescent="0.25">
      <c r="A296" s="16">
        <v>296</v>
      </c>
      <c r="B296" s="17" t="s">
        <v>1975</v>
      </c>
      <c r="C296" s="17" t="s">
        <v>396</v>
      </c>
      <c r="D296" s="17" t="s">
        <v>1976</v>
      </c>
      <c r="E296" s="17" t="s">
        <v>934</v>
      </c>
      <c r="F296" s="17" t="s">
        <v>1977</v>
      </c>
      <c r="G296" s="28" t="s">
        <v>1978</v>
      </c>
      <c r="H296" s="17"/>
      <c r="I296" s="17"/>
      <c r="J296" s="17" t="s">
        <v>713</v>
      </c>
      <c r="K296" s="22">
        <v>43819</v>
      </c>
      <c r="L296" s="22"/>
      <c r="M296" s="22">
        <v>43819</v>
      </c>
      <c r="N296" s="22">
        <v>43819</v>
      </c>
      <c r="O296" s="22"/>
      <c r="P296" s="22">
        <v>43819</v>
      </c>
      <c r="Q296" s="22"/>
      <c r="R296" s="22"/>
      <c r="S296" s="17" t="s">
        <v>1979</v>
      </c>
      <c r="T296" s="17"/>
      <c r="U296" s="23" t="s">
        <v>36</v>
      </c>
      <c r="V296" s="17" t="s">
        <v>37</v>
      </c>
      <c r="W296" s="17"/>
      <c r="X296" s="23"/>
      <c r="Y296" s="23"/>
      <c r="Z296" s="28"/>
      <c r="AA296" s="25"/>
      <c r="AC296" s="38"/>
    </row>
    <row r="297" spans="1:29" ht="43.5" hidden="1" customHeight="1" x14ac:dyDescent="0.25">
      <c r="A297" s="16">
        <v>297</v>
      </c>
      <c r="B297" s="17" t="s">
        <v>1980</v>
      </c>
      <c r="C297" s="17" t="s">
        <v>254</v>
      </c>
      <c r="D297" s="17" t="s">
        <v>1149</v>
      </c>
      <c r="E297" s="17" t="s">
        <v>1981</v>
      </c>
      <c r="F297" s="17" t="s">
        <v>1015</v>
      </c>
      <c r="G297" s="28" t="s">
        <v>1982</v>
      </c>
      <c r="H297" s="17"/>
      <c r="I297" s="17"/>
      <c r="J297" s="17"/>
      <c r="K297" s="22">
        <v>43854</v>
      </c>
      <c r="L297" s="22">
        <v>43854</v>
      </c>
      <c r="M297" s="22"/>
      <c r="N297" s="22">
        <v>43493</v>
      </c>
      <c r="O297" s="22"/>
      <c r="P297" s="22">
        <v>43858</v>
      </c>
      <c r="Q297" s="22">
        <v>43873</v>
      </c>
      <c r="R297" s="22"/>
      <c r="S297" s="17" t="s">
        <v>1983</v>
      </c>
      <c r="T297" s="17" t="s">
        <v>1984</v>
      </c>
      <c r="U297" s="23" t="s">
        <v>36</v>
      </c>
      <c r="V297" s="17" t="s">
        <v>423</v>
      </c>
      <c r="W297" s="17"/>
      <c r="X297" s="23"/>
      <c r="Y297" s="23"/>
      <c r="Z297" s="28"/>
      <c r="AA297" s="25"/>
      <c r="AC297" s="38"/>
    </row>
    <row r="298" spans="1:29" ht="43.5" hidden="1" customHeight="1" x14ac:dyDescent="0.25">
      <c r="A298" s="16">
        <v>298</v>
      </c>
      <c r="B298" s="17" t="s">
        <v>1985</v>
      </c>
      <c r="C298" s="17" t="s">
        <v>396</v>
      </c>
      <c r="D298" s="17" t="s">
        <v>934</v>
      </c>
      <c r="E298" s="17" t="s">
        <v>934</v>
      </c>
      <c r="F298" s="17"/>
      <c r="G298" s="28" t="s">
        <v>1986</v>
      </c>
      <c r="H298" s="17"/>
      <c r="I298" s="17"/>
      <c r="J298" s="17" t="s">
        <v>33</v>
      </c>
      <c r="K298" s="22">
        <v>43854</v>
      </c>
      <c r="L298" s="22"/>
      <c r="M298" s="22">
        <v>43854</v>
      </c>
      <c r="N298" s="22">
        <v>43854</v>
      </c>
      <c r="O298" s="22"/>
      <c r="P298" s="22">
        <v>43854</v>
      </c>
      <c r="Q298" s="22">
        <v>43854</v>
      </c>
      <c r="R298" s="22"/>
      <c r="S298" s="17" t="s">
        <v>1987</v>
      </c>
      <c r="T298" s="17"/>
      <c r="U298" s="23" t="s">
        <v>36</v>
      </c>
      <c r="V298" s="17" t="s">
        <v>423</v>
      </c>
      <c r="W298" s="17"/>
      <c r="X298" s="23"/>
      <c r="Y298" s="23"/>
      <c r="Z298" s="28"/>
      <c r="AA298" s="25"/>
      <c r="AC298" s="38"/>
    </row>
    <row r="299" spans="1:29" ht="43.5" hidden="1" customHeight="1" x14ac:dyDescent="0.25">
      <c r="A299" s="16">
        <v>299</v>
      </c>
      <c r="B299" s="17" t="s">
        <v>1988</v>
      </c>
      <c r="C299" s="17" t="s">
        <v>396</v>
      </c>
      <c r="D299" s="17" t="s">
        <v>1015</v>
      </c>
      <c r="E299" s="17" t="s">
        <v>1015</v>
      </c>
      <c r="F299" s="17"/>
      <c r="G299" s="28" t="s">
        <v>1989</v>
      </c>
      <c r="H299" s="17"/>
      <c r="I299" s="17"/>
      <c r="J299" s="17" t="s">
        <v>33</v>
      </c>
      <c r="K299" s="22">
        <v>43812</v>
      </c>
      <c r="L299" s="22"/>
      <c r="M299" s="22">
        <v>43854</v>
      </c>
      <c r="N299" s="22">
        <v>43856</v>
      </c>
      <c r="O299" s="22"/>
      <c r="P299" s="22">
        <v>43857</v>
      </c>
      <c r="Q299" s="22">
        <v>43857</v>
      </c>
      <c r="R299" s="22"/>
      <c r="S299" s="17"/>
      <c r="T299" s="17">
        <v>195</v>
      </c>
      <c r="U299" s="23" t="s">
        <v>36</v>
      </c>
      <c r="V299" s="17" t="s">
        <v>37</v>
      </c>
      <c r="W299" s="17"/>
      <c r="X299" s="23"/>
      <c r="Y299" s="23"/>
      <c r="Z299" s="28"/>
      <c r="AA299" s="25"/>
      <c r="AC299" s="38"/>
    </row>
    <row r="300" spans="1:29" ht="43.5" hidden="1" customHeight="1" x14ac:dyDescent="0.25">
      <c r="A300" s="16">
        <v>300</v>
      </c>
      <c r="B300" s="17" t="s">
        <v>1205</v>
      </c>
      <c r="C300" s="17"/>
      <c r="D300" s="17" t="s">
        <v>1071</v>
      </c>
      <c r="E300" s="17" t="s">
        <v>991</v>
      </c>
      <c r="F300" s="17"/>
      <c r="G300" s="28" t="s">
        <v>1990</v>
      </c>
      <c r="H300" s="17"/>
      <c r="I300" s="17"/>
      <c r="J300" s="17"/>
      <c r="K300" s="22"/>
      <c r="L300" s="22"/>
      <c r="M300" s="22"/>
      <c r="N300" s="22"/>
      <c r="O300" s="22"/>
      <c r="P300" s="22"/>
      <c r="Q300" s="22"/>
      <c r="R300" s="22"/>
      <c r="S300" s="17"/>
      <c r="T300" s="17"/>
      <c r="U300" s="23" t="s">
        <v>36</v>
      </c>
      <c r="V300" s="17" t="s">
        <v>37</v>
      </c>
      <c r="W300" s="17"/>
      <c r="X300" s="23"/>
      <c r="Y300" s="23"/>
      <c r="Z300" s="28"/>
      <c r="AA300" s="25"/>
      <c r="AC300" s="38"/>
    </row>
    <row r="301" spans="1:29" ht="43.5" hidden="1" customHeight="1" x14ac:dyDescent="0.25">
      <c r="A301" s="16">
        <v>301</v>
      </c>
      <c r="B301" s="17" t="s">
        <v>1991</v>
      </c>
      <c r="C301" s="17" t="s">
        <v>396</v>
      </c>
      <c r="D301" s="17" t="s">
        <v>934</v>
      </c>
      <c r="E301" s="17" t="s">
        <v>934</v>
      </c>
      <c r="F301" s="17"/>
      <c r="G301" s="28" t="s">
        <v>1992</v>
      </c>
      <c r="H301" s="17"/>
      <c r="I301" s="17"/>
      <c r="J301" s="17" t="s">
        <v>713</v>
      </c>
      <c r="K301" s="22">
        <v>43857</v>
      </c>
      <c r="L301" s="22"/>
      <c r="M301" s="22">
        <v>43857</v>
      </c>
      <c r="N301" s="22">
        <v>43860</v>
      </c>
      <c r="O301" s="22"/>
      <c r="P301" s="22">
        <v>43858</v>
      </c>
      <c r="Q301" s="22">
        <v>43860</v>
      </c>
      <c r="R301" s="22"/>
      <c r="S301" s="17"/>
      <c r="T301" s="17" t="s">
        <v>1993</v>
      </c>
      <c r="U301" s="23" t="s">
        <v>36</v>
      </c>
      <c r="V301" s="17" t="s">
        <v>37</v>
      </c>
      <c r="W301" s="17"/>
      <c r="X301" s="23"/>
      <c r="Y301" s="23"/>
      <c r="Z301" s="28"/>
      <c r="AA301" s="25"/>
      <c r="AC301" s="38"/>
    </row>
    <row r="302" spans="1:29" ht="43.5" hidden="1" customHeight="1" x14ac:dyDescent="0.25">
      <c r="A302" s="16">
        <v>302</v>
      </c>
      <c r="B302" s="17" t="s">
        <v>1994</v>
      </c>
      <c r="C302" s="17"/>
      <c r="D302" s="17" t="s">
        <v>1995</v>
      </c>
      <c r="E302" s="17" t="s">
        <v>1015</v>
      </c>
      <c r="F302" s="17" t="s">
        <v>933</v>
      </c>
      <c r="G302" s="28" t="s">
        <v>1996</v>
      </c>
      <c r="H302" s="17"/>
      <c r="I302" s="17"/>
      <c r="J302" s="17"/>
      <c r="K302" s="22">
        <v>43858</v>
      </c>
      <c r="L302" s="22"/>
      <c r="M302" s="22"/>
      <c r="N302" s="22"/>
      <c r="O302" s="22"/>
      <c r="P302" s="22"/>
      <c r="Q302" s="22"/>
      <c r="R302" s="22"/>
      <c r="S302" s="17"/>
      <c r="T302" s="17"/>
      <c r="U302" s="23" t="s">
        <v>36</v>
      </c>
      <c r="V302" s="17" t="s">
        <v>37</v>
      </c>
      <c r="W302" s="17"/>
      <c r="X302" s="23"/>
      <c r="Y302" s="23"/>
      <c r="Z302" s="28"/>
      <c r="AA302" s="25"/>
      <c r="AC302" s="38"/>
    </row>
    <row r="303" spans="1:29" ht="43.5" hidden="1" customHeight="1" x14ac:dyDescent="0.25">
      <c r="A303" s="16">
        <v>303</v>
      </c>
      <c r="B303" s="17" t="s">
        <v>1997</v>
      </c>
      <c r="C303" s="17"/>
      <c r="D303" s="17" t="s">
        <v>1224</v>
      </c>
      <c r="E303" s="17" t="s">
        <v>934</v>
      </c>
      <c r="F303" s="17" t="s">
        <v>1226</v>
      </c>
      <c r="G303" s="28" t="s">
        <v>1998</v>
      </c>
      <c r="H303" s="17"/>
      <c r="I303" s="17"/>
      <c r="J303" s="17" t="s">
        <v>695</v>
      </c>
      <c r="K303" s="22">
        <v>43858</v>
      </c>
      <c r="L303" s="22">
        <v>43859</v>
      </c>
      <c r="M303" s="22"/>
      <c r="N303" s="22"/>
      <c r="O303" s="22"/>
      <c r="P303" s="22"/>
      <c r="Q303" s="22"/>
      <c r="R303" s="22"/>
      <c r="S303" s="17"/>
      <c r="T303" s="17"/>
      <c r="U303" s="23"/>
      <c r="V303" s="17" t="s">
        <v>552</v>
      </c>
      <c r="W303" s="17"/>
      <c r="X303" s="23"/>
      <c r="Y303" s="23"/>
      <c r="Z303" s="28"/>
      <c r="AA303" s="25"/>
      <c r="AC303" s="38"/>
    </row>
    <row r="304" spans="1:29" ht="43.5" hidden="1" customHeight="1" x14ac:dyDescent="0.25">
      <c r="A304" s="16">
        <v>304</v>
      </c>
      <c r="B304" s="17" t="s">
        <v>1999</v>
      </c>
      <c r="C304" s="17" t="s">
        <v>109</v>
      </c>
      <c r="D304" s="17" t="s">
        <v>1504</v>
      </c>
      <c r="E304" s="17" t="s">
        <v>1015</v>
      </c>
      <c r="F304" s="17" t="s">
        <v>1505</v>
      </c>
      <c r="G304" s="28" t="s">
        <v>2000</v>
      </c>
      <c r="H304" s="17"/>
      <c r="I304" s="17"/>
      <c r="J304" s="17" t="s">
        <v>713</v>
      </c>
      <c r="K304" s="22">
        <v>43859</v>
      </c>
      <c r="L304" s="22"/>
      <c r="M304" s="22">
        <v>43860</v>
      </c>
      <c r="N304" s="22">
        <v>43860</v>
      </c>
      <c r="O304" s="22"/>
      <c r="P304" s="22"/>
      <c r="Q304" s="22"/>
      <c r="R304" s="22"/>
      <c r="S304" s="17"/>
      <c r="T304" s="17"/>
      <c r="U304" s="23" t="s">
        <v>36</v>
      </c>
      <c r="V304" s="17" t="s">
        <v>37</v>
      </c>
      <c r="W304" s="17"/>
      <c r="X304" s="23"/>
      <c r="Y304" s="23"/>
      <c r="Z304" s="28"/>
      <c r="AA304" s="25"/>
      <c r="AC304" s="38"/>
    </row>
    <row r="305" spans="1:29" ht="43.5" hidden="1" customHeight="1" x14ac:dyDescent="0.25">
      <c r="A305" s="16">
        <v>305</v>
      </c>
      <c r="B305" s="17" t="s">
        <v>1652</v>
      </c>
      <c r="C305" s="17" t="s">
        <v>225</v>
      </c>
      <c r="D305" s="17" t="s">
        <v>958</v>
      </c>
      <c r="E305" s="17" t="s">
        <v>959</v>
      </c>
      <c r="F305" s="17"/>
      <c r="G305" s="28" t="s">
        <v>2001</v>
      </c>
      <c r="H305" s="17"/>
      <c r="I305" s="17"/>
      <c r="J305" s="17" t="s">
        <v>33</v>
      </c>
      <c r="K305" s="22">
        <v>43860</v>
      </c>
      <c r="L305" s="22"/>
      <c r="M305" s="22">
        <v>43861</v>
      </c>
      <c r="N305" s="22">
        <v>43861</v>
      </c>
      <c r="O305" s="22"/>
      <c r="P305" s="22">
        <v>43861</v>
      </c>
      <c r="Q305" s="22">
        <v>43861</v>
      </c>
      <c r="R305" s="22"/>
      <c r="S305" s="17"/>
      <c r="T305" s="17" t="s">
        <v>2002</v>
      </c>
      <c r="U305" s="23" t="s">
        <v>36</v>
      </c>
      <c r="V305" s="17" t="s">
        <v>37</v>
      </c>
      <c r="W305" s="17"/>
      <c r="X305" s="23"/>
      <c r="Y305" s="23"/>
      <c r="Z305" s="28"/>
      <c r="AA305" s="25"/>
      <c r="AC305" s="38"/>
    </row>
    <row r="306" spans="1:29" ht="43.5" hidden="1" customHeight="1" x14ac:dyDescent="0.25">
      <c r="A306" s="16">
        <v>306</v>
      </c>
      <c r="B306" s="17" t="s">
        <v>2003</v>
      </c>
      <c r="C306" s="17" t="s">
        <v>396</v>
      </c>
      <c r="D306" s="17" t="s">
        <v>1976</v>
      </c>
      <c r="E306" s="17" t="s">
        <v>934</v>
      </c>
      <c r="F306" s="17" t="s">
        <v>2004</v>
      </c>
      <c r="G306" s="28" t="s">
        <v>2005</v>
      </c>
      <c r="H306" s="17"/>
      <c r="I306" s="17"/>
      <c r="J306" s="17" t="s">
        <v>713</v>
      </c>
      <c r="K306" s="22">
        <v>43871</v>
      </c>
      <c r="L306" s="22"/>
      <c r="M306" s="22">
        <v>43871</v>
      </c>
      <c r="N306" s="22">
        <v>43871</v>
      </c>
      <c r="O306" s="22"/>
      <c r="P306" s="22">
        <v>43872</v>
      </c>
      <c r="Q306" s="22"/>
      <c r="R306" s="22"/>
      <c r="S306" s="17"/>
      <c r="T306" s="17"/>
      <c r="U306" s="23" t="s">
        <v>36</v>
      </c>
      <c r="V306" s="17" t="s">
        <v>37</v>
      </c>
      <c r="W306" s="17"/>
      <c r="X306" s="23"/>
      <c r="Y306" s="23"/>
      <c r="Z306" s="28"/>
      <c r="AA306" s="25"/>
      <c r="AC306" s="38"/>
    </row>
    <row r="307" spans="1:29" ht="43.5" hidden="1" customHeight="1" x14ac:dyDescent="0.25">
      <c r="A307" s="16">
        <v>307</v>
      </c>
      <c r="B307" s="17" t="s">
        <v>2006</v>
      </c>
      <c r="C307" s="17" t="s">
        <v>396</v>
      </c>
      <c r="D307" s="17" t="s">
        <v>1976</v>
      </c>
      <c r="E307" s="17" t="s">
        <v>934</v>
      </c>
      <c r="F307" s="17" t="s">
        <v>2004</v>
      </c>
      <c r="G307" s="28" t="s">
        <v>2007</v>
      </c>
      <c r="H307" s="17"/>
      <c r="I307" s="17"/>
      <c r="J307" s="17" t="s">
        <v>713</v>
      </c>
      <c r="K307" s="22">
        <v>43871</v>
      </c>
      <c r="L307" s="22"/>
      <c r="M307" s="22">
        <v>43871</v>
      </c>
      <c r="N307" s="22">
        <v>43871</v>
      </c>
      <c r="O307" s="22"/>
      <c r="P307" s="22">
        <v>43872</v>
      </c>
      <c r="Q307" s="22"/>
      <c r="R307" s="22"/>
      <c r="S307" s="17"/>
      <c r="T307" s="17"/>
      <c r="U307" s="23" t="s">
        <v>36</v>
      </c>
      <c r="V307" s="17" t="s">
        <v>37</v>
      </c>
      <c r="W307" s="17"/>
      <c r="X307" s="23"/>
      <c r="Y307" s="23"/>
      <c r="Z307" s="28"/>
      <c r="AA307" s="25"/>
      <c r="AC307" s="38"/>
    </row>
    <row r="308" spans="1:29" ht="43.5" hidden="1" customHeight="1" x14ac:dyDescent="0.25">
      <c r="A308" s="16">
        <v>308</v>
      </c>
      <c r="B308" s="17" t="s">
        <v>2008</v>
      </c>
      <c r="C308" s="17" t="s">
        <v>396</v>
      </c>
      <c r="D308" s="17" t="s">
        <v>1976</v>
      </c>
      <c r="E308" s="17" t="s">
        <v>934</v>
      </c>
      <c r="F308" s="17" t="s">
        <v>2004</v>
      </c>
      <c r="G308" s="28" t="s">
        <v>2009</v>
      </c>
      <c r="H308" s="17"/>
      <c r="I308" s="17"/>
      <c r="J308" s="17" t="s">
        <v>713</v>
      </c>
      <c r="K308" s="22">
        <v>43871</v>
      </c>
      <c r="L308" s="22"/>
      <c r="M308" s="22">
        <v>43871</v>
      </c>
      <c r="N308" s="22">
        <v>43871</v>
      </c>
      <c r="O308" s="22"/>
      <c r="P308" s="22">
        <v>43872</v>
      </c>
      <c r="Q308" s="22"/>
      <c r="R308" s="22"/>
      <c r="S308" s="17"/>
      <c r="T308" s="17"/>
      <c r="U308" s="23" t="s">
        <v>36</v>
      </c>
      <c r="V308" s="17" t="s">
        <v>37</v>
      </c>
      <c r="W308" s="17"/>
      <c r="X308" s="23"/>
      <c r="Y308" s="23"/>
      <c r="Z308" s="28"/>
      <c r="AA308" s="25"/>
      <c r="AC308" s="38"/>
    </row>
    <row r="309" spans="1:29" ht="43.5" hidden="1" customHeight="1" x14ac:dyDescent="0.25">
      <c r="A309" s="16">
        <v>309</v>
      </c>
      <c r="B309" s="17" t="s">
        <v>2010</v>
      </c>
      <c r="C309" s="17" t="s">
        <v>396</v>
      </c>
      <c r="D309" s="17" t="s">
        <v>1976</v>
      </c>
      <c r="E309" s="17" t="s">
        <v>934</v>
      </c>
      <c r="F309" s="17" t="s">
        <v>2004</v>
      </c>
      <c r="G309" s="28" t="s">
        <v>2011</v>
      </c>
      <c r="H309" s="17"/>
      <c r="I309" s="17"/>
      <c r="J309" s="17" t="s">
        <v>713</v>
      </c>
      <c r="K309" s="22">
        <v>43871</v>
      </c>
      <c r="L309" s="22"/>
      <c r="M309" s="22">
        <v>43871</v>
      </c>
      <c r="N309" s="22">
        <v>43871</v>
      </c>
      <c r="O309" s="22"/>
      <c r="P309" s="22">
        <v>43872</v>
      </c>
      <c r="Q309" s="22"/>
      <c r="R309" s="22"/>
      <c r="S309" s="17"/>
      <c r="T309" s="17"/>
      <c r="U309" s="23" t="s">
        <v>36</v>
      </c>
      <c r="V309" s="17" t="s">
        <v>37</v>
      </c>
      <c r="W309" s="17"/>
      <c r="X309" s="23"/>
      <c r="Y309" s="23"/>
      <c r="Z309" s="28"/>
      <c r="AA309" s="25"/>
      <c r="AC309" s="38"/>
    </row>
    <row r="310" spans="1:29" ht="43.5" hidden="1" customHeight="1" x14ac:dyDescent="0.25">
      <c r="A310" s="16">
        <v>310</v>
      </c>
      <c r="B310" s="17" t="s">
        <v>2012</v>
      </c>
      <c r="C310" s="17" t="s">
        <v>396</v>
      </c>
      <c r="D310" s="17" t="s">
        <v>1976</v>
      </c>
      <c r="E310" s="17" t="s">
        <v>934</v>
      </c>
      <c r="F310" s="17"/>
      <c r="G310" s="28" t="s">
        <v>2013</v>
      </c>
      <c r="H310" s="17"/>
      <c r="I310" s="17"/>
      <c r="J310" s="17" t="s">
        <v>713</v>
      </c>
      <c r="K310" s="22">
        <v>43871</v>
      </c>
      <c r="L310" s="22"/>
      <c r="M310" s="22">
        <v>43871</v>
      </c>
      <c r="N310" s="22">
        <v>43871</v>
      </c>
      <c r="O310" s="22"/>
      <c r="P310" s="22">
        <v>43872</v>
      </c>
      <c r="Q310" s="22"/>
      <c r="R310" s="22"/>
      <c r="S310" s="17"/>
      <c r="T310" s="17"/>
      <c r="U310" s="23" t="s">
        <v>36</v>
      </c>
      <c r="V310" s="17" t="s">
        <v>37</v>
      </c>
      <c r="W310" s="17"/>
      <c r="X310" s="23"/>
      <c r="Y310" s="23"/>
      <c r="Z310" s="28"/>
      <c r="AA310" s="25"/>
      <c r="AC310" s="38"/>
    </row>
    <row r="311" spans="1:29" ht="43.5" hidden="1" customHeight="1" x14ac:dyDescent="0.25">
      <c r="A311" s="16">
        <v>311</v>
      </c>
      <c r="B311" s="17" t="s">
        <v>2014</v>
      </c>
      <c r="C311" s="17" t="s">
        <v>109</v>
      </c>
      <c r="D311" s="17" t="s">
        <v>1256</v>
      </c>
      <c r="E311" s="17" t="s">
        <v>968</v>
      </c>
      <c r="F311" s="17" t="s">
        <v>953</v>
      </c>
      <c r="G311" s="28" t="s">
        <v>2015</v>
      </c>
      <c r="H311" s="17"/>
      <c r="I311" s="17"/>
      <c r="J311" s="17" t="s">
        <v>33</v>
      </c>
      <c r="K311" s="21">
        <v>43871</v>
      </c>
      <c r="L311" s="21"/>
      <c r="M311" s="21">
        <v>43872</v>
      </c>
      <c r="N311" s="21">
        <v>43872</v>
      </c>
      <c r="O311" s="21"/>
      <c r="P311" s="21">
        <v>43872</v>
      </c>
      <c r="Q311" s="21">
        <v>43874</v>
      </c>
      <c r="R311" s="22"/>
      <c r="S311" s="17" t="s">
        <v>2016</v>
      </c>
      <c r="T311" s="17">
        <v>4472020</v>
      </c>
      <c r="U311" s="23" t="s">
        <v>36</v>
      </c>
      <c r="V311" s="17" t="s">
        <v>37</v>
      </c>
      <c r="W311" s="17"/>
      <c r="X311" s="23"/>
      <c r="Y311" s="23"/>
      <c r="Z311" s="28"/>
      <c r="AA311" s="25"/>
      <c r="AC311" s="38"/>
    </row>
    <row r="312" spans="1:29" ht="43.5" hidden="1" customHeight="1" x14ac:dyDescent="0.25">
      <c r="A312" s="16">
        <v>312</v>
      </c>
      <c r="B312" s="17" t="s">
        <v>1975</v>
      </c>
      <c r="C312" s="17" t="s">
        <v>396</v>
      </c>
      <c r="D312" s="17" t="s">
        <v>1976</v>
      </c>
      <c r="E312" s="17" t="s">
        <v>934</v>
      </c>
      <c r="F312" s="17" t="s">
        <v>1977</v>
      </c>
      <c r="G312" s="28" t="s">
        <v>2017</v>
      </c>
      <c r="H312" s="17"/>
      <c r="I312" s="17"/>
      <c r="J312" s="17" t="s">
        <v>713</v>
      </c>
      <c r="K312" s="22"/>
      <c r="L312" s="22"/>
      <c r="M312" s="22">
        <v>43853</v>
      </c>
      <c r="N312" s="22">
        <v>43853</v>
      </c>
      <c r="O312" s="22"/>
      <c r="P312" s="22">
        <v>43853</v>
      </c>
      <c r="Q312" s="22"/>
      <c r="R312" s="22"/>
      <c r="S312" s="17" t="s">
        <v>2018</v>
      </c>
      <c r="T312" s="17"/>
      <c r="U312" s="23" t="s">
        <v>36</v>
      </c>
      <c r="V312" s="17" t="s">
        <v>37</v>
      </c>
      <c r="W312" s="17"/>
      <c r="X312" s="23"/>
      <c r="Y312" s="23"/>
      <c r="Z312" s="28"/>
      <c r="AA312" s="25"/>
      <c r="AC312" s="38"/>
    </row>
    <row r="313" spans="1:29" ht="43.5" hidden="1" customHeight="1" x14ac:dyDescent="0.25">
      <c r="A313" s="16">
        <v>313</v>
      </c>
      <c r="B313" s="17" t="s">
        <v>2019</v>
      </c>
      <c r="C313" s="17" t="s">
        <v>109</v>
      </c>
      <c r="D313" s="17" t="s">
        <v>1149</v>
      </c>
      <c r="E313" s="17" t="s">
        <v>1981</v>
      </c>
      <c r="F313" s="17" t="s">
        <v>953</v>
      </c>
      <c r="G313" s="28" t="s">
        <v>2020</v>
      </c>
      <c r="H313" s="17"/>
      <c r="I313" s="17"/>
      <c r="J313" s="17" t="s">
        <v>713</v>
      </c>
      <c r="K313" s="22">
        <v>43864</v>
      </c>
      <c r="L313" s="22"/>
      <c r="M313" s="22">
        <v>43864</v>
      </c>
      <c r="N313" s="22">
        <v>43865</v>
      </c>
      <c r="O313" s="22"/>
      <c r="P313" s="22">
        <v>43866</v>
      </c>
      <c r="Q313" s="22">
        <v>43868</v>
      </c>
      <c r="R313" s="22">
        <v>43874</v>
      </c>
      <c r="S313" s="17" t="s">
        <v>2021</v>
      </c>
      <c r="T313" s="17" t="s">
        <v>2022</v>
      </c>
      <c r="U313" s="23" t="s">
        <v>36</v>
      </c>
      <c r="V313" s="17" t="s">
        <v>37</v>
      </c>
      <c r="W313" s="17"/>
      <c r="X313" s="23"/>
      <c r="Y313" s="23"/>
      <c r="Z313" s="28"/>
      <c r="AA313" s="25"/>
      <c r="AC313" s="38"/>
    </row>
    <row r="314" spans="1:29" ht="43.5" hidden="1" customHeight="1" x14ac:dyDescent="0.25">
      <c r="A314" s="16">
        <v>314</v>
      </c>
      <c r="B314" s="17" t="s">
        <v>975</v>
      </c>
      <c r="C314" s="17" t="s">
        <v>190</v>
      </c>
      <c r="D314" s="17" t="s">
        <v>1149</v>
      </c>
      <c r="E314" s="17" t="s">
        <v>1150</v>
      </c>
      <c r="F314" s="17" t="s">
        <v>953</v>
      </c>
      <c r="G314" s="28" t="s">
        <v>2023</v>
      </c>
      <c r="H314" s="17"/>
      <c r="I314" s="17"/>
      <c r="J314" s="17" t="s">
        <v>713</v>
      </c>
      <c r="K314" s="22">
        <v>43872</v>
      </c>
      <c r="L314" s="22"/>
      <c r="M314" s="22">
        <v>43872</v>
      </c>
      <c r="N314" s="22">
        <v>43873</v>
      </c>
      <c r="O314" s="22"/>
      <c r="P314" s="22">
        <v>43873</v>
      </c>
      <c r="Q314" s="22">
        <v>43873</v>
      </c>
      <c r="R314" s="22"/>
      <c r="S314" s="17">
        <v>8</v>
      </c>
      <c r="T314" s="17">
        <v>451</v>
      </c>
      <c r="U314" s="23" t="s">
        <v>36</v>
      </c>
      <c r="V314" s="17" t="s">
        <v>37</v>
      </c>
      <c r="W314" s="17"/>
      <c r="X314" s="23"/>
      <c r="Y314" s="23"/>
      <c r="Z314" s="28"/>
      <c r="AA314" s="25"/>
      <c r="AC314" s="38"/>
    </row>
    <row r="315" spans="1:29" ht="43.5" hidden="1" customHeight="1" x14ac:dyDescent="0.25">
      <c r="A315" s="16">
        <v>315</v>
      </c>
      <c r="B315" s="17" t="s">
        <v>2024</v>
      </c>
      <c r="C315" s="17" t="s">
        <v>29</v>
      </c>
      <c r="D315" s="17" t="s">
        <v>1149</v>
      </c>
      <c r="E315" s="17" t="s">
        <v>1150</v>
      </c>
      <c r="F315" s="17" t="s">
        <v>953</v>
      </c>
      <c r="G315" s="28" t="s">
        <v>2025</v>
      </c>
      <c r="H315" s="17"/>
      <c r="I315" s="17"/>
      <c r="J315" s="17" t="s">
        <v>713</v>
      </c>
      <c r="K315" s="22">
        <v>43871</v>
      </c>
      <c r="L315" s="22"/>
      <c r="M315" s="22">
        <v>43871</v>
      </c>
      <c r="N315" s="22">
        <v>43871</v>
      </c>
      <c r="O315" s="22"/>
      <c r="P315" s="22">
        <v>43872</v>
      </c>
      <c r="Q315" s="22">
        <v>43875</v>
      </c>
      <c r="R315" s="22"/>
      <c r="S315" s="17">
        <v>7</v>
      </c>
      <c r="T315" s="17">
        <v>450</v>
      </c>
      <c r="U315" s="23" t="s">
        <v>36</v>
      </c>
      <c r="V315" s="17" t="s">
        <v>37</v>
      </c>
      <c r="W315" s="17"/>
      <c r="X315" s="23"/>
      <c r="Y315" s="23"/>
      <c r="Z315" s="28"/>
      <c r="AA315" s="25"/>
      <c r="AC315" s="38"/>
    </row>
    <row r="316" spans="1:29" ht="43.5" hidden="1" customHeight="1" x14ac:dyDescent="0.25">
      <c r="A316" s="16">
        <v>316</v>
      </c>
      <c r="B316" s="17" t="s">
        <v>2026</v>
      </c>
      <c r="C316" s="17" t="s">
        <v>396</v>
      </c>
      <c r="D316" s="17" t="s">
        <v>2027</v>
      </c>
      <c r="E316" s="17" t="s">
        <v>934</v>
      </c>
      <c r="F316" s="17" t="s">
        <v>2028</v>
      </c>
      <c r="G316" s="28" t="s">
        <v>2029</v>
      </c>
      <c r="H316" s="17"/>
      <c r="I316" s="17"/>
      <c r="J316" s="17" t="s">
        <v>33</v>
      </c>
      <c r="K316" s="22">
        <v>43850</v>
      </c>
      <c r="L316" s="22"/>
      <c r="M316" s="22">
        <v>43866</v>
      </c>
      <c r="N316" s="22">
        <v>43875</v>
      </c>
      <c r="O316" s="22"/>
      <c r="P316" s="22">
        <v>43875</v>
      </c>
      <c r="Q316" s="22"/>
      <c r="R316" s="22"/>
      <c r="S316" s="17" t="s">
        <v>2030</v>
      </c>
      <c r="T316" s="17"/>
      <c r="U316" s="23" t="s">
        <v>36</v>
      </c>
      <c r="V316" s="17" t="s">
        <v>37</v>
      </c>
      <c r="W316" s="17"/>
      <c r="X316" s="23"/>
      <c r="Y316" s="23"/>
      <c r="Z316" s="28"/>
      <c r="AA316" s="25"/>
      <c r="AC316" s="38"/>
    </row>
    <row r="317" spans="1:29" ht="43.5" hidden="1" customHeight="1" x14ac:dyDescent="0.25">
      <c r="A317" s="16">
        <v>317</v>
      </c>
      <c r="B317" s="17" t="s">
        <v>2031</v>
      </c>
      <c r="C317" s="17" t="s">
        <v>650</v>
      </c>
      <c r="D317" s="17" t="s">
        <v>958</v>
      </c>
      <c r="E317" s="17" t="s">
        <v>959</v>
      </c>
      <c r="F317" s="17"/>
      <c r="G317" s="28" t="s">
        <v>2032</v>
      </c>
      <c r="H317" s="17"/>
      <c r="I317" s="17"/>
      <c r="J317" s="17" t="s">
        <v>33</v>
      </c>
      <c r="K317" s="22">
        <v>43861</v>
      </c>
      <c r="L317" s="22"/>
      <c r="M317" s="22">
        <v>43875</v>
      </c>
      <c r="N317" s="22">
        <v>43875</v>
      </c>
      <c r="O317" s="22"/>
      <c r="P317" s="22">
        <v>43875</v>
      </c>
      <c r="Q317" s="22"/>
      <c r="R317" s="22"/>
      <c r="S317" s="17" t="s">
        <v>509</v>
      </c>
      <c r="T317" s="17"/>
      <c r="U317" s="23" t="s">
        <v>36</v>
      </c>
      <c r="V317" s="17" t="s">
        <v>37</v>
      </c>
      <c r="W317" s="17"/>
      <c r="X317" s="23"/>
      <c r="Y317" s="23"/>
      <c r="Z317" s="28" t="s">
        <v>2033</v>
      </c>
      <c r="AA317" s="25"/>
      <c r="AC317" s="38"/>
    </row>
    <row r="318" spans="1:29" ht="43.5" hidden="1" customHeight="1" x14ac:dyDescent="0.25">
      <c r="A318" s="16">
        <v>318</v>
      </c>
      <c r="B318" s="17" t="s">
        <v>2034</v>
      </c>
      <c r="C318" s="17" t="s">
        <v>88</v>
      </c>
      <c r="D318" s="17" t="s">
        <v>990</v>
      </c>
      <c r="E318" s="17" t="s">
        <v>991</v>
      </c>
      <c r="F318" s="17"/>
      <c r="G318" s="28" t="s">
        <v>2035</v>
      </c>
      <c r="H318" s="17"/>
      <c r="I318" s="17"/>
      <c r="J318" s="17" t="s">
        <v>33</v>
      </c>
      <c r="K318" s="22">
        <v>43872</v>
      </c>
      <c r="L318" s="22"/>
      <c r="M318" s="22">
        <v>43872</v>
      </c>
      <c r="N318" s="22">
        <v>43875</v>
      </c>
      <c r="O318" s="22"/>
      <c r="P318" s="22">
        <v>43875</v>
      </c>
      <c r="Q318" s="22">
        <v>43878</v>
      </c>
      <c r="R318" s="22"/>
      <c r="S318" s="17" t="s">
        <v>2036</v>
      </c>
      <c r="T318" s="17">
        <v>475</v>
      </c>
      <c r="U318" s="23" t="s">
        <v>36</v>
      </c>
      <c r="V318" s="17" t="s">
        <v>423</v>
      </c>
      <c r="W318" s="17"/>
      <c r="X318" s="23"/>
      <c r="Y318" s="23"/>
      <c r="Z318" s="28"/>
      <c r="AA318" s="25"/>
      <c r="AC318" s="38"/>
    </row>
    <row r="319" spans="1:29" ht="43.5" hidden="1" customHeight="1" x14ac:dyDescent="0.25">
      <c r="A319" s="16">
        <v>319</v>
      </c>
      <c r="B319" s="17" t="s">
        <v>2037</v>
      </c>
      <c r="C319" s="17" t="s">
        <v>396</v>
      </c>
      <c r="D319" s="17" t="s">
        <v>1388</v>
      </c>
      <c r="E319" s="17" t="s">
        <v>1815</v>
      </c>
      <c r="F319" s="17" t="s">
        <v>1390</v>
      </c>
      <c r="G319" s="28" t="s">
        <v>2038</v>
      </c>
      <c r="H319" s="17"/>
      <c r="I319" s="17"/>
      <c r="J319" s="17" t="s">
        <v>33</v>
      </c>
      <c r="K319" s="22">
        <v>43878</v>
      </c>
      <c r="L319" s="22"/>
      <c r="M319" s="22">
        <v>43878</v>
      </c>
      <c r="N319" s="22">
        <v>43878</v>
      </c>
      <c r="O319" s="22"/>
      <c r="P319" s="22">
        <v>43878</v>
      </c>
      <c r="Q319" s="22"/>
      <c r="R319" s="22"/>
      <c r="S319" s="17" t="s">
        <v>509</v>
      </c>
      <c r="T319" s="17"/>
      <c r="U319" s="23" t="s">
        <v>36</v>
      </c>
      <c r="V319" s="17" t="s">
        <v>37</v>
      </c>
      <c r="W319" s="17"/>
      <c r="X319" s="23"/>
      <c r="Y319" s="23"/>
      <c r="Z319" s="28"/>
      <c r="AA319" s="25"/>
      <c r="AC319" s="38"/>
    </row>
    <row r="320" spans="1:29" ht="43.5" hidden="1" customHeight="1" x14ac:dyDescent="0.25">
      <c r="A320" s="16">
        <v>320</v>
      </c>
      <c r="B320" s="17" t="s">
        <v>1652</v>
      </c>
      <c r="C320" s="17" t="s">
        <v>225</v>
      </c>
      <c r="D320" s="17" t="s">
        <v>958</v>
      </c>
      <c r="E320" s="17" t="s">
        <v>959</v>
      </c>
      <c r="F320" s="17"/>
      <c r="G320" s="28" t="s">
        <v>2039</v>
      </c>
      <c r="H320" s="17"/>
      <c r="I320" s="17"/>
      <c r="J320" s="17" t="s">
        <v>33</v>
      </c>
      <c r="K320" s="22">
        <v>43878</v>
      </c>
      <c r="L320" s="22"/>
      <c r="M320" s="22">
        <v>43878</v>
      </c>
      <c r="N320" s="22">
        <v>43878</v>
      </c>
      <c r="O320" s="22"/>
      <c r="P320" s="22">
        <v>43878</v>
      </c>
      <c r="Q320" s="22"/>
      <c r="R320" s="22"/>
      <c r="S320" s="17" t="s">
        <v>509</v>
      </c>
      <c r="T320" s="17"/>
      <c r="U320" s="23" t="s">
        <v>36</v>
      </c>
      <c r="V320" s="17" t="s">
        <v>423</v>
      </c>
      <c r="W320" s="17"/>
      <c r="X320" s="23"/>
      <c r="Y320" s="23"/>
      <c r="Z320" s="28"/>
      <c r="AA320" s="25"/>
      <c r="AC320" s="38"/>
    </row>
    <row r="321" spans="1:29" ht="43.5" hidden="1" customHeight="1" x14ac:dyDescent="0.25">
      <c r="A321" s="16">
        <v>321</v>
      </c>
      <c r="B321" s="17" t="s">
        <v>2040</v>
      </c>
      <c r="C321" s="17" t="s">
        <v>60</v>
      </c>
      <c r="D321" s="17" t="s">
        <v>934</v>
      </c>
      <c r="E321" s="17" t="s">
        <v>934</v>
      </c>
      <c r="F321" s="17"/>
      <c r="G321" s="28" t="s">
        <v>2041</v>
      </c>
      <c r="H321" s="17"/>
      <c r="I321" s="17"/>
      <c r="J321" s="17" t="s">
        <v>33</v>
      </c>
      <c r="K321" s="22"/>
      <c r="L321" s="22"/>
      <c r="M321" s="22"/>
      <c r="N321" s="22"/>
      <c r="O321" s="22"/>
      <c r="P321" s="22"/>
      <c r="Q321" s="22"/>
      <c r="R321" s="22"/>
      <c r="S321" s="17"/>
      <c r="T321" s="17"/>
      <c r="U321" s="23" t="s">
        <v>36</v>
      </c>
      <c r="V321" s="17" t="s">
        <v>37</v>
      </c>
      <c r="W321" s="17"/>
      <c r="X321" s="23"/>
      <c r="Y321" s="23"/>
      <c r="Z321" s="28"/>
      <c r="AA321" s="25"/>
      <c r="AC321" s="38"/>
    </row>
    <row r="322" spans="1:29" ht="43.5" hidden="1" customHeight="1" x14ac:dyDescent="0.25">
      <c r="A322" s="16">
        <v>322</v>
      </c>
      <c r="B322" s="17" t="s">
        <v>2042</v>
      </c>
      <c r="C322" s="17" t="s">
        <v>190</v>
      </c>
      <c r="D322" s="17" t="s">
        <v>1149</v>
      </c>
      <c r="E322" s="17" t="s">
        <v>1981</v>
      </c>
      <c r="F322" s="17"/>
      <c r="G322" s="28" t="s">
        <v>2043</v>
      </c>
      <c r="H322" s="17"/>
      <c r="I322" s="17"/>
      <c r="J322" s="17" t="s">
        <v>713</v>
      </c>
      <c r="K322" s="22">
        <v>43864</v>
      </c>
      <c r="L322" s="22"/>
      <c r="M322" s="22">
        <v>43864</v>
      </c>
      <c r="N322" s="22">
        <v>43865</v>
      </c>
      <c r="O322" s="22"/>
      <c r="P322" s="22">
        <v>43875</v>
      </c>
      <c r="Q322" s="22">
        <v>43878</v>
      </c>
      <c r="R322" s="22">
        <v>43879</v>
      </c>
      <c r="S322" s="17">
        <v>4</v>
      </c>
      <c r="T322" s="17">
        <v>650</v>
      </c>
      <c r="U322" s="23" t="s">
        <v>36</v>
      </c>
      <c r="V322" s="17" t="s">
        <v>37</v>
      </c>
      <c r="W322" s="17"/>
      <c r="X322" s="23"/>
      <c r="Y322" s="23"/>
      <c r="Z322" s="28"/>
      <c r="AA322" s="25"/>
      <c r="AC322" s="38"/>
    </row>
    <row r="323" spans="1:29" ht="43.5" hidden="1" customHeight="1" x14ac:dyDescent="0.25">
      <c r="A323" s="16">
        <v>323</v>
      </c>
      <c r="B323" s="17" t="s">
        <v>2044</v>
      </c>
      <c r="C323" s="17" t="s">
        <v>317</v>
      </c>
      <c r="D323" s="17" t="s">
        <v>1143</v>
      </c>
      <c r="E323" s="17" t="s">
        <v>959</v>
      </c>
      <c r="F323" s="17"/>
      <c r="G323" s="28" t="s">
        <v>2045</v>
      </c>
      <c r="H323" s="17"/>
      <c r="I323" s="17"/>
      <c r="J323" s="17" t="s">
        <v>33</v>
      </c>
      <c r="K323" s="22">
        <v>43878</v>
      </c>
      <c r="L323" s="22"/>
      <c r="M323" s="22">
        <v>43879</v>
      </c>
      <c r="N323" s="22">
        <v>43879</v>
      </c>
      <c r="O323" s="22"/>
      <c r="P323" s="22">
        <v>43879</v>
      </c>
      <c r="Q323" s="22">
        <v>43880</v>
      </c>
      <c r="R323" s="22"/>
      <c r="S323" s="17" t="s">
        <v>2046</v>
      </c>
      <c r="T323" s="17">
        <v>618</v>
      </c>
      <c r="U323" s="23" t="s">
        <v>36</v>
      </c>
      <c r="V323" s="17" t="s">
        <v>37</v>
      </c>
      <c r="W323" s="17"/>
      <c r="X323" s="23"/>
      <c r="Y323" s="23"/>
      <c r="Z323" s="28"/>
      <c r="AA323" s="25"/>
      <c r="AC323" s="38"/>
    </row>
    <row r="324" spans="1:29" ht="43.5" hidden="1" customHeight="1" x14ac:dyDescent="0.25">
      <c r="A324" s="16">
        <v>324</v>
      </c>
      <c r="B324" s="17" t="s">
        <v>945</v>
      </c>
      <c r="C324" s="17" t="s">
        <v>946</v>
      </c>
      <c r="D324" s="17" t="s">
        <v>947</v>
      </c>
      <c r="E324" s="17" t="s">
        <v>948</v>
      </c>
      <c r="F324" s="17" t="s">
        <v>947</v>
      </c>
      <c r="G324" s="19" t="s">
        <v>949</v>
      </c>
      <c r="H324" s="20"/>
      <c r="I324" s="20"/>
      <c r="J324" s="17" t="s">
        <v>33</v>
      </c>
      <c r="K324" s="22">
        <v>43879</v>
      </c>
      <c r="L324" s="22"/>
      <c r="M324" s="22">
        <v>43879</v>
      </c>
      <c r="N324" s="22">
        <v>43879</v>
      </c>
      <c r="O324" s="22"/>
      <c r="P324" s="22">
        <v>43880</v>
      </c>
      <c r="Q324" s="22"/>
      <c r="R324" s="22"/>
      <c r="S324" s="17" t="s">
        <v>2047</v>
      </c>
      <c r="T324" s="17"/>
      <c r="U324" s="23" t="s">
        <v>36</v>
      </c>
      <c r="V324" s="17" t="s">
        <v>423</v>
      </c>
      <c r="W324" s="17"/>
      <c r="X324" s="23"/>
      <c r="Y324" s="23"/>
      <c r="Z324" s="28"/>
      <c r="AA324" s="25"/>
      <c r="AC324" s="38"/>
    </row>
    <row r="325" spans="1:29" ht="43.5" hidden="1" customHeight="1" x14ac:dyDescent="0.25">
      <c r="A325" s="16">
        <v>325</v>
      </c>
      <c r="B325" s="17" t="s">
        <v>2048</v>
      </c>
      <c r="C325" s="17" t="s">
        <v>190</v>
      </c>
      <c r="D325" s="17" t="s">
        <v>1149</v>
      </c>
      <c r="E325" s="17" t="s">
        <v>1981</v>
      </c>
      <c r="F325" s="17" t="s">
        <v>953</v>
      </c>
      <c r="G325" s="19" t="s">
        <v>2049</v>
      </c>
      <c r="H325" s="20"/>
      <c r="I325" s="20"/>
      <c r="J325" s="17" t="s">
        <v>713</v>
      </c>
      <c r="K325" s="22">
        <v>43878</v>
      </c>
      <c r="L325" s="22"/>
      <c r="M325" s="22">
        <v>43878</v>
      </c>
      <c r="N325" s="22">
        <v>43879</v>
      </c>
      <c r="O325" s="22"/>
      <c r="P325" s="22">
        <v>43879</v>
      </c>
      <c r="Q325" s="22">
        <v>43879</v>
      </c>
      <c r="R325" s="22">
        <v>43879</v>
      </c>
      <c r="S325" s="17">
        <v>9</v>
      </c>
      <c r="T325" s="17">
        <v>662</v>
      </c>
      <c r="U325" s="23" t="s">
        <v>36</v>
      </c>
      <c r="V325" s="17" t="s">
        <v>37</v>
      </c>
      <c r="W325" s="17"/>
      <c r="X325" s="23"/>
      <c r="Y325" s="23"/>
      <c r="Z325" s="28"/>
      <c r="AA325" s="25"/>
      <c r="AC325" s="38"/>
    </row>
    <row r="326" spans="1:29" ht="43.5" hidden="1" customHeight="1" x14ac:dyDescent="0.25">
      <c r="A326" s="16">
        <v>326</v>
      </c>
      <c r="B326" s="17" t="s">
        <v>2050</v>
      </c>
      <c r="C326" s="17" t="s">
        <v>77</v>
      </c>
      <c r="D326" s="17" t="s">
        <v>1504</v>
      </c>
      <c r="E326" s="17" t="s">
        <v>1815</v>
      </c>
      <c r="F326" s="17" t="s">
        <v>2051</v>
      </c>
      <c r="G326" s="19" t="s">
        <v>2052</v>
      </c>
      <c r="H326" s="20"/>
      <c r="I326" s="20"/>
      <c r="J326" s="17" t="s">
        <v>33</v>
      </c>
      <c r="K326" s="22">
        <v>43880</v>
      </c>
      <c r="L326" s="22"/>
      <c r="M326" s="22">
        <v>43880</v>
      </c>
      <c r="N326" s="22">
        <v>43880</v>
      </c>
      <c r="O326" s="22"/>
      <c r="P326" s="22">
        <v>43880</v>
      </c>
      <c r="Q326" s="22"/>
      <c r="R326" s="22"/>
      <c r="S326" s="17" t="s">
        <v>509</v>
      </c>
      <c r="T326" s="17"/>
      <c r="U326" s="29" t="s">
        <v>36</v>
      </c>
      <c r="V326" s="21" t="s">
        <v>37</v>
      </c>
      <c r="W326" s="17"/>
      <c r="X326" s="23"/>
      <c r="Y326" s="23"/>
      <c r="Z326" s="28"/>
      <c r="AA326" s="25"/>
      <c r="AC326" s="38"/>
    </row>
    <row r="327" spans="1:29" ht="43.5" hidden="1" customHeight="1" x14ac:dyDescent="0.25">
      <c r="A327" s="16">
        <v>327</v>
      </c>
      <c r="B327" s="17" t="s">
        <v>2053</v>
      </c>
      <c r="C327" s="17" t="s">
        <v>77</v>
      </c>
      <c r="D327" s="17" t="s">
        <v>552</v>
      </c>
      <c r="E327" s="17" t="s">
        <v>959</v>
      </c>
      <c r="F327" s="17" t="s">
        <v>2054</v>
      </c>
      <c r="G327" s="19" t="s">
        <v>2055</v>
      </c>
      <c r="H327" s="20"/>
      <c r="I327" s="20"/>
      <c r="J327" s="17" t="s">
        <v>33</v>
      </c>
      <c r="K327" s="22">
        <v>43888</v>
      </c>
      <c r="L327" s="22"/>
      <c r="M327" s="22">
        <v>43888</v>
      </c>
      <c r="N327" s="22">
        <v>43888</v>
      </c>
      <c r="O327" s="22"/>
      <c r="P327" s="22">
        <v>43888</v>
      </c>
      <c r="Q327" s="22"/>
      <c r="R327" s="22"/>
      <c r="S327" s="17" t="s">
        <v>509</v>
      </c>
      <c r="T327" s="17"/>
      <c r="U327" s="23" t="s">
        <v>36</v>
      </c>
      <c r="V327" s="17" t="s">
        <v>37</v>
      </c>
      <c r="W327" s="17"/>
      <c r="X327" s="23"/>
      <c r="Y327" s="23"/>
      <c r="Z327" s="28"/>
      <c r="AA327" s="25"/>
      <c r="AC327" s="38"/>
    </row>
    <row r="328" spans="1:29" ht="43.5" hidden="1" customHeight="1" x14ac:dyDescent="0.25">
      <c r="A328" s="16">
        <v>328</v>
      </c>
      <c r="B328" s="17" t="s">
        <v>2034</v>
      </c>
      <c r="C328" s="17" t="s">
        <v>88</v>
      </c>
      <c r="D328" s="17" t="s">
        <v>990</v>
      </c>
      <c r="E328" s="17" t="s">
        <v>991</v>
      </c>
      <c r="F328" s="17"/>
      <c r="G328" s="19" t="s">
        <v>2056</v>
      </c>
      <c r="H328" s="20"/>
      <c r="I328" s="20"/>
      <c r="J328" s="17" t="s">
        <v>33</v>
      </c>
      <c r="K328" s="22">
        <v>43872</v>
      </c>
      <c r="L328" s="22"/>
      <c r="M328" s="22">
        <v>43880</v>
      </c>
      <c r="N328" s="22">
        <v>43880</v>
      </c>
      <c r="O328" s="22"/>
      <c r="P328" s="22">
        <v>43880</v>
      </c>
      <c r="Q328" s="22">
        <v>43887</v>
      </c>
      <c r="R328" s="22"/>
      <c r="S328" s="17" t="s">
        <v>2057</v>
      </c>
      <c r="T328" s="17">
        <v>624</v>
      </c>
      <c r="U328" s="23" t="s">
        <v>36</v>
      </c>
      <c r="V328" s="17" t="s">
        <v>423</v>
      </c>
      <c r="W328" s="17"/>
      <c r="X328" s="23"/>
      <c r="Y328" s="23"/>
      <c r="Z328" s="28"/>
      <c r="AA328" s="25"/>
      <c r="AC328" s="38"/>
    </row>
    <row r="329" spans="1:29" ht="43.5" hidden="1" customHeight="1" x14ac:dyDescent="0.25">
      <c r="A329" s="16">
        <v>329</v>
      </c>
      <c r="B329" s="17" t="s">
        <v>2058</v>
      </c>
      <c r="C329" s="17" t="s">
        <v>650</v>
      </c>
      <c r="D329" s="17" t="s">
        <v>552</v>
      </c>
      <c r="E329" s="17" t="s">
        <v>959</v>
      </c>
      <c r="F329" s="17"/>
      <c r="G329" s="19" t="s">
        <v>2059</v>
      </c>
      <c r="H329" s="20"/>
      <c r="I329" s="20"/>
      <c r="J329" s="17" t="s">
        <v>33</v>
      </c>
      <c r="K329" s="22">
        <v>43892</v>
      </c>
      <c r="L329" s="22"/>
      <c r="M329" s="22">
        <v>43892</v>
      </c>
      <c r="N329" s="22">
        <v>43892</v>
      </c>
      <c r="O329" s="22"/>
      <c r="P329" s="22">
        <v>43892</v>
      </c>
      <c r="Q329" s="22"/>
      <c r="R329" s="22"/>
      <c r="S329" s="17" t="s">
        <v>2060</v>
      </c>
      <c r="T329" s="17"/>
      <c r="U329" s="23" t="s">
        <v>36</v>
      </c>
      <c r="V329" s="17" t="s">
        <v>37</v>
      </c>
      <c r="W329" s="17"/>
      <c r="X329" s="23"/>
      <c r="Y329" s="23"/>
      <c r="Z329" s="28"/>
      <c r="AA329" s="25"/>
      <c r="AC329" s="38"/>
    </row>
    <row r="330" spans="1:29" ht="43.5" hidden="1" customHeight="1" x14ac:dyDescent="0.25">
      <c r="A330" s="16">
        <v>330</v>
      </c>
      <c r="B330" s="17" t="s">
        <v>1988</v>
      </c>
      <c r="C330" s="17" t="s">
        <v>396</v>
      </c>
      <c r="D330" s="17" t="s">
        <v>1015</v>
      </c>
      <c r="E330" s="17" t="s">
        <v>1015</v>
      </c>
      <c r="F330" s="17"/>
      <c r="G330" s="19" t="s">
        <v>2061</v>
      </c>
      <c r="H330" s="20"/>
      <c r="I330" s="20"/>
      <c r="J330" s="17" t="s">
        <v>33</v>
      </c>
      <c r="K330" s="22">
        <v>43882</v>
      </c>
      <c r="L330" s="22"/>
      <c r="M330" s="22">
        <v>43882</v>
      </c>
      <c r="N330" s="22">
        <v>43888</v>
      </c>
      <c r="O330" s="22"/>
      <c r="P330" s="22">
        <v>43888</v>
      </c>
      <c r="Q330" s="22">
        <v>43891</v>
      </c>
      <c r="R330" s="22"/>
      <c r="S330" s="17" t="s">
        <v>2062</v>
      </c>
      <c r="T330" s="17">
        <v>674</v>
      </c>
      <c r="U330" s="23" t="s">
        <v>36</v>
      </c>
      <c r="V330" s="17" t="s">
        <v>37</v>
      </c>
      <c r="W330" s="17"/>
      <c r="X330" s="23"/>
      <c r="Y330" s="23"/>
      <c r="Z330" s="28"/>
      <c r="AA330" s="25"/>
      <c r="AC330" s="38"/>
    </row>
    <row r="331" spans="1:29" ht="43.5" hidden="1" customHeight="1" x14ac:dyDescent="0.25">
      <c r="A331" s="16">
        <v>331</v>
      </c>
      <c r="B331" s="17" t="s">
        <v>1616</v>
      </c>
      <c r="C331" s="17" t="s">
        <v>165</v>
      </c>
      <c r="D331" s="17" t="s">
        <v>958</v>
      </c>
      <c r="E331" s="17" t="s">
        <v>959</v>
      </c>
      <c r="F331" s="17" t="s">
        <v>960</v>
      </c>
      <c r="G331" s="19" t="s">
        <v>1862</v>
      </c>
      <c r="H331" s="20"/>
      <c r="I331" s="20"/>
      <c r="J331" s="17" t="s">
        <v>33</v>
      </c>
      <c r="K331" s="22">
        <v>43892</v>
      </c>
      <c r="L331" s="22"/>
      <c r="M331" s="22">
        <v>43892</v>
      </c>
      <c r="N331" s="22">
        <v>43892</v>
      </c>
      <c r="O331" s="22"/>
      <c r="P331" s="22">
        <v>43892</v>
      </c>
      <c r="Q331" s="22"/>
      <c r="R331" s="22"/>
      <c r="S331" s="17" t="s">
        <v>509</v>
      </c>
      <c r="T331" s="17" t="s">
        <v>2063</v>
      </c>
      <c r="U331" s="23" t="s">
        <v>36</v>
      </c>
      <c r="V331" s="17" t="s">
        <v>37</v>
      </c>
      <c r="W331" s="17"/>
      <c r="X331" s="23"/>
      <c r="Y331" s="23"/>
      <c r="Z331" s="28"/>
      <c r="AA331" s="25"/>
      <c r="AC331" s="38"/>
    </row>
    <row r="332" spans="1:29" ht="43.5" hidden="1" customHeight="1" x14ac:dyDescent="0.25">
      <c r="A332" s="16">
        <v>332</v>
      </c>
      <c r="B332" s="17" t="s">
        <v>2064</v>
      </c>
      <c r="C332" s="17" t="s">
        <v>254</v>
      </c>
      <c r="D332" s="17" t="s">
        <v>1149</v>
      </c>
      <c r="E332" s="17" t="s">
        <v>1981</v>
      </c>
      <c r="F332" s="17"/>
      <c r="G332" s="19" t="s">
        <v>2065</v>
      </c>
      <c r="H332" s="20"/>
      <c r="I332" s="20"/>
      <c r="J332" s="17" t="s">
        <v>713</v>
      </c>
      <c r="K332" s="22">
        <v>43881</v>
      </c>
      <c r="L332" s="22"/>
      <c r="M332" s="22">
        <v>43881</v>
      </c>
      <c r="N332" s="22">
        <v>43882</v>
      </c>
      <c r="O332" s="22"/>
      <c r="P332" s="22">
        <v>43888</v>
      </c>
      <c r="Q332" s="22">
        <v>43891</v>
      </c>
      <c r="R332" s="22">
        <v>43893</v>
      </c>
      <c r="S332" s="17">
        <v>10</v>
      </c>
      <c r="T332" s="17">
        <v>825</v>
      </c>
      <c r="U332" s="23" t="s">
        <v>36</v>
      </c>
      <c r="V332" s="17" t="s">
        <v>37</v>
      </c>
      <c r="W332" s="17"/>
      <c r="X332" s="23"/>
      <c r="Y332" s="23"/>
      <c r="Z332" s="28"/>
      <c r="AA332" s="25"/>
      <c r="AC332" s="38"/>
    </row>
    <row r="333" spans="1:29" ht="43.5" hidden="1" customHeight="1" x14ac:dyDescent="0.25">
      <c r="A333" s="16">
        <v>333</v>
      </c>
      <c r="B333" s="17" t="s">
        <v>2066</v>
      </c>
      <c r="C333" s="17" t="s">
        <v>249</v>
      </c>
      <c r="D333" s="17" t="s">
        <v>977</v>
      </c>
      <c r="E333" s="17" t="s">
        <v>948</v>
      </c>
      <c r="F333" s="17" t="s">
        <v>1931</v>
      </c>
      <c r="G333" s="28" t="s">
        <v>2067</v>
      </c>
      <c r="H333" s="17"/>
      <c r="I333" s="17"/>
      <c r="J333" s="17" t="s">
        <v>33</v>
      </c>
      <c r="K333" s="22">
        <v>43891</v>
      </c>
      <c r="L333" s="22"/>
      <c r="M333" s="22">
        <v>43894</v>
      </c>
      <c r="N333" s="22">
        <v>43894</v>
      </c>
      <c r="O333" s="22"/>
      <c r="P333" s="22">
        <v>43894</v>
      </c>
      <c r="Q333" s="22"/>
      <c r="R333" s="22"/>
      <c r="S333" s="17" t="s">
        <v>2068</v>
      </c>
      <c r="T333" s="17"/>
      <c r="U333" s="23" t="s">
        <v>36</v>
      </c>
      <c r="V333" s="17" t="s">
        <v>37</v>
      </c>
      <c r="W333" s="17"/>
      <c r="X333" s="23"/>
      <c r="Y333" s="23"/>
      <c r="Z333" s="28"/>
      <c r="AA333" s="25"/>
      <c r="AC333" s="38"/>
    </row>
    <row r="334" spans="1:29" ht="43.5" hidden="1" customHeight="1" x14ac:dyDescent="0.25">
      <c r="A334" s="16">
        <v>334</v>
      </c>
      <c r="B334" s="17" t="s">
        <v>1836</v>
      </c>
      <c r="C334" s="17" t="s">
        <v>54</v>
      </c>
      <c r="D334" s="17" t="s">
        <v>1692</v>
      </c>
      <c r="E334" s="17" t="s">
        <v>934</v>
      </c>
      <c r="F334" s="17"/>
      <c r="G334" s="28" t="s">
        <v>2069</v>
      </c>
      <c r="H334" s="17"/>
      <c r="I334" s="17"/>
      <c r="J334" s="17" t="s">
        <v>683</v>
      </c>
      <c r="K334" s="22"/>
      <c r="L334" s="22"/>
      <c r="M334" s="22"/>
      <c r="N334" s="22">
        <v>43837</v>
      </c>
      <c r="O334" s="22"/>
      <c r="P334" s="22">
        <v>43895</v>
      </c>
      <c r="Q334" s="22"/>
      <c r="R334" s="22"/>
      <c r="S334" s="17">
        <v>21</v>
      </c>
      <c r="T334" s="17" t="s">
        <v>2070</v>
      </c>
      <c r="U334" s="23" t="s">
        <v>36</v>
      </c>
      <c r="V334" s="17" t="s">
        <v>37</v>
      </c>
      <c r="W334" s="17"/>
      <c r="X334" s="23"/>
      <c r="Y334" s="23"/>
      <c r="Z334" s="28" t="s">
        <v>2071</v>
      </c>
      <c r="AA334" s="25"/>
      <c r="AC334" s="38"/>
    </row>
    <row r="335" spans="1:29" ht="43.5" hidden="1" customHeight="1" x14ac:dyDescent="0.25">
      <c r="A335" s="16">
        <v>335</v>
      </c>
      <c r="B335" s="17" t="s">
        <v>1849</v>
      </c>
      <c r="C335" s="17" t="s">
        <v>190</v>
      </c>
      <c r="D335" s="17" t="s">
        <v>1170</v>
      </c>
      <c r="E335" s="17" t="s">
        <v>1171</v>
      </c>
      <c r="F335" s="17"/>
      <c r="G335" s="28" t="s">
        <v>1850</v>
      </c>
      <c r="H335" s="17"/>
      <c r="I335" s="17"/>
      <c r="J335" s="17" t="s">
        <v>398</v>
      </c>
      <c r="K335" s="22"/>
      <c r="L335" s="22">
        <v>43826</v>
      </c>
      <c r="M335" s="22"/>
      <c r="N335" s="22">
        <v>43845</v>
      </c>
      <c r="O335" s="22"/>
      <c r="P335" s="22">
        <v>43895</v>
      </c>
      <c r="Q335" s="22"/>
      <c r="R335" s="22"/>
      <c r="S335" s="17">
        <v>64</v>
      </c>
      <c r="T335" s="17" t="s">
        <v>2072</v>
      </c>
      <c r="U335" s="23" t="s">
        <v>36</v>
      </c>
      <c r="V335" s="17" t="s">
        <v>37</v>
      </c>
      <c r="W335" s="17"/>
      <c r="X335" s="23"/>
      <c r="Y335" s="23"/>
      <c r="Z335" s="28"/>
      <c r="AA335" s="25"/>
      <c r="AC335" s="38"/>
    </row>
    <row r="336" spans="1:29" ht="43.5" hidden="1" customHeight="1" x14ac:dyDescent="0.25">
      <c r="A336" s="16">
        <v>336</v>
      </c>
      <c r="B336" s="17" t="s">
        <v>2073</v>
      </c>
      <c r="C336" s="17" t="s">
        <v>109</v>
      </c>
      <c r="D336" s="17" t="s">
        <v>2074</v>
      </c>
      <c r="E336" s="17" t="s">
        <v>934</v>
      </c>
      <c r="F336" s="17" t="s">
        <v>2075</v>
      </c>
      <c r="G336" s="28" t="s">
        <v>2076</v>
      </c>
      <c r="H336" s="17"/>
      <c r="I336" s="17"/>
      <c r="J336" s="17" t="s">
        <v>33</v>
      </c>
      <c r="K336" s="22">
        <v>43895</v>
      </c>
      <c r="L336" s="22"/>
      <c r="M336" s="22">
        <v>43896</v>
      </c>
      <c r="N336" s="22">
        <v>43896</v>
      </c>
      <c r="O336" s="22"/>
      <c r="P336" s="22">
        <v>43896</v>
      </c>
      <c r="Q336" s="22"/>
      <c r="R336" s="22"/>
      <c r="S336" s="17" t="s">
        <v>2077</v>
      </c>
      <c r="T336" s="17"/>
      <c r="U336" s="23" t="s">
        <v>36</v>
      </c>
      <c r="V336" s="17" t="s">
        <v>37</v>
      </c>
      <c r="W336" s="17"/>
      <c r="X336" s="23"/>
      <c r="Y336" s="23"/>
      <c r="Z336" s="28"/>
      <c r="AA336" s="25"/>
      <c r="AC336" s="38"/>
    </row>
    <row r="337" spans="1:29" ht="43.5" hidden="1" customHeight="1" x14ac:dyDescent="0.25">
      <c r="A337" s="16">
        <v>337</v>
      </c>
      <c r="B337" s="17" t="s">
        <v>2078</v>
      </c>
      <c r="C337" s="17" t="s">
        <v>217</v>
      </c>
      <c r="D337" s="17" t="s">
        <v>1388</v>
      </c>
      <c r="E337" s="17" t="s">
        <v>1815</v>
      </c>
      <c r="F337" s="17" t="s">
        <v>1390</v>
      </c>
      <c r="G337" s="28" t="s">
        <v>2079</v>
      </c>
      <c r="H337" s="17"/>
      <c r="I337" s="17"/>
      <c r="J337" s="17" t="s">
        <v>33</v>
      </c>
      <c r="K337" s="22">
        <v>43900</v>
      </c>
      <c r="L337" s="22"/>
      <c r="M337" s="22">
        <v>43900</v>
      </c>
      <c r="N337" s="22">
        <v>43900</v>
      </c>
      <c r="O337" s="22"/>
      <c r="P337" s="22">
        <v>43900</v>
      </c>
      <c r="Q337" s="22"/>
      <c r="R337" s="22"/>
      <c r="S337" s="17" t="s">
        <v>509</v>
      </c>
      <c r="T337" s="17"/>
      <c r="U337" s="23" t="s">
        <v>36</v>
      </c>
      <c r="V337" s="17" t="s">
        <v>37</v>
      </c>
      <c r="W337" s="17"/>
      <c r="X337" s="23"/>
      <c r="Y337" s="23"/>
      <c r="Z337" s="28"/>
      <c r="AA337" s="25"/>
      <c r="AC337" s="38"/>
    </row>
    <row r="338" spans="1:29" ht="43.5" hidden="1" customHeight="1" x14ac:dyDescent="0.25">
      <c r="A338" s="16">
        <v>338</v>
      </c>
      <c r="B338" s="17" t="s">
        <v>2080</v>
      </c>
      <c r="C338" s="17" t="s">
        <v>225</v>
      </c>
      <c r="D338" s="17" t="s">
        <v>2081</v>
      </c>
      <c r="E338" s="17" t="s">
        <v>2082</v>
      </c>
      <c r="F338" s="17" t="s">
        <v>2083</v>
      </c>
      <c r="G338" s="28" t="s">
        <v>2084</v>
      </c>
      <c r="H338" s="17"/>
      <c r="I338" s="17"/>
      <c r="J338" s="17" t="s">
        <v>33</v>
      </c>
      <c r="K338" s="21">
        <v>43902</v>
      </c>
      <c r="L338" s="21"/>
      <c r="M338" s="21">
        <v>43902</v>
      </c>
      <c r="N338" s="21">
        <v>43902</v>
      </c>
      <c r="O338" s="21"/>
      <c r="P338" s="21">
        <v>43902</v>
      </c>
      <c r="Q338" s="21">
        <v>43903</v>
      </c>
      <c r="R338" s="22"/>
      <c r="S338" s="17" t="s">
        <v>2085</v>
      </c>
      <c r="T338" s="17">
        <v>849</v>
      </c>
      <c r="U338" s="23" t="s">
        <v>36</v>
      </c>
      <c r="V338" s="17" t="s">
        <v>37</v>
      </c>
      <c r="W338" s="17"/>
      <c r="X338" s="23"/>
      <c r="Y338" s="23"/>
      <c r="Z338" s="28"/>
      <c r="AA338" s="25"/>
      <c r="AC338" s="38"/>
    </row>
    <row r="339" spans="1:29" ht="43.5" hidden="1" customHeight="1" x14ac:dyDescent="0.25">
      <c r="A339" s="16">
        <v>339</v>
      </c>
      <c r="B339" s="17" t="s">
        <v>2086</v>
      </c>
      <c r="C339" s="17" t="s">
        <v>412</v>
      </c>
      <c r="D339" s="17" t="s">
        <v>1121</v>
      </c>
      <c r="E339" s="17" t="s">
        <v>959</v>
      </c>
      <c r="F339" s="17" t="s">
        <v>2087</v>
      </c>
      <c r="G339" s="28" t="s">
        <v>2088</v>
      </c>
      <c r="H339" s="17"/>
      <c r="I339" s="17"/>
      <c r="J339" s="17" t="s">
        <v>33</v>
      </c>
      <c r="K339" s="22">
        <v>44195</v>
      </c>
      <c r="L339" s="22"/>
      <c r="M339" s="22">
        <v>43894</v>
      </c>
      <c r="N339" s="22">
        <v>43894</v>
      </c>
      <c r="O339" s="22"/>
      <c r="P339" s="22">
        <v>43894</v>
      </c>
      <c r="Q339" s="22">
        <v>43894</v>
      </c>
      <c r="R339" s="22"/>
      <c r="S339" s="17" t="s">
        <v>2089</v>
      </c>
      <c r="T339" s="17">
        <v>743</v>
      </c>
      <c r="U339" s="23" t="s">
        <v>36</v>
      </c>
      <c r="V339" s="17" t="s">
        <v>37</v>
      </c>
      <c r="W339" s="17"/>
      <c r="X339" s="23"/>
      <c r="Y339" s="23"/>
      <c r="Z339" s="28"/>
      <c r="AA339" s="25"/>
      <c r="AC339" s="38"/>
    </row>
    <row r="340" spans="1:29" ht="43.5" hidden="1" customHeight="1" x14ac:dyDescent="0.25">
      <c r="A340" s="16">
        <v>340</v>
      </c>
      <c r="B340" s="17" t="s">
        <v>1524</v>
      </c>
      <c r="C340" s="17" t="s">
        <v>130</v>
      </c>
      <c r="D340" s="17" t="s">
        <v>934</v>
      </c>
      <c r="E340" s="17" t="s">
        <v>934</v>
      </c>
      <c r="F340" s="17" t="s">
        <v>934</v>
      </c>
      <c r="G340" s="28" t="s">
        <v>1525</v>
      </c>
      <c r="H340" s="17"/>
      <c r="I340" s="17"/>
      <c r="J340" s="17" t="s">
        <v>713</v>
      </c>
      <c r="K340" s="22">
        <v>43882</v>
      </c>
      <c r="L340" s="22"/>
      <c r="M340" s="22">
        <v>43892</v>
      </c>
      <c r="N340" s="22">
        <v>43893</v>
      </c>
      <c r="O340" s="22"/>
      <c r="P340" s="22">
        <v>43893</v>
      </c>
      <c r="Q340" s="22">
        <v>43895</v>
      </c>
      <c r="R340" s="22"/>
      <c r="S340" s="17">
        <v>12</v>
      </c>
      <c r="T340" s="17">
        <v>725</v>
      </c>
      <c r="U340" s="23" t="s">
        <v>36</v>
      </c>
      <c r="V340" s="17" t="s">
        <v>37</v>
      </c>
      <c r="W340" s="17"/>
      <c r="X340" s="23"/>
      <c r="Y340" s="23"/>
      <c r="Z340" s="28"/>
      <c r="AA340" s="25"/>
      <c r="AC340" s="38"/>
    </row>
    <row r="341" spans="1:29" ht="43.5" hidden="1" customHeight="1" x14ac:dyDescent="0.25">
      <c r="A341" s="16">
        <v>341</v>
      </c>
      <c r="B341" s="17" t="s">
        <v>2090</v>
      </c>
      <c r="C341" s="17"/>
      <c r="D341" s="17" t="s">
        <v>934</v>
      </c>
      <c r="E341" s="17" t="s">
        <v>934</v>
      </c>
      <c r="F341" s="17" t="s">
        <v>934</v>
      </c>
      <c r="G341" s="28"/>
      <c r="H341" s="17"/>
      <c r="I341" s="17"/>
      <c r="J341" s="17"/>
      <c r="K341" s="22">
        <v>43889</v>
      </c>
      <c r="L341" s="22"/>
      <c r="M341" s="22"/>
      <c r="N341" s="22"/>
      <c r="O341" s="22"/>
      <c r="P341" s="22"/>
      <c r="Q341" s="22"/>
      <c r="R341" s="22"/>
      <c r="S341" s="17"/>
      <c r="T341" s="17"/>
      <c r="U341" s="23"/>
      <c r="V341" s="17"/>
      <c r="W341" s="17"/>
      <c r="X341" s="23"/>
      <c r="Y341" s="23"/>
      <c r="Z341" s="28"/>
      <c r="AA341" s="25"/>
      <c r="AC341" s="38"/>
    </row>
    <row r="342" spans="1:29" ht="43.5" hidden="1" customHeight="1" x14ac:dyDescent="0.25">
      <c r="A342" s="16">
        <v>342</v>
      </c>
      <c r="B342" s="17" t="s">
        <v>2091</v>
      </c>
      <c r="C342" s="17" t="s">
        <v>412</v>
      </c>
      <c r="D342" s="17" t="s">
        <v>1546</v>
      </c>
      <c r="E342" s="17" t="s">
        <v>948</v>
      </c>
      <c r="F342" s="17" t="s">
        <v>1546</v>
      </c>
      <c r="G342" s="28" t="s">
        <v>2092</v>
      </c>
      <c r="H342" s="17"/>
      <c r="I342" s="17"/>
      <c r="J342" s="17" t="s">
        <v>33</v>
      </c>
      <c r="K342" s="22">
        <v>43903</v>
      </c>
      <c r="L342" s="22"/>
      <c r="M342" s="22">
        <v>43903</v>
      </c>
      <c r="N342" s="22">
        <v>43903</v>
      </c>
      <c r="O342" s="22"/>
      <c r="P342" s="22">
        <v>43903</v>
      </c>
      <c r="Q342" s="22"/>
      <c r="R342" s="22"/>
      <c r="S342" s="17" t="s">
        <v>2093</v>
      </c>
      <c r="T342" s="17" t="s">
        <v>2094</v>
      </c>
      <c r="U342" s="23" t="s">
        <v>36</v>
      </c>
      <c r="V342" s="17" t="s">
        <v>423</v>
      </c>
      <c r="W342" s="17"/>
      <c r="X342" s="23"/>
      <c r="Y342" s="23"/>
      <c r="Z342" s="28"/>
      <c r="AA342" s="25"/>
      <c r="AC342" s="38"/>
    </row>
    <row r="343" spans="1:29" ht="43.5" hidden="1" customHeight="1" x14ac:dyDescent="0.25">
      <c r="A343" s="16">
        <v>343</v>
      </c>
      <c r="B343" s="17" t="s">
        <v>2095</v>
      </c>
      <c r="C343" s="17" t="s">
        <v>254</v>
      </c>
      <c r="D343" s="17" t="s">
        <v>953</v>
      </c>
      <c r="E343" s="17" t="s">
        <v>948</v>
      </c>
      <c r="F343" s="17" t="s">
        <v>953</v>
      </c>
      <c r="G343" s="28" t="s">
        <v>2096</v>
      </c>
      <c r="H343" s="17"/>
      <c r="I343" s="17"/>
      <c r="J343" s="17" t="s">
        <v>43</v>
      </c>
      <c r="K343" s="22">
        <v>43893</v>
      </c>
      <c r="L343" s="22">
        <v>43895</v>
      </c>
      <c r="M343" s="22">
        <v>43895</v>
      </c>
      <c r="N343" s="22">
        <v>43902</v>
      </c>
      <c r="O343" s="22"/>
      <c r="P343" s="22">
        <v>43906</v>
      </c>
      <c r="Q343" s="22"/>
      <c r="R343" s="22"/>
      <c r="S343" s="17">
        <v>389</v>
      </c>
      <c r="T343" s="17"/>
      <c r="U343" s="23" t="s">
        <v>36</v>
      </c>
      <c r="V343" s="17" t="s">
        <v>37</v>
      </c>
      <c r="W343" s="17"/>
      <c r="X343" s="23"/>
      <c r="Y343" s="23"/>
      <c r="Z343" s="28"/>
      <c r="AA343" s="25"/>
      <c r="AC343" s="38"/>
    </row>
    <row r="344" spans="1:29" ht="43.5" hidden="1" customHeight="1" x14ac:dyDescent="0.25">
      <c r="A344" s="16">
        <v>344</v>
      </c>
      <c r="B344" s="17" t="s">
        <v>2097</v>
      </c>
      <c r="C344" s="17" t="s">
        <v>396</v>
      </c>
      <c r="D344" s="17" t="s">
        <v>1976</v>
      </c>
      <c r="E344" s="17" t="s">
        <v>934</v>
      </c>
      <c r="F344" s="17" t="s">
        <v>1977</v>
      </c>
      <c r="G344" s="28" t="s">
        <v>2098</v>
      </c>
      <c r="H344" s="17"/>
      <c r="I344" s="17"/>
      <c r="J344" s="17" t="s">
        <v>33</v>
      </c>
      <c r="K344" s="22"/>
      <c r="L344" s="22"/>
      <c r="M344" s="22"/>
      <c r="N344" s="22"/>
      <c r="O344" s="22"/>
      <c r="P344" s="22">
        <v>44153</v>
      </c>
      <c r="Q344" s="22"/>
      <c r="R344" s="22"/>
      <c r="S344" s="17">
        <v>1068741</v>
      </c>
      <c r="T344" s="17"/>
      <c r="U344" s="23" t="s">
        <v>36</v>
      </c>
      <c r="V344" s="17" t="s">
        <v>423</v>
      </c>
      <c r="W344" s="17"/>
      <c r="X344" s="23"/>
      <c r="Y344" s="23"/>
      <c r="Z344" s="28" t="s">
        <v>2099</v>
      </c>
      <c r="AA344" s="25"/>
      <c r="AB344" s="26" t="s">
        <v>2100</v>
      </c>
    </row>
    <row r="345" spans="1:29" ht="43.5" hidden="1" customHeight="1" x14ac:dyDescent="0.25">
      <c r="A345" s="16">
        <v>345</v>
      </c>
      <c r="B345" s="17" t="s">
        <v>1997</v>
      </c>
      <c r="C345" s="17" t="s">
        <v>396</v>
      </c>
      <c r="D345" s="17" t="s">
        <v>1297</v>
      </c>
      <c r="E345" s="17" t="s">
        <v>1015</v>
      </c>
      <c r="F345" s="17" t="s">
        <v>960</v>
      </c>
      <c r="G345" s="28" t="s">
        <v>2101</v>
      </c>
      <c r="H345" s="17"/>
      <c r="I345" s="17"/>
      <c r="J345" s="17" t="s">
        <v>1718</v>
      </c>
      <c r="K345" s="22">
        <v>43889</v>
      </c>
      <c r="L345" s="22"/>
      <c r="M345" s="22"/>
      <c r="N345" s="22">
        <v>43868</v>
      </c>
      <c r="O345" s="22"/>
      <c r="P345" s="22">
        <v>43889</v>
      </c>
      <c r="Q345" s="22">
        <v>43893</v>
      </c>
      <c r="R345" s="22"/>
      <c r="S345" s="17">
        <v>1782805</v>
      </c>
      <c r="T345" s="17">
        <v>1828014</v>
      </c>
      <c r="U345" s="23" t="s">
        <v>36</v>
      </c>
      <c r="V345" s="17" t="s">
        <v>423</v>
      </c>
      <c r="W345" s="17"/>
      <c r="X345" s="23"/>
      <c r="Y345" s="23"/>
      <c r="Z345" s="28" t="s">
        <v>2102</v>
      </c>
      <c r="AA345" s="25" t="s">
        <v>2103</v>
      </c>
      <c r="AB345" s="33"/>
      <c r="AC345" s="33"/>
    </row>
    <row r="346" spans="1:29" ht="43.5" hidden="1" customHeight="1" x14ac:dyDescent="0.25">
      <c r="A346" s="16">
        <v>346</v>
      </c>
      <c r="B346" s="17" t="s">
        <v>2104</v>
      </c>
      <c r="C346" s="17" t="s">
        <v>396</v>
      </c>
      <c r="D346" s="17" t="s">
        <v>1297</v>
      </c>
      <c r="E346" s="17" t="s">
        <v>1015</v>
      </c>
      <c r="F346" s="17" t="s">
        <v>960</v>
      </c>
      <c r="G346" s="28" t="s">
        <v>2105</v>
      </c>
      <c r="H346" s="17"/>
      <c r="I346" s="17"/>
      <c r="J346" s="17" t="s">
        <v>2106</v>
      </c>
      <c r="K346" s="22"/>
      <c r="L346" s="22"/>
      <c r="M346" s="22"/>
      <c r="N346" s="22">
        <v>43874</v>
      </c>
      <c r="O346" s="22"/>
      <c r="P346" s="22">
        <v>43893</v>
      </c>
      <c r="Q346" s="22">
        <v>43905</v>
      </c>
      <c r="R346" s="22"/>
      <c r="S346" s="17">
        <v>1796029</v>
      </c>
      <c r="T346" s="17">
        <v>1850046</v>
      </c>
      <c r="U346" s="23" t="s">
        <v>36</v>
      </c>
      <c r="V346" s="17" t="s">
        <v>37</v>
      </c>
      <c r="W346" s="17"/>
      <c r="X346" s="23"/>
      <c r="Y346" s="23"/>
      <c r="Z346" s="28" t="s">
        <v>2107</v>
      </c>
      <c r="AA346" s="25" t="s">
        <v>2107</v>
      </c>
      <c r="AB346" s="33"/>
      <c r="AC346" s="33"/>
    </row>
    <row r="347" spans="1:29" ht="43.5" hidden="1" customHeight="1" x14ac:dyDescent="0.25">
      <c r="A347" s="16">
        <v>347</v>
      </c>
      <c r="B347" s="17" t="s">
        <v>2090</v>
      </c>
      <c r="C347" s="17" t="s">
        <v>650</v>
      </c>
      <c r="D347" s="28" t="s">
        <v>1692</v>
      </c>
      <c r="E347" s="17" t="s">
        <v>1015</v>
      </c>
      <c r="F347" s="17" t="s">
        <v>2108</v>
      </c>
      <c r="G347" s="28" t="s">
        <v>2109</v>
      </c>
      <c r="H347" s="17"/>
      <c r="I347" s="17"/>
      <c r="J347" s="17" t="s">
        <v>33</v>
      </c>
      <c r="K347" s="22">
        <v>43882</v>
      </c>
      <c r="L347" s="22"/>
      <c r="M347" s="22"/>
      <c r="N347" s="22">
        <v>43903</v>
      </c>
      <c r="O347" s="22"/>
      <c r="P347" s="22">
        <v>43889</v>
      </c>
      <c r="Q347" s="22">
        <v>43901</v>
      </c>
      <c r="R347" s="22"/>
      <c r="S347" s="17"/>
      <c r="T347" s="17">
        <v>1810752</v>
      </c>
      <c r="U347" s="23" t="s">
        <v>36</v>
      </c>
      <c r="V347" s="17" t="s">
        <v>37</v>
      </c>
      <c r="W347" s="17"/>
      <c r="X347" s="23"/>
      <c r="Y347" s="23"/>
      <c r="Z347" s="28" t="s">
        <v>2110</v>
      </c>
      <c r="AA347" s="42" t="s">
        <v>2111</v>
      </c>
      <c r="AB347" s="33"/>
      <c r="AC347" s="33"/>
    </row>
    <row r="348" spans="1:29" ht="43.5" hidden="1" customHeight="1" x14ac:dyDescent="0.25">
      <c r="A348" s="16">
        <v>348</v>
      </c>
      <c r="B348" s="17" t="s">
        <v>2058</v>
      </c>
      <c r="C348" s="17" t="s">
        <v>650</v>
      </c>
      <c r="D348" s="17" t="s">
        <v>1692</v>
      </c>
      <c r="E348" s="17" t="s">
        <v>2112</v>
      </c>
      <c r="F348" s="17" t="s">
        <v>1941</v>
      </c>
      <c r="G348" s="28" t="s">
        <v>2113</v>
      </c>
      <c r="H348" s="17"/>
      <c r="I348" s="17"/>
      <c r="J348" s="17" t="s">
        <v>33</v>
      </c>
      <c r="K348" s="22">
        <v>43889</v>
      </c>
      <c r="L348" s="22"/>
      <c r="M348" s="22"/>
      <c r="N348" s="22">
        <v>43906</v>
      </c>
      <c r="O348" s="22"/>
      <c r="P348" s="22">
        <v>43892</v>
      </c>
      <c r="Q348" s="22">
        <v>43901</v>
      </c>
      <c r="R348" s="22"/>
      <c r="S348" s="17"/>
      <c r="T348" s="17">
        <v>1820056</v>
      </c>
      <c r="U348" s="23" t="s">
        <v>36</v>
      </c>
      <c r="V348" s="17" t="s">
        <v>37</v>
      </c>
      <c r="W348" s="17"/>
      <c r="X348" s="23"/>
      <c r="Y348" s="23"/>
      <c r="Z348" s="28"/>
      <c r="AA348" s="25" t="s">
        <v>2114</v>
      </c>
      <c r="AB348" s="33"/>
      <c r="AC348" s="33"/>
    </row>
    <row r="349" spans="1:29" ht="43.5" hidden="1" customHeight="1" x14ac:dyDescent="0.25">
      <c r="A349" s="16">
        <v>349</v>
      </c>
      <c r="B349" s="17" t="s">
        <v>523</v>
      </c>
      <c r="C349" s="17" t="s">
        <v>130</v>
      </c>
      <c r="D349" s="17" t="s">
        <v>1015</v>
      </c>
      <c r="E349" s="17" t="s">
        <v>968</v>
      </c>
      <c r="F349" s="17" t="s">
        <v>960</v>
      </c>
      <c r="G349" s="28" t="s">
        <v>2115</v>
      </c>
      <c r="H349" s="17"/>
      <c r="I349" s="17"/>
      <c r="J349" s="17" t="s">
        <v>689</v>
      </c>
      <c r="K349" s="21">
        <v>43698</v>
      </c>
      <c r="L349" s="21"/>
      <c r="M349" s="21"/>
      <c r="N349" s="21">
        <v>43790</v>
      </c>
      <c r="O349" s="21"/>
      <c r="P349" s="21">
        <v>43790</v>
      </c>
      <c r="Q349" s="21">
        <v>43790</v>
      </c>
      <c r="R349" s="22"/>
      <c r="S349" s="17"/>
      <c r="T349" s="17">
        <v>1747948</v>
      </c>
      <c r="U349" s="23" t="s">
        <v>36</v>
      </c>
      <c r="V349" s="17" t="s">
        <v>423</v>
      </c>
      <c r="W349" s="17"/>
      <c r="X349" s="23"/>
      <c r="Y349" s="23"/>
      <c r="Z349" s="28" t="s">
        <v>2116</v>
      </c>
      <c r="AA349" s="25" t="s">
        <v>2117</v>
      </c>
      <c r="AB349" s="33"/>
      <c r="AC349" s="33"/>
    </row>
    <row r="350" spans="1:29" ht="43.5" hidden="1" customHeight="1" x14ac:dyDescent="0.25">
      <c r="A350" s="16">
        <v>350</v>
      </c>
      <c r="B350" s="17" t="s">
        <v>1733</v>
      </c>
      <c r="C350" s="17" t="s">
        <v>103</v>
      </c>
      <c r="D350" s="17" t="s">
        <v>1842</v>
      </c>
      <c r="E350" s="17" t="s">
        <v>939</v>
      </c>
      <c r="F350" s="17" t="s">
        <v>959</v>
      </c>
      <c r="G350" s="28" t="s">
        <v>2118</v>
      </c>
      <c r="H350" s="17"/>
      <c r="I350" s="17"/>
      <c r="J350" s="17" t="s">
        <v>420</v>
      </c>
      <c r="K350" s="22">
        <v>43747</v>
      </c>
      <c r="L350" s="22"/>
      <c r="M350" s="22"/>
      <c r="N350" s="22">
        <v>43832</v>
      </c>
      <c r="O350" s="22"/>
      <c r="P350" s="22">
        <v>43895</v>
      </c>
      <c r="Q350" s="22">
        <v>43899</v>
      </c>
      <c r="R350" s="22"/>
      <c r="S350" s="17">
        <v>1712067</v>
      </c>
      <c r="T350" s="17">
        <v>1837480</v>
      </c>
      <c r="U350" s="23" t="s">
        <v>36</v>
      </c>
      <c r="V350" s="17" t="s">
        <v>423</v>
      </c>
      <c r="W350" s="17"/>
      <c r="X350" s="23"/>
      <c r="Y350" s="23"/>
      <c r="Z350" s="28" t="s">
        <v>2119</v>
      </c>
      <c r="AA350" s="25" t="s">
        <v>2120</v>
      </c>
      <c r="AB350" s="33"/>
      <c r="AC350" s="33"/>
    </row>
    <row r="351" spans="1:29" ht="43.5" hidden="1" customHeight="1" x14ac:dyDescent="0.25">
      <c r="A351" s="16">
        <v>351</v>
      </c>
      <c r="B351" s="17" t="s">
        <v>2073</v>
      </c>
      <c r="C351" s="17" t="s">
        <v>109</v>
      </c>
      <c r="D351" s="17" t="s">
        <v>2074</v>
      </c>
      <c r="E351" s="17" t="s">
        <v>934</v>
      </c>
      <c r="F351" s="17" t="s">
        <v>2075</v>
      </c>
      <c r="G351" s="28" t="s">
        <v>2121</v>
      </c>
      <c r="H351" s="17"/>
      <c r="I351" s="17"/>
      <c r="J351" s="17" t="s">
        <v>33</v>
      </c>
      <c r="K351" s="22">
        <v>43896</v>
      </c>
      <c r="L351" s="22"/>
      <c r="M351" s="22"/>
      <c r="N351" s="22"/>
      <c r="O351" s="22"/>
      <c r="P351" s="22">
        <v>43896</v>
      </c>
      <c r="Q351" s="22">
        <v>43899</v>
      </c>
      <c r="R351" s="22"/>
      <c r="S351" s="17">
        <v>1839683</v>
      </c>
      <c r="T351" s="17">
        <v>1839683</v>
      </c>
      <c r="U351" s="23" t="s">
        <v>36</v>
      </c>
      <c r="V351" s="17" t="s">
        <v>37</v>
      </c>
      <c r="W351" s="17"/>
      <c r="X351" s="23"/>
      <c r="Y351" s="23"/>
      <c r="Z351" s="28" t="s">
        <v>2122</v>
      </c>
      <c r="AA351" s="25"/>
      <c r="AB351" s="33"/>
      <c r="AC351" s="33"/>
    </row>
    <row r="352" spans="1:29" ht="43.5" hidden="1" customHeight="1" x14ac:dyDescent="0.25">
      <c r="A352" s="16">
        <v>352</v>
      </c>
      <c r="B352" s="17" t="s">
        <v>1652</v>
      </c>
      <c r="C352" s="17" t="s">
        <v>225</v>
      </c>
      <c r="D352" s="17" t="s">
        <v>1210</v>
      </c>
      <c r="E352" s="17" t="s">
        <v>991</v>
      </c>
      <c r="F352" s="17" t="s">
        <v>1185</v>
      </c>
      <c r="G352" s="28" t="s">
        <v>2123</v>
      </c>
      <c r="H352" s="17"/>
      <c r="I352" s="17"/>
      <c r="J352" s="17" t="s">
        <v>33</v>
      </c>
      <c r="K352" s="22">
        <v>43868</v>
      </c>
      <c r="L352" s="22"/>
      <c r="M352" s="22"/>
      <c r="N352" s="22"/>
      <c r="O352" s="22"/>
      <c r="P352" s="22">
        <v>43908</v>
      </c>
      <c r="Q352" s="22">
        <v>43910</v>
      </c>
      <c r="R352" s="22"/>
      <c r="S352" s="17">
        <v>1866986</v>
      </c>
      <c r="T352" s="17">
        <v>1867912</v>
      </c>
      <c r="U352" s="23" t="s">
        <v>36</v>
      </c>
      <c r="V352" s="17" t="s">
        <v>423</v>
      </c>
      <c r="W352" s="17"/>
      <c r="X352" s="23"/>
      <c r="Y352" s="23"/>
      <c r="Z352" s="28" t="s">
        <v>2124</v>
      </c>
      <c r="AA352" s="25" t="s">
        <v>2125</v>
      </c>
      <c r="AB352" s="33"/>
      <c r="AC352" s="33"/>
    </row>
    <row r="353" spans="1:29" ht="43.5" hidden="1" customHeight="1" x14ac:dyDescent="0.25">
      <c r="A353" s="16">
        <v>353</v>
      </c>
      <c r="B353" s="17" t="s">
        <v>2126</v>
      </c>
      <c r="C353" s="17" t="s">
        <v>29</v>
      </c>
      <c r="D353" s="17" t="s">
        <v>1868</v>
      </c>
      <c r="E353" s="17" t="s">
        <v>968</v>
      </c>
      <c r="F353" s="17" t="s">
        <v>934</v>
      </c>
      <c r="G353" s="28" t="s">
        <v>2127</v>
      </c>
      <c r="H353" s="17"/>
      <c r="I353" s="17"/>
      <c r="J353" s="17" t="s">
        <v>33</v>
      </c>
      <c r="K353" s="21">
        <v>43913</v>
      </c>
      <c r="L353" s="21"/>
      <c r="M353" s="21"/>
      <c r="N353" s="21"/>
      <c r="O353" s="21"/>
      <c r="P353" s="21">
        <v>43913</v>
      </c>
      <c r="Q353" s="21">
        <v>43914</v>
      </c>
      <c r="R353" s="22"/>
      <c r="S353" s="17">
        <v>1874794</v>
      </c>
      <c r="T353" s="17">
        <v>1875711</v>
      </c>
      <c r="U353" s="23" t="s">
        <v>36</v>
      </c>
      <c r="V353" s="17" t="s">
        <v>423</v>
      </c>
      <c r="W353" s="17"/>
      <c r="X353" s="23"/>
      <c r="Y353" s="23"/>
      <c r="Z353" s="28" t="s">
        <v>2128</v>
      </c>
      <c r="AA353" s="25" t="s">
        <v>2129</v>
      </c>
      <c r="AB353" s="33"/>
      <c r="AC353" s="33"/>
    </row>
    <row r="354" spans="1:29" ht="43.5" hidden="1" customHeight="1" x14ac:dyDescent="0.25">
      <c r="A354" s="16">
        <v>354</v>
      </c>
      <c r="B354" s="17" t="s">
        <v>2130</v>
      </c>
      <c r="C354" s="17" t="s">
        <v>254</v>
      </c>
      <c r="D354" s="17" t="s">
        <v>1149</v>
      </c>
      <c r="E354" s="17" t="s">
        <v>1981</v>
      </c>
      <c r="F354" s="17" t="s">
        <v>953</v>
      </c>
      <c r="G354" s="28" t="s">
        <v>2131</v>
      </c>
      <c r="H354" s="17"/>
      <c r="I354" s="17"/>
      <c r="J354" s="17" t="s">
        <v>689</v>
      </c>
      <c r="K354" s="22">
        <v>43915</v>
      </c>
      <c r="L354" s="22">
        <v>43915</v>
      </c>
      <c r="M354" s="22"/>
      <c r="N354" s="22"/>
      <c r="O354" s="22"/>
      <c r="P354" s="22">
        <v>43917</v>
      </c>
      <c r="Q354" s="22">
        <v>43922</v>
      </c>
      <c r="R354" s="22">
        <v>43927</v>
      </c>
      <c r="S354" s="17">
        <v>1882511</v>
      </c>
      <c r="T354" s="17">
        <v>1883565</v>
      </c>
      <c r="U354" s="23" t="s">
        <v>36</v>
      </c>
      <c r="V354" s="17" t="s">
        <v>37</v>
      </c>
      <c r="W354" s="17"/>
      <c r="X354" s="23"/>
      <c r="Y354" s="23"/>
      <c r="Z354" s="28"/>
      <c r="AA354" s="25"/>
      <c r="AB354" s="33"/>
      <c r="AC354" s="33"/>
    </row>
    <row r="355" spans="1:29" ht="43.5" hidden="1" customHeight="1" x14ac:dyDescent="0.25">
      <c r="A355" s="16">
        <v>355</v>
      </c>
      <c r="B355" s="17" t="s">
        <v>2132</v>
      </c>
      <c r="C355" s="17" t="s">
        <v>88</v>
      </c>
      <c r="D355" s="17" t="s">
        <v>1256</v>
      </c>
      <c r="E355" s="17" t="s">
        <v>968</v>
      </c>
      <c r="F355" s="17" t="s">
        <v>953</v>
      </c>
      <c r="G355" s="28" t="s">
        <v>2133</v>
      </c>
      <c r="H355" s="17"/>
      <c r="I355" s="17"/>
      <c r="J355" s="17" t="s">
        <v>689</v>
      </c>
      <c r="K355" s="21">
        <v>43914</v>
      </c>
      <c r="L355" s="21"/>
      <c r="M355" s="21"/>
      <c r="N355" s="21">
        <v>43915</v>
      </c>
      <c r="O355" s="21"/>
      <c r="P355" s="21">
        <v>43915</v>
      </c>
      <c r="Q355" s="21">
        <v>43922</v>
      </c>
      <c r="R355" s="22"/>
      <c r="S355" s="17">
        <v>1877636</v>
      </c>
      <c r="T355" s="17">
        <v>1883546</v>
      </c>
      <c r="U355" s="23" t="s">
        <v>36</v>
      </c>
      <c r="V355" s="17" t="s">
        <v>37</v>
      </c>
      <c r="W355" s="17"/>
      <c r="X355" s="23"/>
      <c r="Y355" s="23"/>
      <c r="Z355" s="28"/>
      <c r="AA355" s="25"/>
      <c r="AB355" s="33"/>
      <c r="AC355" s="33"/>
    </row>
    <row r="356" spans="1:29" ht="43.5" hidden="1" customHeight="1" x14ac:dyDescent="0.25">
      <c r="A356" s="16">
        <v>356</v>
      </c>
      <c r="B356" s="17" t="s">
        <v>1556</v>
      </c>
      <c r="C356" s="17" t="s">
        <v>130</v>
      </c>
      <c r="D356" s="17" t="s">
        <v>1256</v>
      </c>
      <c r="E356" s="17" t="s">
        <v>968</v>
      </c>
      <c r="F356" s="17" t="s">
        <v>953</v>
      </c>
      <c r="G356" s="28" t="s">
        <v>2134</v>
      </c>
      <c r="H356" s="17"/>
      <c r="I356" s="17"/>
      <c r="J356" s="17" t="s">
        <v>1718</v>
      </c>
      <c r="K356" s="21">
        <v>43906</v>
      </c>
      <c r="L356" s="21">
        <v>43906</v>
      </c>
      <c r="M356" s="21"/>
      <c r="N356" s="21">
        <v>43913</v>
      </c>
      <c r="O356" s="21"/>
      <c r="P356" s="21">
        <v>43917</v>
      </c>
      <c r="Q356" s="21">
        <v>43921</v>
      </c>
      <c r="R356" s="22"/>
      <c r="S356" s="17">
        <v>1874279</v>
      </c>
      <c r="T356" s="17">
        <v>1886491</v>
      </c>
      <c r="U356" s="23" t="s">
        <v>36</v>
      </c>
      <c r="V356" s="17" t="s">
        <v>37</v>
      </c>
      <c r="W356" s="17"/>
      <c r="X356" s="23"/>
      <c r="Y356" s="23"/>
      <c r="Z356" s="28"/>
      <c r="AA356" s="25"/>
      <c r="AB356" s="33"/>
      <c r="AC356" s="33"/>
    </row>
    <row r="357" spans="1:29" ht="43.5" hidden="1" customHeight="1" x14ac:dyDescent="0.25">
      <c r="A357" s="16">
        <v>357</v>
      </c>
      <c r="B357" s="17" t="s">
        <v>1957</v>
      </c>
      <c r="C357" s="17" t="s">
        <v>279</v>
      </c>
      <c r="D357" s="17" t="s">
        <v>1256</v>
      </c>
      <c r="E357" s="17" t="s">
        <v>968</v>
      </c>
      <c r="F357" s="17" t="s">
        <v>953</v>
      </c>
      <c r="G357" s="28" t="s">
        <v>2135</v>
      </c>
      <c r="H357" s="17"/>
      <c r="I357" s="17"/>
      <c r="J357" s="17" t="s">
        <v>689</v>
      </c>
      <c r="K357" s="21">
        <v>43917</v>
      </c>
      <c r="L357" s="21"/>
      <c r="M357" s="21"/>
      <c r="N357" s="21">
        <v>43917</v>
      </c>
      <c r="O357" s="21"/>
      <c r="P357" s="21">
        <v>43917</v>
      </c>
      <c r="Q357" s="21">
        <v>43921</v>
      </c>
      <c r="R357" s="22"/>
      <c r="S357" s="17">
        <v>1882535</v>
      </c>
      <c r="T357" s="17">
        <v>1884939</v>
      </c>
      <c r="U357" s="23" t="s">
        <v>36</v>
      </c>
      <c r="V357" s="17" t="s">
        <v>37</v>
      </c>
      <c r="W357" s="17"/>
      <c r="X357" s="23"/>
      <c r="Y357" s="23"/>
      <c r="Z357" s="28"/>
      <c r="AA357" s="25"/>
      <c r="AB357" s="33"/>
      <c r="AC357" s="33"/>
    </row>
    <row r="358" spans="1:29" ht="43.5" hidden="1" customHeight="1" x14ac:dyDescent="0.25">
      <c r="A358" s="16">
        <v>358</v>
      </c>
      <c r="B358" s="17" t="s">
        <v>2136</v>
      </c>
      <c r="C358" s="17" t="s">
        <v>217</v>
      </c>
      <c r="D358" s="17" t="s">
        <v>947</v>
      </c>
      <c r="E358" s="17" t="s">
        <v>934</v>
      </c>
      <c r="F358" s="17" t="s">
        <v>2137</v>
      </c>
      <c r="G358" s="28" t="s">
        <v>2138</v>
      </c>
      <c r="H358" s="17"/>
      <c r="I358" s="17"/>
      <c r="J358" s="17" t="s">
        <v>857</v>
      </c>
      <c r="K358" s="22">
        <v>43949</v>
      </c>
      <c r="L358" s="22"/>
      <c r="M358" s="22"/>
      <c r="N358" s="22"/>
      <c r="O358" s="22"/>
      <c r="P358" s="22"/>
      <c r="Q358" s="22"/>
      <c r="R358" s="22"/>
      <c r="S358" s="17" t="s">
        <v>2139</v>
      </c>
      <c r="T358" s="17">
        <v>1885988</v>
      </c>
      <c r="U358" s="23" t="s">
        <v>36</v>
      </c>
      <c r="V358" s="17" t="s">
        <v>37</v>
      </c>
      <c r="W358" s="17"/>
      <c r="X358" s="23"/>
      <c r="Y358" s="23"/>
      <c r="Z358" s="28"/>
      <c r="AA358" s="25"/>
      <c r="AB358" s="33"/>
      <c r="AC358" s="33"/>
    </row>
    <row r="359" spans="1:29" ht="43.5" hidden="1" customHeight="1" x14ac:dyDescent="0.25">
      <c r="A359" s="16">
        <v>359</v>
      </c>
      <c r="B359" s="17" t="s">
        <v>2140</v>
      </c>
      <c r="C359" s="17" t="s">
        <v>29</v>
      </c>
      <c r="D359" s="17" t="s">
        <v>1149</v>
      </c>
      <c r="E359" s="17" t="s">
        <v>1981</v>
      </c>
      <c r="F359" s="17" t="s">
        <v>953</v>
      </c>
      <c r="G359" s="28" t="s">
        <v>2141</v>
      </c>
      <c r="H359" s="17"/>
      <c r="I359" s="17"/>
      <c r="J359" s="17" t="s">
        <v>689</v>
      </c>
      <c r="K359" s="22">
        <v>43917</v>
      </c>
      <c r="L359" s="22"/>
      <c r="M359" s="22"/>
      <c r="N359" s="22">
        <v>43917</v>
      </c>
      <c r="O359" s="22"/>
      <c r="P359" s="22">
        <v>43920</v>
      </c>
      <c r="Q359" s="22">
        <v>43921</v>
      </c>
      <c r="R359" s="22">
        <v>43927</v>
      </c>
      <c r="S359" s="17">
        <v>1884413</v>
      </c>
      <c r="T359" s="17">
        <v>1887766</v>
      </c>
      <c r="U359" s="23" t="s">
        <v>36</v>
      </c>
      <c r="V359" s="17" t="s">
        <v>37</v>
      </c>
      <c r="W359" s="17"/>
      <c r="X359" s="23"/>
      <c r="Y359" s="23"/>
      <c r="Z359" s="28"/>
      <c r="AA359" s="25"/>
      <c r="AB359" s="33"/>
      <c r="AC359" s="33"/>
    </row>
    <row r="360" spans="1:29" ht="43.5" hidden="1" customHeight="1" x14ac:dyDescent="0.25">
      <c r="A360" s="16">
        <v>360</v>
      </c>
      <c r="B360" s="17" t="s">
        <v>1887</v>
      </c>
      <c r="C360" s="17" t="s">
        <v>109</v>
      </c>
      <c r="D360" s="17" t="s">
        <v>552</v>
      </c>
      <c r="E360" s="17" t="s">
        <v>2112</v>
      </c>
      <c r="F360" s="17" t="s">
        <v>960</v>
      </c>
      <c r="G360" s="28" t="s">
        <v>2142</v>
      </c>
      <c r="H360" s="17"/>
      <c r="I360" s="17"/>
      <c r="J360" s="17" t="s">
        <v>713</v>
      </c>
      <c r="K360" s="22">
        <v>43924</v>
      </c>
      <c r="L360" s="22"/>
      <c r="M360" s="22"/>
      <c r="N360" s="22">
        <v>43892</v>
      </c>
      <c r="O360" s="22"/>
      <c r="P360" s="22">
        <v>43924</v>
      </c>
      <c r="Q360" s="22">
        <v>43930</v>
      </c>
      <c r="R360" s="22"/>
      <c r="S360" s="17">
        <v>1827556</v>
      </c>
      <c r="T360" s="17">
        <v>1900505</v>
      </c>
      <c r="U360" s="23" t="s">
        <v>36</v>
      </c>
      <c r="V360" s="17" t="s">
        <v>423</v>
      </c>
      <c r="W360" s="17"/>
      <c r="X360" s="23"/>
      <c r="Y360" s="23"/>
      <c r="Z360" s="28" t="s">
        <v>2143</v>
      </c>
      <c r="AA360" s="25" t="s">
        <v>2144</v>
      </c>
      <c r="AB360" s="33"/>
      <c r="AC360" s="33"/>
    </row>
    <row r="361" spans="1:29" ht="43.5" hidden="1" customHeight="1" x14ac:dyDescent="0.25">
      <c r="A361" s="16">
        <v>361</v>
      </c>
      <c r="B361" s="17" t="s">
        <v>2145</v>
      </c>
      <c r="C361" s="17" t="s">
        <v>396</v>
      </c>
      <c r="D361" s="17" t="s">
        <v>934</v>
      </c>
      <c r="E361" s="17" t="s">
        <v>934</v>
      </c>
      <c r="F361" s="17" t="s">
        <v>934</v>
      </c>
      <c r="G361" s="28" t="s">
        <v>2146</v>
      </c>
      <c r="H361" s="17"/>
      <c r="I361" s="17"/>
      <c r="J361" s="17" t="s">
        <v>33</v>
      </c>
      <c r="K361" s="22">
        <v>43929</v>
      </c>
      <c r="L361" s="22"/>
      <c r="M361" s="22"/>
      <c r="N361" s="22">
        <v>43929</v>
      </c>
      <c r="O361" s="22"/>
      <c r="P361" s="22">
        <v>43929</v>
      </c>
      <c r="Q361" s="22">
        <v>43930</v>
      </c>
      <c r="R361" s="22"/>
      <c r="S361" s="17"/>
      <c r="T361" s="17"/>
      <c r="U361" s="23" t="s">
        <v>36</v>
      </c>
      <c r="V361" s="17" t="s">
        <v>37</v>
      </c>
      <c r="W361" s="17"/>
      <c r="X361" s="23"/>
      <c r="Y361" s="23"/>
      <c r="Z361" s="28" t="s">
        <v>2147</v>
      </c>
      <c r="AA361" s="25"/>
      <c r="AB361" s="33"/>
      <c r="AC361" s="33"/>
    </row>
    <row r="362" spans="1:29" ht="43.5" hidden="1" customHeight="1" x14ac:dyDescent="0.25">
      <c r="A362" s="16">
        <v>362</v>
      </c>
      <c r="B362" s="17" t="s">
        <v>2148</v>
      </c>
      <c r="C362" s="17" t="s">
        <v>396</v>
      </c>
      <c r="D362" s="17" t="s">
        <v>1143</v>
      </c>
      <c r="E362" s="17" t="s">
        <v>934</v>
      </c>
      <c r="F362" s="17" t="s">
        <v>1788</v>
      </c>
      <c r="G362" s="28" t="s">
        <v>2149</v>
      </c>
      <c r="H362" s="17"/>
      <c r="I362" s="17"/>
      <c r="J362" s="17" t="s">
        <v>33</v>
      </c>
      <c r="K362" s="22">
        <v>43927</v>
      </c>
      <c r="L362" s="22"/>
      <c r="M362" s="22"/>
      <c r="N362" s="22">
        <v>43927</v>
      </c>
      <c r="O362" s="22"/>
      <c r="P362" s="22">
        <v>43927</v>
      </c>
      <c r="Q362" s="22">
        <v>43930</v>
      </c>
      <c r="R362" s="22"/>
      <c r="S362" s="17">
        <v>1899805</v>
      </c>
      <c r="T362" s="17">
        <v>1900686</v>
      </c>
      <c r="U362" s="23" t="s">
        <v>36</v>
      </c>
      <c r="V362" s="17" t="s">
        <v>37</v>
      </c>
      <c r="W362" s="17"/>
      <c r="X362" s="23"/>
      <c r="Y362" s="23"/>
      <c r="Z362" s="28" t="s">
        <v>2150</v>
      </c>
      <c r="AA362" s="25" t="s">
        <v>2150</v>
      </c>
      <c r="AB362" s="33"/>
      <c r="AC362" s="33"/>
    </row>
    <row r="363" spans="1:29" ht="43.5" hidden="1" customHeight="1" x14ac:dyDescent="0.25">
      <c r="A363" s="16">
        <v>363</v>
      </c>
      <c r="B363" s="17" t="s">
        <v>2151</v>
      </c>
      <c r="C363" s="17" t="s">
        <v>88</v>
      </c>
      <c r="D363" s="17" t="s">
        <v>552</v>
      </c>
      <c r="E363" s="17" t="s">
        <v>2112</v>
      </c>
      <c r="F363" s="17" t="s">
        <v>960</v>
      </c>
      <c r="G363" s="28" t="s">
        <v>2152</v>
      </c>
      <c r="H363" s="17"/>
      <c r="I363" s="17"/>
      <c r="J363" s="17" t="s">
        <v>33</v>
      </c>
      <c r="K363" s="22">
        <v>43927</v>
      </c>
      <c r="L363" s="22"/>
      <c r="M363" s="22"/>
      <c r="N363" s="22">
        <v>43916</v>
      </c>
      <c r="O363" s="22"/>
      <c r="P363" s="22">
        <v>43927</v>
      </c>
      <c r="Q363" s="22"/>
      <c r="R363" s="22"/>
      <c r="S363" s="17">
        <v>1882218</v>
      </c>
      <c r="T363" s="17">
        <v>1901596</v>
      </c>
      <c r="U363" s="23" t="s">
        <v>36</v>
      </c>
      <c r="V363" s="17" t="s">
        <v>37</v>
      </c>
      <c r="W363" s="17"/>
      <c r="X363" s="23"/>
      <c r="Y363" s="23"/>
      <c r="Z363" s="28" t="s">
        <v>2153</v>
      </c>
      <c r="AA363" s="25"/>
      <c r="AB363" s="33"/>
      <c r="AC363" s="33"/>
    </row>
    <row r="364" spans="1:29" ht="43.5" hidden="1" customHeight="1" x14ac:dyDescent="0.25">
      <c r="A364" s="16">
        <v>364</v>
      </c>
      <c r="B364" s="17" t="s">
        <v>1188</v>
      </c>
      <c r="C364" s="17" t="s">
        <v>109</v>
      </c>
      <c r="D364" s="17" t="s">
        <v>1149</v>
      </c>
      <c r="E364" s="17" t="s">
        <v>1981</v>
      </c>
      <c r="F364" s="17" t="s">
        <v>953</v>
      </c>
      <c r="G364" s="28" t="s">
        <v>2154</v>
      </c>
      <c r="H364" s="17"/>
      <c r="I364" s="17"/>
      <c r="J364" s="17" t="s">
        <v>2155</v>
      </c>
      <c r="K364" s="22">
        <v>43928</v>
      </c>
      <c r="L364" s="22"/>
      <c r="M364" s="22"/>
      <c r="N364" s="22">
        <v>43928</v>
      </c>
      <c r="O364" s="22"/>
      <c r="P364" s="22">
        <v>43929</v>
      </c>
      <c r="Q364" s="22">
        <v>43930</v>
      </c>
      <c r="R364" s="22"/>
      <c r="S364" s="17">
        <v>1903106</v>
      </c>
      <c r="T364" s="17">
        <v>1904546</v>
      </c>
      <c r="U364" s="23" t="s">
        <v>36</v>
      </c>
      <c r="V364" s="17" t="s">
        <v>37</v>
      </c>
      <c r="W364" s="17"/>
      <c r="X364" s="23"/>
      <c r="Y364" s="23"/>
      <c r="Z364" s="28" t="s">
        <v>2156</v>
      </c>
      <c r="AA364" s="25"/>
      <c r="AB364" s="33"/>
      <c r="AC364" s="33"/>
    </row>
    <row r="365" spans="1:29" ht="43.5" hidden="1" customHeight="1" x14ac:dyDescent="0.25">
      <c r="A365" s="16">
        <v>365</v>
      </c>
      <c r="B365" s="17" t="s">
        <v>2157</v>
      </c>
      <c r="C365" s="17" t="s">
        <v>412</v>
      </c>
      <c r="D365" s="17" t="s">
        <v>1015</v>
      </c>
      <c r="E365" s="17" t="s">
        <v>934</v>
      </c>
      <c r="F365" s="17" t="s">
        <v>1015</v>
      </c>
      <c r="G365" s="28" t="s">
        <v>2158</v>
      </c>
      <c r="H365" s="17"/>
      <c r="I365" s="17"/>
      <c r="J365" s="17" t="s">
        <v>33</v>
      </c>
      <c r="K365" s="22">
        <v>43928</v>
      </c>
      <c r="L365" s="22"/>
      <c r="M365" s="22"/>
      <c r="N365" s="22">
        <v>43861</v>
      </c>
      <c r="O365" s="22"/>
      <c r="P365" s="22">
        <v>43929</v>
      </c>
      <c r="Q365" s="22">
        <v>43935</v>
      </c>
      <c r="R365" s="22"/>
      <c r="S365" s="17">
        <v>1779174</v>
      </c>
      <c r="T365" s="17">
        <v>1905012</v>
      </c>
      <c r="U365" s="23" t="s">
        <v>36</v>
      </c>
      <c r="V365" s="17" t="s">
        <v>37</v>
      </c>
      <c r="W365" s="17"/>
      <c r="X365" s="23"/>
      <c r="Y365" s="23"/>
      <c r="Z365" s="28" t="s">
        <v>2159</v>
      </c>
      <c r="AA365" s="25"/>
      <c r="AB365" s="33"/>
      <c r="AC365" s="33"/>
    </row>
    <row r="366" spans="1:29" ht="43.5" hidden="1" customHeight="1" x14ac:dyDescent="0.25">
      <c r="A366" s="16">
        <v>366</v>
      </c>
      <c r="B366" s="17" t="s">
        <v>1479</v>
      </c>
      <c r="C366" s="17" t="s">
        <v>109</v>
      </c>
      <c r="D366" s="17" t="s">
        <v>947</v>
      </c>
      <c r="E366" s="17" t="s">
        <v>2112</v>
      </c>
      <c r="F366" s="17" t="s">
        <v>947</v>
      </c>
      <c r="G366" s="28" t="s">
        <v>2160</v>
      </c>
      <c r="H366" s="17"/>
      <c r="I366" s="17"/>
      <c r="J366" s="17" t="s">
        <v>655</v>
      </c>
      <c r="K366" s="22">
        <v>43927</v>
      </c>
      <c r="L366" s="22"/>
      <c r="M366" s="22"/>
      <c r="N366" s="22">
        <v>43927</v>
      </c>
      <c r="O366" s="22"/>
      <c r="P366" s="22">
        <v>43929</v>
      </c>
      <c r="Q366" s="22">
        <v>43930</v>
      </c>
      <c r="R366" s="22"/>
      <c r="S366" s="17">
        <v>1899196</v>
      </c>
      <c r="T366" s="17">
        <v>1904983</v>
      </c>
      <c r="U366" s="23" t="s">
        <v>36</v>
      </c>
      <c r="V366" s="17" t="s">
        <v>423</v>
      </c>
      <c r="W366" s="17"/>
      <c r="X366" s="23"/>
      <c r="Y366" s="23"/>
      <c r="Z366" s="28" t="s">
        <v>2161</v>
      </c>
      <c r="AA366" s="25" t="s">
        <v>2162</v>
      </c>
      <c r="AB366" s="33"/>
      <c r="AC366" s="33"/>
    </row>
    <row r="367" spans="1:29" ht="43.5" hidden="1" customHeight="1" x14ac:dyDescent="0.25">
      <c r="A367" s="16">
        <v>367</v>
      </c>
      <c r="B367" s="17" t="s">
        <v>1131</v>
      </c>
      <c r="C367" s="17" t="s">
        <v>88</v>
      </c>
      <c r="D367" s="17" t="s">
        <v>552</v>
      </c>
      <c r="E367" s="17" t="s">
        <v>2112</v>
      </c>
      <c r="F367" s="17" t="s">
        <v>959</v>
      </c>
      <c r="G367" s="28" t="s">
        <v>2163</v>
      </c>
      <c r="H367" s="17"/>
      <c r="I367" s="17"/>
      <c r="J367" s="17" t="s">
        <v>43</v>
      </c>
      <c r="K367" s="22">
        <v>43920</v>
      </c>
      <c r="L367" s="22"/>
      <c r="M367" s="22"/>
      <c r="N367" s="22">
        <v>43920</v>
      </c>
      <c r="O367" s="22"/>
      <c r="P367" s="22">
        <v>43929</v>
      </c>
      <c r="Q367" s="22">
        <v>43955</v>
      </c>
      <c r="R367" s="22"/>
      <c r="S367" s="17">
        <v>1886045</v>
      </c>
      <c r="T367" s="17">
        <v>1905851</v>
      </c>
      <c r="U367" s="23" t="s">
        <v>36</v>
      </c>
      <c r="V367" s="17" t="s">
        <v>423</v>
      </c>
      <c r="W367" s="17"/>
      <c r="X367" s="23"/>
      <c r="Y367" s="23"/>
      <c r="Z367" s="28"/>
      <c r="AA367" s="25" t="s">
        <v>2164</v>
      </c>
      <c r="AB367" s="33"/>
      <c r="AC367" s="33"/>
    </row>
    <row r="368" spans="1:29" ht="43.5" hidden="1" customHeight="1" x14ac:dyDescent="0.25">
      <c r="A368" s="16">
        <v>368</v>
      </c>
      <c r="B368" s="17" t="s">
        <v>1867</v>
      </c>
      <c r="C368" s="17" t="s">
        <v>109</v>
      </c>
      <c r="D368" s="17" t="s">
        <v>1637</v>
      </c>
      <c r="E368" s="17" t="s">
        <v>2112</v>
      </c>
      <c r="F368" s="17" t="s">
        <v>959</v>
      </c>
      <c r="G368" s="28" t="s">
        <v>2165</v>
      </c>
      <c r="H368" s="17"/>
      <c r="I368" s="17"/>
      <c r="J368" s="17" t="s">
        <v>695</v>
      </c>
      <c r="K368" s="22">
        <v>43927</v>
      </c>
      <c r="L368" s="22"/>
      <c r="M368" s="22"/>
      <c r="N368" s="22">
        <v>43928</v>
      </c>
      <c r="O368" s="22"/>
      <c r="P368" s="22">
        <v>43930</v>
      </c>
      <c r="Q368" s="22">
        <v>43934</v>
      </c>
      <c r="R368" s="22"/>
      <c r="S368" s="17">
        <v>1901840</v>
      </c>
      <c r="T368" s="17">
        <v>1910078</v>
      </c>
      <c r="U368" s="23" t="s">
        <v>36</v>
      </c>
      <c r="V368" s="17" t="s">
        <v>37</v>
      </c>
      <c r="W368" s="17"/>
      <c r="X368" s="23"/>
      <c r="Y368" s="23"/>
      <c r="Z368" s="28" t="s">
        <v>2166</v>
      </c>
      <c r="AA368" s="25"/>
      <c r="AB368" s="33"/>
      <c r="AC368" s="33"/>
    </row>
    <row r="369" spans="1:29" ht="43.5" hidden="1" customHeight="1" x14ac:dyDescent="0.25">
      <c r="A369" s="16">
        <v>369</v>
      </c>
      <c r="B369" s="17" t="s">
        <v>2167</v>
      </c>
      <c r="C369" s="17" t="s">
        <v>88</v>
      </c>
      <c r="D369" s="17" t="s">
        <v>934</v>
      </c>
      <c r="E369" s="17" t="s">
        <v>934</v>
      </c>
      <c r="F369" s="17" t="s">
        <v>934</v>
      </c>
      <c r="G369" s="28" t="s">
        <v>2168</v>
      </c>
      <c r="H369" s="17"/>
      <c r="I369" s="17"/>
      <c r="J369" s="17" t="s">
        <v>33</v>
      </c>
      <c r="K369" s="22">
        <v>43930</v>
      </c>
      <c r="L369" s="22"/>
      <c r="M369" s="22"/>
      <c r="N369" s="22">
        <v>43930</v>
      </c>
      <c r="O369" s="22"/>
      <c r="P369" s="22">
        <v>43930</v>
      </c>
      <c r="Q369" s="22">
        <v>43935</v>
      </c>
      <c r="R369" s="22"/>
      <c r="S369" s="17">
        <v>1907503</v>
      </c>
      <c r="T369" s="17">
        <v>1910035</v>
      </c>
      <c r="U369" s="23" t="s">
        <v>36</v>
      </c>
      <c r="V369" s="17" t="s">
        <v>37</v>
      </c>
      <c r="W369" s="17"/>
      <c r="X369" s="23"/>
      <c r="Y369" s="23"/>
      <c r="Z369" s="28"/>
      <c r="AA369" s="25" t="s">
        <v>2169</v>
      </c>
      <c r="AB369" s="33"/>
      <c r="AC369" s="33"/>
    </row>
    <row r="370" spans="1:29" ht="43.5" hidden="1" customHeight="1" x14ac:dyDescent="0.25">
      <c r="A370" s="16">
        <v>370</v>
      </c>
      <c r="B370" s="17" t="s">
        <v>1603</v>
      </c>
      <c r="C370" s="17" t="s">
        <v>88</v>
      </c>
      <c r="D370" s="17" t="s">
        <v>947</v>
      </c>
      <c r="E370" s="17" t="s">
        <v>2112</v>
      </c>
      <c r="F370" s="17" t="s">
        <v>947</v>
      </c>
      <c r="G370" s="28" t="s">
        <v>2170</v>
      </c>
      <c r="H370" s="17"/>
      <c r="I370" s="17"/>
      <c r="J370" s="17" t="s">
        <v>655</v>
      </c>
      <c r="K370" s="22">
        <v>43906</v>
      </c>
      <c r="L370" s="22"/>
      <c r="M370" s="22"/>
      <c r="N370" s="22">
        <v>43918</v>
      </c>
      <c r="O370" s="22"/>
      <c r="P370" s="22">
        <v>43920</v>
      </c>
      <c r="Q370" s="22">
        <v>43935</v>
      </c>
      <c r="R370" s="22"/>
      <c r="S370" s="17">
        <v>1884163</v>
      </c>
      <c r="T370" s="17">
        <v>1908609</v>
      </c>
      <c r="U370" s="23" t="s">
        <v>36</v>
      </c>
      <c r="V370" s="17" t="s">
        <v>423</v>
      </c>
      <c r="W370" s="17"/>
      <c r="X370" s="23"/>
      <c r="Y370" s="23"/>
      <c r="Z370" s="28" t="s">
        <v>2171</v>
      </c>
      <c r="AA370" s="25" t="s">
        <v>2171</v>
      </c>
      <c r="AB370" s="33"/>
      <c r="AC370" s="33"/>
    </row>
    <row r="371" spans="1:29" ht="43.5" hidden="1" customHeight="1" x14ac:dyDescent="0.25">
      <c r="A371" s="16">
        <v>371</v>
      </c>
      <c r="B371" s="17" t="s">
        <v>1576</v>
      </c>
      <c r="C371" s="17" t="s">
        <v>217</v>
      </c>
      <c r="D371" s="17" t="s">
        <v>947</v>
      </c>
      <c r="E371" s="17" t="s">
        <v>2112</v>
      </c>
      <c r="F371" s="17" t="s">
        <v>947</v>
      </c>
      <c r="G371" s="28" t="s">
        <v>2172</v>
      </c>
      <c r="H371" s="17"/>
      <c r="I371" s="17"/>
      <c r="J371" s="17" t="s">
        <v>33</v>
      </c>
      <c r="K371" s="22">
        <v>43931</v>
      </c>
      <c r="L371" s="22"/>
      <c r="M371" s="22"/>
      <c r="N371" s="22"/>
      <c r="O371" s="22"/>
      <c r="P371" s="22">
        <v>43931</v>
      </c>
      <c r="Q371" s="22"/>
      <c r="R371" s="22"/>
      <c r="S371" s="17">
        <v>1907662</v>
      </c>
      <c r="T371" s="17"/>
      <c r="U371" s="23" t="s">
        <v>36</v>
      </c>
      <c r="V371" s="17" t="s">
        <v>423</v>
      </c>
      <c r="W371" s="17"/>
      <c r="X371" s="23"/>
      <c r="Y371" s="23"/>
      <c r="Z371" s="28"/>
      <c r="AA371" s="25" t="s">
        <v>2173</v>
      </c>
      <c r="AB371" s="33"/>
      <c r="AC371" s="33"/>
    </row>
    <row r="372" spans="1:29" ht="43.5" hidden="1" customHeight="1" x14ac:dyDescent="0.25">
      <c r="A372" s="16">
        <v>372</v>
      </c>
      <c r="B372" s="17" t="s">
        <v>2174</v>
      </c>
      <c r="C372" s="17" t="s">
        <v>254</v>
      </c>
      <c r="D372" s="17" t="s">
        <v>1149</v>
      </c>
      <c r="E372" s="17" t="s">
        <v>1981</v>
      </c>
      <c r="F372" s="17" t="s">
        <v>953</v>
      </c>
      <c r="G372" s="28" t="s">
        <v>2175</v>
      </c>
      <c r="H372" s="17"/>
      <c r="I372" s="17"/>
      <c r="J372" s="17" t="s">
        <v>689</v>
      </c>
      <c r="K372" s="22">
        <v>43929</v>
      </c>
      <c r="L372" s="22"/>
      <c r="M372" s="22"/>
      <c r="N372" s="22">
        <v>43930</v>
      </c>
      <c r="O372" s="22"/>
      <c r="P372" s="22">
        <v>43934</v>
      </c>
      <c r="Q372" s="22">
        <v>43935</v>
      </c>
      <c r="R372" s="22">
        <v>43945</v>
      </c>
      <c r="S372" s="17">
        <v>1907549</v>
      </c>
      <c r="T372" s="17">
        <v>1911009</v>
      </c>
      <c r="U372" s="23" t="s">
        <v>36</v>
      </c>
      <c r="V372" s="17" t="s">
        <v>37</v>
      </c>
      <c r="W372" s="17"/>
      <c r="X372" s="23"/>
      <c r="Y372" s="23"/>
      <c r="Z372" s="28"/>
      <c r="AA372" s="25"/>
      <c r="AB372" s="33"/>
      <c r="AC372" s="33"/>
    </row>
    <row r="373" spans="1:29" ht="43.5" hidden="1" customHeight="1" x14ac:dyDescent="0.25">
      <c r="A373" s="16">
        <v>373</v>
      </c>
      <c r="B373" s="17" t="s">
        <v>2176</v>
      </c>
      <c r="C373" s="17" t="s">
        <v>88</v>
      </c>
      <c r="D373" s="17" t="s">
        <v>1149</v>
      </c>
      <c r="E373" s="17" t="s">
        <v>1981</v>
      </c>
      <c r="F373" s="17" t="s">
        <v>953</v>
      </c>
      <c r="G373" s="28" t="s">
        <v>2177</v>
      </c>
      <c r="H373" s="17"/>
      <c r="I373" s="17"/>
      <c r="J373" s="17" t="s">
        <v>689</v>
      </c>
      <c r="K373" s="22">
        <v>43934</v>
      </c>
      <c r="L373" s="22"/>
      <c r="M373" s="22"/>
      <c r="N373" s="22">
        <v>43935</v>
      </c>
      <c r="O373" s="22"/>
      <c r="P373" s="22">
        <v>43936</v>
      </c>
      <c r="Q373" s="22">
        <v>43937</v>
      </c>
      <c r="R373" s="22">
        <v>43945</v>
      </c>
      <c r="S373" s="17">
        <v>1912720</v>
      </c>
      <c r="T373" s="17">
        <v>1915269</v>
      </c>
      <c r="U373" s="23" t="s">
        <v>36</v>
      </c>
      <c r="V373" s="17" t="s">
        <v>37</v>
      </c>
      <c r="W373" s="17"/>
      <c r="X373" s="23"/>
      <c r="Y373" s="23"/>
      <c r="Z373" s="28"/>
      <c r="AA373" s="25"/>
      <c r="AB373" s="33"/>
      <c r="AC373" s="33"/>
    </row>
    <row r="374" spans="1:29" ht="43.5" hidden="1" customHeight="1" x14ac:dyDescent="0.25">
      <c r="A374" s="16">
        <v>374</v>
      </c>
      <c r="B374" s="17" t="s">
        <v>1918</v>
      </c>
      <c r="C374" s="17" t="s">
        <v>109</v>
      </c>
      <c r="D374" s="17" t="s">
        <v>1388</v>
      </c>
      <c r="E374" s="17" t="s">
        <v>1815</v>
      </c>
      <c r="F374" s="17" t="s">
        <v>1390</v>
      </c>
      <c r="G374" s="28" t="s">
        <v>2178</v>
      </c>
      <c r="H374" s="17"/>
      <c r="I374" s="17"/>
      <c r="J374" s="17" t="s">
        <v>33</v>
      </c>
      <c r="K374" s="22">
        <v>43938</v>
      </c>
      <c r="L374" s="22"/>
      <c r="M374" s="22"/>
      <c r="N374" s="22">
        <v>43938</v>
      </c>
      <c r="O374" s="22"/>
      <c r="P374" s="22">
        <v>43938</v>
      </c>
      <c r="Q374" s="22">
        <v>43941</v>
      </c>
      <c r="R374" s="22"/>
      <c r="S374" s="17">
        <v>1918367</v>
      </c>
      <c r="T374" s="17">
        <v>1918539</v>
      </c>
      <c r="U374" s="23" t="s">
        <v>36</v>
      </c>
      <c r="V374" s="17" t="s">
        <v>37</v>
      </c>
      <c r="W374" s="17"/>
      <c r="X374" s="23"/>
      <c r="Y374" s="23"/>
      <c r="Z374" s="28"/>
      <c r="AA374" s="25"/>
      <c r="AB374" s="33"/>
      <c r="AC374" s="33"/>
    </row>
    <row r="375" spans="1:29" ht="43.5" hidden="1" customHeight="1" x14ac:dyDescent="0.25">
      <c r="A375" s="16">
        <v>375</v>
      </c>
      <c r="B375" s="17" t="s">
        <v>2179</v>
      </c>
      <c r="C375" s="17" t="s">
        <v>396</v>
      </c>
      <c r="D375" s="70" t="s">
        <v>1695</v>
      </c>
      <c r="E375" s="17" t="s">
        <v>1815</v>
      </c>
      <c r="F375" s="17" t="s">
        <v>934</v>
      </c>
      <c r="G375" s="28" t="s">
        <v>2180</v>
      </c>
      <c r="H375" s="17"/>
      <c r="I375" s="17"/>
      <c r="J375" s="17" t="s">
        <v>33</v>
      </c>
      <c r="K375" s="22">
        <v>43941</v>
      </c>
      <c r="L375" s="22"/>
      <c r="M375" s="22"/>
      <c r="N375" s="22">
        <v>43941</v>
      </c>
      <c r="O375" s="22"/>
      <c r="P375" s="22">
        <v>43941</v>
      </c>
      <c r="Q375" s="22">
        <v>43941</v>
      </c>
      <c r="R375" s="22"/>
      <c r="S375" s="17">
        <v>1920834</v>
      </c>
      <c r="T375" s="17">
        <v>1921221</v>
      </c>
      <c r="U375" s="23" t="s">
        <v>36</v>
      </c>
      <c r="V375" s="17" t="s">
        <v>37</v>
      </c>
      <c r="W375" s="17"/>
      <c r="X375" s="23"/>
      <c r="Y375" s="23"/>
      <c r="Z375" s="28"/>
      <c r="AA375" s="25"/>
      <c r="AB375" s="33"/>
      <c r="AC375" s="33"/>
    </row>
    <row r="376" spans="1:29" ht="43.5" hidden="1" customHeight="1" x14ac:dyDescent="0.25">
      <c r="A376" s="16">
        <v>376</v>
      </c>
      <c r="B376" s="17" t="s">
        <v>2181</v>
      </c>
      <c r="C376" s="17" t="s">
        <v>396</v>
      </c>
      <c r="D376" s="17" t="s">
        <v>934</v>
      </c>
      <c r="E376" s="17" t="s">
        <v>934</v>
      </c>
      <c r="F376" s="17" t="s">
        <v>934</v>
      </c>
      <c r="G376" s="28" t="s">
        <v>2182</v>
      </c>
      <c r="H376" s="17"/>
      <c r="I376" s="17"/>
      <c r="J376" s="17" t="s">
        <v>33</v>
      </c>
      <c r="K376" s="22">
        <v>43941</v>
      </c>
      <c r="L376" s="22"/>
      <c r="M376" s="22"/>
      <c r="N376" s="22">
        <v>43941</v>
      </c>
      <c r="O376" s="22"/>
      <c r="P376" s="22">
        <v>43941</v>
      </c>
      <c r="Q376" s="22">
        <v>43941</v>
      </c>
      <c r="R376" s="22"/>
      <c r="S376" s="17">
        <v>1921289</v>
      </c>
      <c r="T376" s="17">
        <v>1921289</v>
      </c>
      <c r="U376" s="23" t="s">
        <v>36</v>
      </c>
      <c r="V376" s="17" t="s">
        <v>37</v>
      </c>
      <c r="W376" s="17"/>
      <c r="X376" s="23"/>
      <c r="Y376" s="23"/>
      <c r="Z376" s="28"/>
      <c r="AA376" s="25"/>
      <c r="AB376" s="33"/>
      <c r="AC376" s="33"/>
    </row>
    <row r="377" spans="1:29" ht="43.5" hidden="1" customHeight="1" x14ac:dyDescent="0.25">
      <c r="A377" s="16">
        <v>377</v>
      </c>
      <c r="B377" s="17" t="s">
        <v>2183</v>
      </c>
      <c r="C377" s="17" t="s">
        <v>396</v>
      </c>
      <c r="D377" s="70" t="s">
        <v>1695</v>
      </c>
      <c r="E377" s="17" t="s">
        <v>1015</v>
      </c>
      <c r="F377" s="17" t="s">
        <v>2184</v>
      </c>
      <c r="G377" s="28" t="s">
        <v>2185</v>
      </c>
      <c r="H377" s="17"/>
      <c r="I377" s="17"/>
      <c r="J377" s="17" t="s">
        <v>2186</v>
      </c>
      <c r="K377" s="22">
        <v>43964</v>
      </c>
      <c r="L377" s="22"/>
      <c r="M377" s="22"/>
      <c r="N377" s="22">
        <v>43976</v>
      </c>
      <c r="O377" s="22"/>
      <c r="P377" s="22">
        <v>43976</v>
      </c>
      <c r="Q377" s="22"/>
      <c r="R377" s="22"/>
      <c r="S377" s="17">
        <v>1976091</v>
      </c>
      <c r="T377" s="17"/>
      <c r="U377" s="23" t="s">
        <v>36</v>
      </c>
      <c r="V377" s="17" t="s">
        <v>37</v>
      </c>
      <c r="W377" s="17"/>
      <c r="X377" s="23"/>
      <c r="Y377" s="23"/>
      <c r="Z377" s="28"/>
      <c r="AA377" s="25"/>
      <c r="AC377" s="38"/>
    </row>
    <row r="378" spans="1:29" ht="43.5" hidden="1" customHeight="1" x14ac:dyDescent="0.25">
      <c r="A378" s="16">
        <v>378</v>
      </c>
      <c r="B378" s="17" t="s">
        <v>2187</v>
      </c>
      <c r="C378" s="17" t="s">
        <v>396</v>
      </c>
      <c r="D378" s="17" t="s">
        <v>934</v>
      </c>
      <c r="E378" s="17" t="s">
        <v>934</v>
      </c>
      <c r="F378" s="17"/>
      <c r="G378" s="28" t="s">
        <v>2188</v>
      </c>
      <c r="H378" s="17"/>
      <c r="I378" s="17"/>
      <c r="J378" s="17" t="s">
        <v>857</v>
      </c>
      <c r="K378" s="22">
        <v>43800</v>
      </c>
      <c r="L378" s="22"/>
      <c r="M378" s="22"/>
      <c r="N378" s="22"/>
      <c r="O378" s="22"/>
      <c r="P378" s="22"/>
      <c r="Q378" s="22"/>
      <c r="R378" s="22"/>
      <c r="S378" s="17" t="s">
        <v>2189</v>
      </c>
      <c r="T378" s="17"/>
      <c r="U378" s="23" t="s">
        <v>36</v>
      </c>
      <c r="V378" s="17" t="s">
        <v>37</v>
      </c>
      <c r="W378" s="17"/>
      <c r="X378" s="23"/>
      <c r="Y378" s="23"/>
      <c r="Z378" s="28"/>
      <c r="AA378" s="25"/>
      <c r="AC378" s="38"/>
    </row>
    <row r="379" spans="1:29" ht="43.5" hidden="1" customHeight="1" x14ac:dyDescent="0.25">
      <c r="A379" s="16">
        <v>379</v>
      </c>
      <c r="B379" s="17" t="s">
        <v>2190</v>
      </c>
      <c r="C379" s="17" t="s">
        <v>1448</v>
      </c>
      <c r="D379" s="70" t="s">
        <v>1692</v>
      </c>
      <c r="E379" s="17" t="s">
        <v>959</v>
      </c>
      <c r="F379" s="18"/>
      <c r="G379" s="28" t="s">
        <v>2191</v>
      </c>
      <c r="H379" s="17"/>
      <c r="I379" s="17"/>
      <c r="J379" s="17" t="s">
        <v>33</v>
      </c>
      <c r="K379" s="22">
        <v>43894</v>
      </c>
      <c r="L379" s="22"/>
      <c r="M379" s="22"/>
      <c r="N379" s="22" t="s">
        <v>2192</v>
      </c>
      <c r="O379" s="22"/>
      <c r="P379" s="22">
        <v>43894</v>
      </c>
      <c r="Q379" s="22">
        <v>43903</v>
      </c>
      <c r="R379" s="22"/>
      <c r="S379" s="17"/>
      <c r="T379" s="17">
        <v>1860667</v>
      </c>
      <c r="U379" s="23"/>
      <c r="V379" s="17" t="s">
        <v>386</v>
      </c>
      <c r="W379" s="17"/>
      <c r="X379" s="23"/>
      <c r="Y379" s="23" t="str">
        <f ca="1">IF(W379=0,"x",IF(W379-TODAY()&gt;30,"prazo longo",IF(W379=TODAY(),"vence hoje",IF(W379&lt;TODAY(),"Venceu",IF(W379-TODAY()&lt;10,"menor que 10",IF(W379-TODAY()&lt;15,"prazo longo",IF(W379-TODAY()&lt;30,"prazo longo")))))))</f>
        <v>x</v>
      </c>
      <c r="Z379" s="28" t="s">
        <v>2193</v>
      </c>
      <c r="AA379" s="25"/>
      <c r="AB379" s="33"/>
      <c r="AC379" s="33"/>
    </row>
    <row r="380" spans="1:29" ht="43.5" hidden="1" customHeight="1" x14ac:dyDescent="0.2">
      <c r="A380" s="16">
        <v>380</v>
      </c>
      <c r="B380" s="17" t="s">
        <v>2194</v>
      </c>
      <c r="C380" s="17" t="s">
        <v>254</v>
      </c>
      <c r="D380" s="17" t="s">
        <v>1283</v>
      </c>
      <c r="E380" s="17" t="s">
        <v>2082</v>
      </c>
      <c r="F380" s="17" t="s">
        <v>2195</v>
      </c>
      <c r="G380" s="43" t="s">
        <v>2196</v>
      </c>
      <c r="J380" s="17" t="s">
        <v>2186</v>
      </c>
      <c r="K380" s="21">
        <v>44025</v>
      </c>
      <c r="L380" s="21"/>
      <c r="M380" s="21">
        <v>44025</v>
      </c>
      <c r="N380" s="21">
        <v>44026</v>
      </c>
      <c r="O380" s="21"/>
      <c r="P380" s="21">
        <v>44027</v>
      </c>
      <c r="Q380" s="21">
        <v>44033</v>
      </c>
      <c r="R380" s="22"/>
      <c r="S380" s="17" t="s">
        <v>2197</v>
      </c>
      <c r="T380" s="17">
        <v>2069347</v>
      </c>
      <c r="U380" s="23" t="str">
        <f t="shared" ref="U380:U443" si="5">IF(B380&gt;0,IF(Q380&gt;0,$Q$1,IF(P380&gt;0,$P$1,IF(O380&gt;0,$O$1,IF(N380&gt;0,$N$1,IF(M380&gt;0,$M$1,IF(L380&gt;0,$L$1,IF(K380&gt;0,$K$1,"Registrar demanda"))))))),"")</f>
        <v>Despachado CNA</v>
      </c>
      <c r="V380" s="18" t="s">
        <v>37</v>
      </c>
      <c r="W380" s="17"/>
      <c r="X380" s="29" t="str">
        <f t="shared" ref="X380:X385" si="6">IF(W380&gt;0,Q380+W380,"")</f>
        <v/>
      </c>
      <c r="Y380" s="23" t="e">
        <f ca="1">IF(V380=#REF!,#REF!,IF(V380=#REF!,#REF!,IF(V380=#REF!,#REF!,IF(X380="","",IF(V380="","",IF(X380-TODAY()&gt;0,X380-TODAY(),"Venceu"))))))</f>
        <v>#REF!</v>
      </c>
      <c r="Z380" s="28"/>
      <c r="AA380" s="25"/>
      <c r="AC380" s="38"/>
    </row>
    <row r="381" spans="1:29" ht="43.5" hidden="1" customHeight="1" x14ac:dyDescent="0.2">
      <c r="A381" s="16">
        <v>381</v>
      </c>
      <c r="B381" s="17" t="s">
        <v>2198</v>
      </c>
      <c r="C381" s="17" t="s">
        <v>77</v>
      </c>
      <c r="D381" s="17" t="s">
        <v>1256</v>
      </c>
      <c r="E381" s="17" t="s">
        <v>2082</v>
      </c>
      <c r="F381" s="17" t="s">
        <v>953</v>
      </c>
      <c r="G381" s="43" t="s">
        <v>2199</v>
      </c>
      <c r="J381" s="17" t="s">
        <v>2186</v>
      </c>
      <c r="K381" s="21">
        <v>44029</v>
      </c>
      <c r="L381" s="21"/>
      <c r="M381" s="21">
        <v>44029</v>
      </c>
      <c r="N381" s="21">
        <v>44032</v>
      </c>
      <c r="O381" s="21"/>
      <c r="P381" s="21">
        <v>44032</v>
      </c>
      <c r="Q381" s="21">
        <v>44033</v>
      </c>
      <c r="R381" s="22"/>
      <c r="S381" s="17">
        <v>2068333</v>
      </c>
      <c r="T381" s="17">
        <v>2070471</v>
      </c>
      <c r="U381" s="23" t="str">
        <f t="shared" si="5"/>
        <v>Despachado CNA</v>
      </c>
      <c r="V381" s="18" t="s">
        <v>37</v>
      </c>
      <c r="W381" s="17"/>
      <c r="X381" s="29" t="str">
        <f t="shared" si="6"/>
        <v/>
      </c>
      <c r="Y381" s="23" t="e">
        <f ca="1">IF(V381=#REF!,#REF!,IF(V381=#REF!,#REF!,IF(V381=#REF!,#REF!,IF(X381="","",IF(V381="","",IF(X381-TODAY()&gt;0,X381-TODAY(),"Venceu"))))))</f>
        <v>#REF!</v>
      </c>
      <c r="Z381" s="28"/>
      <c r="AA381" s="25"/>
      <c r="AC381" s="38"/>
    </row>
    <row r="382" spans="1:29" ht="43.5" hidden="1" customHeight="1" x14ac:dyDescent="0.2">
      <c r="A382" s="16">
        <v>382</v>
      </c>
      <c r="B382" s="17" t="s">
        <v>2095</v>
      </c>
      <c r="C382" s="17" t="s">
        <v>254</v>
      </c>
      <c r="D382" s="70" t="s">
        <v>1256</v>
      </c>
      <c r="E382" s="17" t="s">
        <v>1815</v>
      </c>
      <c r="F382" s="17" t="s">
        <v>953</v>
      </c>
      <c r="G382" s="44" t="s">
        <v>2200</v>
      </c>
      <c r="H382" s="17"/>
      <c r="I382" s="17"/>
      <c r="J382" s="17" t="s">
        <v>2186</v>
      </c>
      <c r="K382" s="22">
        <v>44106</v>
      </c>
      <c r="L382" s="22"/>
      <c r="M382" s="22">
        <v>44106</v>
      </c>
      <c r="N382" s="22">
        <v>44106</v>
      </c>
      <c r="O382" s="22"/>
      <c r="P382" s="22">
        <v>44106</v>
      </c>
      <c r="Q382" s="22">
        <v>44110</v>
      </c>
      <c r="R382" s="22"/>
      <c r="S382" s="17" t="s">
        <v>2201</v>
      </c>
      <c r="T382" s="17">
        <v>2220579</v>
      </c>
      <c r="U382" s="23" t="str">
        <f t="shared" si="5"/>
        <v>Despachado CNA</v>
      </c>
      <c r="V382" s="18" t="s">
        <v>37</v>
      </c>
      <c r="W382" s="17"/>
      <c r="X382" s="29" t="str">
        <f t="shared" si="6"/>
        <v/>
      </c>
      <c r="Y382" s="23" t="e">
        <f ca="1">IF(V382=#REF!,#REF!,IF(V382=#REF!,#REF!,IF(V382=#REF!,#REF!,IF(X382="","",IF(V382="","",IF(X382-TODAY()&gt;0,X382-TODAY(),"Venceu"))))))</f>
        <v>#REF!</v>
      </c>
      <c r="Z382" s="28"/>
      <c r="AA382" s="25"/>
      <c r="AC382" s="38"/>
    </row>
    <row r="383" spans="1:29" ht="43.5" hidden="1" customHeight="1" x14ac:dyDescent="0.2">
      <c r="A383" s="16">
        <v>383</v>
      </c>
      <c r="B383" s="17" t="s">
        <v>2202</v>
      </c>
      <c r="C383" s="17" t="s">
        <v>29</v>
      </c>
      <c r="D383" s="17" t="s">
        <v>958</v>
      </c>
      <c r="E383" s="17" t="s">
        <v>959</v>
      </c>
      <c r="F383" s="17" t="s">
        <v>960</v>
      </c>
      <c r="G383" s="43" t="s">
        <v>2203</v>
      </c>
      <c r="J383" s="17" t="s">
        <v>857</v>
      </c>
      <c r="K383" s="22">
        <v>43945</v>
      </c>
      <c r="L383" s="22">
        <v>43964</v>
      </c>
      <c r="M383" s="22">
        <v>43965</v>
      </c>
      <c r="N383" s="22">
        <v>44028</v>
      </c>
      <c r="O383" s="22"/>
      <c r="P383" s="22">
        <v>44028</v>
      </c>
      <c r="Q383" s="22">
        <v>44029</v>
      </c>
      <c r="R383" s="22"/>
      <c r="S383" s="17">
        <v>2062650</v>
      </c>
      <c r="T383" s="17">
        <v>2067006</v>
      </c>
      <c r="U383" s="23" t="str">
        <f t="shared" si="5"/>
        <v>Despachado CNA</v>
      </c>
      <c r="V383" s="18" t="s">
        <v>860</v>
      </c>
      <c r="W383" s="17"/>
      <c r="X383" s="29" t="str">
        <f t="shared" si="6"/>
        <v/>
      </c>
      <c r="Y383" s="23" t="e">
        <f ca="1">IF(V383=#REF!,#REF!,IF(V383=#REF!,#REF!,IF(V383=#REF!,#REF!,IF(X383="","",IF(V383="","",IF(X383-TODAY()&gt;0,X383-TODAY(),"Venceu"))))))</f>
        <v>#REF!</v>
      </c>
      <c r="Z383" s="28" t="s">
        <v>2204</v>
      </c>
      <c r="AA383" s="25"/>
      <c r="AC383" s="38"/>
    </row>
    <row r="384" spans="1:29" ht="43.5" hidden="1" customHeight="1" x14ac:dyDescent="0.25">
      <c r="A384" s="16">
        <v>384</v>
      </c>
      <c r="B384" s="17" t="s">
        <v>2205</v>
      </c>
      <c r="C384" s="17" t="s">
        <v>29</v>
      </c>
      <c r="D384" s="17" t="s">
        <v>958</v>
      </c>
      <c r="E384" s="17" t="s">
        <v>959</v>
      </c>
      <c r="F384" s="17" t="s">
        <v>960</v>
      </c>
      <c r="G384" s="28" t="s">
        <v>2206</v>
      </c>
      <c r="H384" s="17"/>
      <c r="I384" s="17"/>
      <c r="J384" s="17" t="s">
        <v>2106</v>
      </c>
      <c r="K384" s="22">
        <v>44004</v>
      </c>
      <c r="L384" s="22">
        <v>44021</v>
      </c>
      <c r="M384" s="22">
        <v>44025</v>
      </c>
      <c r="N384" s="22">
        <v>44033</v>
      </c>
      <c r="O384" s="22">
        <v>44033</v>
      </c>
      <c r="P384" s="22">
        <v>44033</v>
      </c>
      <c r="Q384" s="22">
        <v>44046</v>
      </c>
      <c r="R384" s="22"/>
      <c r="S384" s="17">
        <v>2071629</v>
      </c>
      <c r="T384" s="17">
        <v>2078978</v>
      </c>
      <c r="U384" s="23" t="str">
        <f t="shared" si="5"/>
        <v>Despachado CNA</v>
      </c>
      <c r="V384" s="18" t="s">
        <v>860</v>
      </c>
      <c r="W384" s="17"/>
      <c r="X384" s="29" t="str">
        <f t="shared" si="6"/>
        <v/>
      </c>
      <c r="Y384" s="23" t="e">
        <f ca="1">IF(V384=#REF!,#REF!,IF(V384=#REF!,#REF!,IF(V384=#REF!,#REF!,IF(X384="","",IF(V384="","",IF(X384-TODAY()&gt;0,X384-TODAY(),"Venceu"))))))</f>
        <v>#REF!</v>
      </c>
      <c r="Z384" s="28" t="s">
        <v>2207</v>
      </c>
      <c r="AA384" s="25"/>
      <c r="AC384" s="38"/>
    </row>
    <row r="385" spans="1:29" ht="43.5" hidden="1" customHeight="1" x14ac:dyDescent="0.2">
      <c r="A385" s="16">
        <v>385</v>
      </c>
      <c r="B385" s="17" t="s">
        <v>1569</v>
      </c>
      <c r="C385" s="17" t="s">
        <v>225</v>
      </c>
      <c r="D385" s="17" t="s">
        <v>947</v>
      </c>
      <c r="E385" s="17" t="s">
        <v>948</v>
      </c>
      <c r="F385" s="17" t="s">
        <v>947</v>
      </c>
      <c r="G385" s="45" t="s">
        <v>2208</v>
      </c>
      <c r="H385" s="46"/>
      <c r="I385" s="46"/>
      <c r="J385" s="17" t="s">
        <v>624</v>
      </c>
      <c r="K385" s="22">
        <v>44033</v>
      </c>
      <c r="L385" s="22">
        <v>44033</v>
      </c>
      <c r="M385" s="22">
        <v>44033</v>
      </c>
      <c r="N385" s="22">
        <v>44035</v>
      </c>
      <c r="O385" s="22">
        <v>44035</v>
      </c>
      <c r="P385" s="22">
        <v>44035</v>
      </c>
      <c r="Q385" s="22">
        <v>44038</v>
      </c>
      <c r="R385" s="22"/>
      <c r="S385" s="17">
        <v>2076278</v>
      </c>
      <c r="T385" s="17">
        <v>2078849</v>
      </c>
      <c r="U385" s="23" t="str">
        <f t="shared" si="5"/>
        <v>Despachado CNA</v>
      </c>
      <c r="V385" s="18" t="s">
        <v>860</v>
      </c>
      <c r="W385" s="17"/>
      <c r="X385" s="29" t="str">
        <f t="shared" si="6"/>
        <v/>
      </c>
      <c r="Y385" s="23" t="e">
        <f ca="1">IF(V385=#REF!,#REF!,IF(V385=#REF!,#REF!,IF(V385=#REF!,#REF!,IF(X385="","",IF(V385="","",IF(X385-TODAY()&gt;0,X385-TODAY(),"Venceu"))))))</f>
        <v>#REF!</v>
      </c>
      <c r="Z385" s="47" t="s">
        <v>2209</v>
      </c>
      <c r="AA385" s="25"/>
      <c r="AC385" s="38"/>
    </row>
    <row r="386" spans="1:29" ht="43.5" hidden="1" customHeight="1" x14ac:dyDescent="0.2">
      <c r="A386" s="16">
        <v>386</v>
      </c>
      <c r="B386" s="17" t="s">
        <v>1603</v>
      </c>
      <c r="C386" s="17" t="s">
        <v>190</v>
      </c>
      <c r="D386" s="17" t="s">
        <v>958</v>
      </c>
      <c r="E386" s="17" t="s">
        <v>959</v>
      </c>
      <c r="F386" s="17" t="s">
        <v>960</v>
      </c>
      <c r="G386" s="43" t="s">
        <v>2210</v>
      </c>
      <c r="H386" s="48"/>
      <c r="I386" s="48"/>
      <c r="J386" s="17" t="s">
        <v>857</v>
      </c>
      <c r="K386" s="22">
        <v>44055</v>
      </c>
      <c r="L386" s="22"/>
      <c r="M386" s="22"/>
      <c r="N386" s="22">
        <v>44074</v>
      </c>
      <c r="O386" s="22"/>
      <c r="P386" s="22">
        <v>44074</v>
      </c>
      <c r="Q386" s="22">
        <v>44094</v>
      </c>
      <c r="R386" s="22"/>
      <c r="S386" s="17">
        <v>2115411</v>
      </c>
      <c r="T386" s="17">
        <v>2152163</v>
      </c>
      <c r="U386" s="23" t="str">
        <f t="shared" si="5"/>
        <v>Despachado CNA</v>
      </c>
      <c r="V386" s="18" t="s">
        <v>423</v>
      </c>
      <c r="W386" s="21"/>
      <c r="X386" s="21">
        <v>44124</v>
      </c>
      <c r="Y386" s="23" t="e">
        <f ca="1">IF(V386=#REF!,#REF!,IF(V386=#REF!,#REF!,IF(V386=#REF!,#REF!,IF(X386="","",IF(V386="","",IF(X386-TODAY()&gt;0,X386-TODAY(),"Venceu"))))))</f>
        <v>#REF!</v>
      </c>
      <c r="Z386" s="28" t="s">
        <v>2211</v>
      </c>
      <c r="AA386" s="25"/>
      <c r="AC386" s="38"/>
    </row>
    <row r="387" spans="1:29" ht="43.5" hidden="1" customHeight="1" x14ac:dyDescent="0.25">
      <c r="A387" s="16">
        <v>387</v>
      </c>
      <c r="B387" s="17" t="s">
        <v>1156</v>
      </c>
      <c r="C387" s="17" t="s">
        <v>29</v>
      </c>
      <c r="D387" s="17" t="s">
        <v>958</v>
      </c>
      <c r="E387" s="17" t="s">
        <v>959</v>
      </c>
      <c r="F387" s="17" t="s">
        <v>960</v>
      </c>
      <c r="G387" s="28" t="s">
        <v>2212</v>
      </c>
      <c r="H387" s="17"/>
      <c r="I387" s="17"/>
      <c r="J387" s="17" t="s">
        <v>857</v>
      </c>
      <c r="K387" s="22">
        <v>44001</v>
      </c>
      <c r="L387" s="22"/>
      <c r="M387" s="22"/>
      <c r="N387" s="22">
        <v>44041</v>
      </c>
      <c r="O387" s="22"/>
      <c r="P387" s="22">
        <v>44041</v>
      </c>
      <c r="Q387" s="22"/>
      <c r="R387" s="22"/>
      <c r="S387" s="17">
        <v>2084580</v>
      </c>
      <c r="T387" s="17"/>
      <c r="U387" s="23" t="str">
        <f t="shared" si="5"/>
        <v>Despachado COSOL</v>
      </c>
      <c r="V387" s="18"/>
      <c r="W387" s="17"/>
      <c r="X387" s="29" t="str">
        <f t="shared" ref="X387:X411" si="7">IF(W387&gt;0,Q387+W387,"")</f>
        <v/>
      </c>
      <c r="Y387" s="23" t="e">
        <f ca="1">IF(V387=#REF!,#REF!,IF(V387=#REF!,#REF!,IF(V387=#REF!,#REF!,IF(X387="","",IF(V387="","",IF(X387-TODAY()&gt;0,X387-TODAY(),"Venceu"))))))</f>
        <v>#REF!</v>
      </c>
      <c r="Z387" s="28"/>
      <c r="AA387" s="25"/>
      <c r="AC387" s="38"/>
    </row>
    <row r="388" spans="1:29" ht="43.5" hidden="1" customHeight="1" x14ac:dyDescent="0.25">
      <c r="A388" s="16">
        <v>388</v>
      </c>
      <c r="B388" s="17" t="s">
        <v>2213</v>
      </c>
      <c r="C388" s="17" t="s">
        <v>254</v>
      </c>
      <c r="D388" s="17" t="s">
        <v>958</v>
      </c>
      <c r="E388" s="17" t="s">
        <v>959</v>
      </c>
      <c r="F388" s="17" t="s">
        <v>960</v>
      </c>
      <c r="G388" s="17" t="s">
        <v>2214</v>
      </c>
      <c r="H388" s="17"/>
      <c r="I388" s="17"/>
      <c r="J388" s="17" t="s">
        <v>398</v>
      </c>
      <c r="K388" s="22">
        <v>44004</v>
      </c>
      <c r="L388" s="22">
        <v>44022</v>
      </c>
      <c r="M388" s="22">
        <v>44025</v>
      </c>
      <c r="N388" s="22">
        <v>44039</v>
      </c>
      <c r="O388" s="22">
        <v>44041</v>
      </c>
      <c r="P388" s="22">
        <v>44041</v>
      </c>
      <c r="Q388" s="22">
        <v>44046</v>
      </c>
      <c r="R388" s="22"/>
      <c r="S388" s="17">
        <v>2082945</v>
      </c>
      <c r="T388" s="17">
        <v>2088438</v>
      </c>
      <c r="U388" s="23" t="str">
        <f t="shared" si="5"/>
        <v>Despachado CNA</v>
      </c>
      <c r="V388" s="18"/>
      <c r="W388" s="17"/>
      <c r="X388" s="29" t="str">
        <f t="shared" si="7"/>
        <v/>
      </c>
      <c r="Y388" s="23" t="e">
        <f ca="1">IF(V388=#REF!,#REF!,IF(V388=#REF!,#REF!,IF(V388=#REF!,#REF!,IF(X388="","",IF(V388="","",IF(X388-TODAY()&gt;0,X388-TODAY(),"Venceu"))))))</f>
        <v>#REF!</v>
      </c>
      <c r="Z388" s="28"/>
      <c r="AA388" s="25"/>
      <c r="AC388" s="38"/>
    </row>
    <row r="389" spans="1:29" ht="43.5" hidden="1" customHeight="1" x14ac:dyDescent="0.25">
      <c r="A389" s="16">
        <v>389</v>
      </c>
      <c r="B389" s="17" t="s">
        <v>1484</v>
      </c>
      <c r="C389" s="17" t="s">
        <v>225</v>
      </c>
      <c r="D389" s="17" t="s">
        <v>1210</v>
      </c>
      <c r="E389" s="17" t="s">
        <v>934</v>
      </c>
      <c r="F389" s="17" t="s">
        <v>1185</v>
      </c>
      <c r="G389" s="28" t="s">
        <v>2215</v>
      </c>
      <c r="H389" s="17"/>
      <c r="I389" s="17"/>
      <c r="J389" s="17" t="s">
        <v>695</v>
      </c>
      <c r="K389" s="22"/>
      <c r="L389" s="22"/>
      <c r="M389" s="22"/>
      <c r="N389" s="22"/>
      <c r="O389" s="22"/>
      <c r="P389" s="22"/>
      <c r="Q389" s="22">
        <v>43991</v>
      </c>
      <c r="R389" s="22"/>
      <c r="S389" s="17"/>
      <c r="T389" s="17">
        <v>1999937</v>
      </c>
      <c r="U389" s="23" t="str">
        <f t="shared" si="5"/>
        <v>Despachado CNA</v>
      </c>
      <c r="V389" s="18"/>
      <c r="W389" s="17"/>
      <c r="X389" s="29" t="str">
        <f t="shared" si="7"/>
        <v/>
      </c>
      <c r="Y389" s="23" t="e">
        <f ca="1">IF(V389=#REF!,#REF!,IF(V389=#REF!,#REF!,IF(V389=#REF!,#REF!,IF(X389="","",IF(V389="","",IF(X389-TODAY()&gt;0,X389-TODAY(),"Venceu"))))))</f>
        <v>#REF!</v>
      </c>
      <c r="Z389" s="28" t="s">
        <v>1795</v>
      </c>
      <c r="AA389" s="25"/>
      <c r="AC389" s="38"/>
    </row>
    <row r="390" spans="1:29" ht="43.5" hidden="1" customHeight="1" x14ac:dyDescent="0.25">
      <c r="A390" s="16">
        <v>390</v>
      </c>
      <c r="B390" s="17" t="s">
        <v>2216</v>
      </c>
      <c r="C390" s="17" t="s">
        <v>29</v>
      </c>
      <c r="D390" s="17" t="s">
        <v>958</v>
      </c>
      <c r="E390" s="17" t="s">
        <v>959</v>
      </c>
      <c r="F390" s="17" t="s">
        <v>960</v>
      </c>
      <c r="G390" s="28" t="s">
        <v>2217</v>
      </c>
      <c r="H390" s="17"/>
      <c r="I390" s="17"/>
      <c r="J390" s="17" t="s">
        <v>2106</v>
      </c>
      <c r="K390" s="22">
        <v>44005</v>
      </c>
      <c r="L390" s="22"/>
      <c r="M390" s="22"/>
      <c r="N390" s="22">
        <v>44041</v>
      </c>
      <c r="O390" s="22"/>
      <c r="P390" s="22">
        <v>44118</v>
      </c>
      <c r="Q390" s="22"/>
      <c r="R390" s="22"/>
      <c r="S390" s="17">
        <v>2086723</v>
      </c>
      <c r="T390" s="17"/>
      <c r="U390" s="23" t="str">
        <f t="shared" si="5"/>
        <v>Despachado COSOL</v>
      </c>
      <c r="V390" s="18"/>
      <c r="W390" s="17"/>
      <c r="X390" s="29" t="str">
        <f t="shared" si="7"/>
        <v/>
      </c>
      <c r="Y390" s="23" t="e">
        <f ca="1">IF(V390=#REF!,#REF!,IF(V390=#REF!,#REF!,IF(V390=#REF!,#REF!,IF(X390="","",IF(V390="","",IF(X390-TODAY()&gt;0,X390-TODAY(),"Venceu"))))))</f>
        <v>#REF!</v>
      </c>
      <c r="Z390" s="28"/>
      <c r="AA390" s="25"/>
      <c r="AC390" s="38"/>
    </row>
    <row r="391" spans="1:29" ht="43.5" hidden="1" customHeight="1" x14ac:dyDescent="0.25">
      <c r="A391" s="16">
        <v>391</v>
      </c>
      <c r="B391" s="17" t="s">
        <v>2218</v>
      </c>
      <c r="C391" s="17" t="s">
        <v>2219</v>
      </c>
      <c r="D391" s="17" t="s">
        <v>1388</v>
      </c>
      <c r="E391" s="17" t="s">
        <v>1815</v>
      </c>
      <c r="F391" s="17" t="s">
        <v>1390</v>
      </c>
      <c r="G391" s="28" t="s">
        <v>2220</v>
      </c>
      <c r="H391" s="17"/>
      <c r="I391" s="17"/>
      <c r="J391" s="17" t="s">
        <v>2186</v>
      </c>
      <c r="K391" s="22">
        <v>44074</v>
      </c>
      <c r="L391" s="22"/>
      <c r="M391" s="22"/>
      <c r="N391" s="22">
        <v>44075</v>
      </c>
      <c r="O391" s="22"/>
      <c r="P391" s="22">
        <v>44076</v>
      </c>
      <c r="Q391" s="22">
        <v>44081</v>
      </c>
      <c r="R391" s="22"/>
      <c r="S391" s="17"/>
      <c r="T391" s="17">
        <v>2161814</v>
      </c>
      <c r="U391" s="23" t="str">
        <f t="shared" si="5"/>
        <v>Despachado CNA</v>
      </c>
      <c r="V391" s="18" t="s">
        <v>860</v>
      </c>
      <c r="W391" s="17"/>
      <c r="X391" s="29" t="str">
        <f t="shared" si="7"/>
        <v/>
      </c>
      <c r="Y391" s="23" t="e">
        <f ca="1">IF(V391=#REF!,#REF!,IF(V391=#REF!,#REF!,IF(V391=#REF!,#REF!,IF(X391="","",IF(V391="","",IF(X391-TODAY()&gt;0,X391-TODAY(),"Venceu"))))))</f>
        <v>#REF!</v>
      </c>
      <c r="Z391" s="28" t="s">
        <v>2221</v>
      </c>
      <c r="AA391" s="25"/>
      <c r="AC391" s="38"/>
    </row>
    <row r="392" spans="1:29" ht="43.5" hidden="1" customHeight="1" x14ac:dyDescent="0.25">
      <c r="A392" s="16">
        <v>392</v>
      </c>
      <c r="B392" s="17" t="s">
        <v>2222</v>
      </c>
      <c r="C392" s="17" t="s">
        <v>83</v>
      </c>
      <c r="D392" s="17" t="s">
        <v>552</v>
      </c>
      <c r="E392" s="17" t="s">
        <v>959</v>
      </c>
      <c r="F392" s="17" t="s">
        <v>960</v>
      </c>
      <c r="G392" s="28" t="s">
        <v>2223</v>
      </c>
      <c r="H392" s="17"/>
      <c r="I392" s="17"/>
      <c r="J392" s="17" t="s">
        <v>857</v>
      </c>
      <c r="K392" s="22">
        <v>44046</v>
      </c>
      <c r="L392" s="22"/>
      <c r="M392" s="22"/>
      <c r="N392" s="22"/>
      <c r="O392" s="22"/>
      <c r="P392" s="22">
        <v>44062</v>
      </c>
      <c r="Q392" s="22"/>
      <c r="R392" s="22"/>
      <c r="S392" s="17">
        <v>2128146</v>
      </c>
      <c r="T392" s="17"/>
      <c r="U392" s="23" t="str">
        <f t="shared" si="5"/>
        <v>Despachado COSOL</v>
      </c>
      <c r="V392" s="18" t="s">
        <v>37</v>
      </c>
      <c r="W392" s="17"/>
      <c r="X392" s="29" t="str">
        <f t="shared" si="7"/>
        <v/>
      </c>
      <c r="Y392" s="23" t="e">
        <f ca="1">IF(V392=#REF!,#REF!,IF(V392=#REF!,#REF!,IF(V392=#REF!,#REF!,IF(X392="","",IF(V392="","",IF(X392-TODAY()&gt;0,X392-TODAY(),"Venceu"))))))</f>
        <v>#REF!</v>
      </c>
      <c r="Z392" s="28" t="s">
        <v>2224</v>
      </c>
      <c r="AA392" s="25"/>
      <c r="AC392" s="38"/>
    </row>
    <row r="393" spans="1:29" ht="43.5" hidden="1" customHeight="1" x14ac:dyDescent="0.25">
      <c r="A393" s="16">
        <v>393</v>
      </c>
      <c r="B393" s="17" t="s">
        <v>2225</v>
      </c>
      <c r="C393" s="17" t="s">
        <v>396</v>
      </c>
      <c r="D393" s="17" t="s">
        <v>934</v>
      </c>
      <c r="E393" s="17" t="s">
        <v>934</v>
      </c>
      <c r="F393" s="17" t="s">
        <v>2226</v>
      </c>
      <c r="G393" s="28" t="s">
        <v>2227</v>
      </c>
      <c r="H393" s="17"/>
      <c r="I393" s="17"/>
      <c r="J393" s="17"/>
      <c r="K393" s="22"/>
      <c r="L393" s="22"/>
      <c r="M393" s="22"/>
      <c r="N393" s="22"/>
      <c r="O393" s="22"/>
      <c r="P393" s="22"/>
      <c r="Q393" s="22"/>
      <c r="R393" s="22"/>
      <c r="S393" s="17"/>
      <c r="T393" s="17"/>
      <c r="U393" s="23" t="str">
        <f t="shared" si="5"/>
        <v>Registrar demanda</v>
      </c>
      <c r="V393" s="18" t="s">
        <v>37</v>
      </c>
      <c r="W393" s="17"/>
      <c r="X393" s="29" t="str">
        <f t="shared" si="7"/>
        <v/>
      </c>
      <c r="Y393" s="23" t="e">
        <f ca="1">IF(V393=#REF!,#REF!,IF(V393=#REF!,#REF!,IF(V393=#REF!,#REF!,IF(X393="","",IF(V393="","",IF(X393-TODAY()&gt;0,X393-TODAY(),"Venceu"))))))</f>
        <v>#REF!</v>
      </c>
      <c r="Z393" s="28" t="s">
        <v>1795</v>
      </c>
      <c r="AA393" s="25"/>
      <c r="AC393" s="38"/>
    </row>
    <row r="394" spans="1:29" ht="43.5" hidden="1" customHeight="1" x14ac:dyDescent="0.25">
      <c r="A394" s="16">
        <v>394</v>
      </c>
      <c r="B394" s="17" t="s">
        <v>2228</v>
      </c>
      <c r="C394" s="17" t="s">
        <v>217</v>
      </c>
      <c r="D394" s="17" t="s">
        <v>1388</v>
      </c>
      <c r="E394" s="17" t="s">
        <v>1815</v>
      </c>
      <c r="F394" s="17" t="s">
        <v>1390</v>
      </c>
      <c r="G394" s="28" t="s">
        <v>2229</v>
      </c>
      <c r="H394" s="17"/>
      <c r="I394" s="17"/>
      <c r="J394" s="17" t="s">
        <v>2186</v>
      </c>
      <c r="K394" s="22">
        <v>43710</v>
      </c>
      <c r="L394" s="22"/>
      <c r="M394" s="22">
        <v>43791</v>
      </c>
      <c r="N394" s="22">
        <v>43791</v>
      </c>
      <c r="O394" s="22"/>
      <c r="P394" s="22">
        <v>43791</v>
      </c>
      <c r="Q394" s="22"/>
      <c r="R394" s="22"/>
      <c r="S394" s="17"/>
      <c r="T394" s="17">
        <v>2108413</v>
      </c>
      <c r="U394" s="23" t="str">
        <f t="shared" si="5"/>
        <v>Despachado COSOL</v>
      </c>
      <c r="V394" s="18" t="s">
        <v>37</v>
      </c>
      <c r="W394" s="17"/>
      <c r="X394" s="29" t="str">
        <f t="shared" si="7"/>
        <v/>
      </c>
      <c r="Y394" s="23" t="e">
        <f ca="1">IF(V394=#REF!,#REF!,IF(V394=#REF!,#REF!,IF(V394=#REF!,#REF!,IF(X394="","",IF(V394="","",IF(X394-TODAY()&gt;0,X394-TODAY(),"Venceu"))))))</f>
        <v>#REF!</v>
      </c>
      <c r="Z394" s="28" t="s">
        <v>1795</v>
      </c>
      <c r="AA394" s="25"/>
      <c r="AC394" s="38"/>
    </row>
    <row r="395" spans="1:29" ht="43.5" hidden="1" customHeight="1" x14ac:dyDescent="0.25">
      <c r="A395" s="16">
        <v>395</v>
      </c>
      <c r="B395" s="17" t="s">
        <v>1580</v>
      </c>
      <c r="C395" s="17" t="s">
        <v>1448</v>
      </c>
      <c r="D395" s="17" t="s">
        <v>1210</v>
      </c>
      <c r="E395" s="17" t="s">
        <v>991</v>
      </c>
      <c r="F395" s="17" t="s">
        <v>1185</v>
      </c>
      <c r="G395" s="28" t="s">
        <v>2230</v>
      </c>
      <c r="H395" s="17"/>
      <c r="I395" s="17"/>
      <c r="J395" s="17" t="s">
        <v>713</v>
      </c>
      <c r="K395" s="22">
        <v>44035</v>
      </c>
      <c r="L395" s="22"/>
      <c r="M395" s="22">
        <v>44039</v>
      </c>
      <c r="N395" s="22">
        <v>44043</v>
      </c>
      <c r="O395" s="22"/>
      <c r="P395" s="22">
        <v>44063</v>
      </c>
      <c r="Q395" s="22"/>
      <c r="R395" s="22"/>
      <c r="S395" s="17"/>
      <c r="T395" s="17"/>
      <c r="U395" s="23" t="str">
        <f t="shared" si="5"/>
        <v>Despachado COSOL</v>
      </c>
      <c r="V395" s="18"/>
      <c r="W395" s="17"/>
      <c r="X395" s="29" t="str">
        <f t="shared" si="7"/>
        <v/>
      </c>
      <c r="Y395" s="23" t="e">
        <f ca="1">IF(V395=#REF!,#REF!,IF(V395=#REF!,#REF!,IF(V395=#REF!,#REF!,IF(X395="","",IF(V395="","",IF(X395-TODAY()&gt;0,X395-TODAY(),"Venceu"))))))</f>
        <v>#REF!</v>
      </c>
      <c r="Z395" s="28" t="s">
        <v>2231</v>
      </c>
      <c r="AA395" s="25"/>
      <c r="AC395" s="38"/>
    </row>
    <row r="396" spans="1:29" ht="43.5" hidden="1" customHeight="1" x14ac:dyDescent="0.25">
      <c r="A396" s="16">
        <v>396</v>
      </c>
      <c r="B396" s="17" t="s">
        <v>2232</v>
      </c>
      <c r="C396" s="17" t="s">
        <v>1448</v>
      </c>
      <c r="D396" s="17" t="s">
        <v>552</v>
      </c>
      <c r="E396" s="17" t="s">
        <v>959</v>
      </c>
      <c r="F396" s="17" t="s">
        <v>960</v>
      </c>
      <c r="G396" s="28" t="s">
        <v>2233</v>
      </c>
      <c r="H396" s="17"/>
      <c r="I396" s="17"/>
      <c r="J396" s="17" t="s">
        <v>857</v>
      </c>
      <c r="K396" s="22">
        <v>43950</v>
      </c>
      <c r="L396" s="22">
        <v>43950</v>
      </c>
      <c r="M396" s="22">
        <v>43955</v>
      </c>
      <c r="N396" s="22">
        <v>43959</v>
      </c>
      <c r="O396" s="22"/>
      <c r="P396" s="22">
        <v>44063</v>
      </c>
      <c r="Q396" s="22"/>
      <c r="R396" s="22"/>
      <c r="S396" s="17">
        <v>2131820</v>
      </c>
      <c r="T396" s="17"/>
      <c r="U396" s="23" t="str">
        <f t="shared" si="5"/>
        <v>Despachado COSOL</v>
      </c>
      <c r="V396" s="18" t="s">
        <v>37</v>
      </c>
      <c r="W396" s="17"/>
      <c r="X396" s="29" t="str">
        <f t="shared" si="7"/>
        <v/>
      </c>
      <c r="Y396" s="23" t="e">
        <f ca="1">IF(V396=#REF!,#REF!,IF(V396=#REF!,#REF!,IF(V396=#REF!,#REF!,IF(X396="","",IF(V396="","",IF(X396-TODAY()&gt;0,X396-TODAY(),"Venceu"))))))</f>
        <v>#REF!</v>
      </c>
      <c r="Z396" s="28" t="s">
        <v>2234</v>
      </c>
      <c r="AA396" s="25"/>
      <c r="AC396" s="38"/>
    </row>
    <row r="397" spans="1:29" ht="43.5" hidden="1" customHeight="1" x14ac:dyDescent="0.25">
      <c r="A397" s="16">
        <v>397</v>
      </c>
      <c r="B397" s="17" t="s">
        <v>2235</v>
      </c>
      <c r="C397" s="17" t="s">
        <v>217</v>
      </c>
      <c r="D397" s="17" t="s">
        <v>1388</v>
      </c>
      <c r="E397" s="17" t="s">
        <v>1815</v>
      </c>
      <c r="F397" s="17" t="s">
        <v>1390</v>
      </c>
      <c r="G397" s="28" t="s">
        <v>2236</v>
      </c>
      <c r="H397" s="17"/>
      <c r="I397" s="17"/>
      <c r="J397" s="17" t="s">
        <v>2186</v>
      </c>
      <c r="K397" s="22">
        <v>44061</v>
      </c>
      <c r="L397" s="22"/>
      <c r="M397" s="22">
        <v>44061</v>
      </c>
      <c r="N397" s="22"/>
      <c r="O397" s="22"/>
      <c r="P397" s="22">
        <v>44063</v>
      </c>
      <c r="Q397" s="22">
        <v>44094</v>
      </c>
      <c r="R397" s="22"/>
      <c r="S397" s="17">
        <v>2132159</v>
      </c>
      <c r="T397" s="17">
        <v>2132927</v>
      </c>
      <c r="U397" s="23" t="str">
        <f t="shared" si="5"/>
        <v>Despachado CNA</v>
      </c>
      <c r="V397" s="18" t="s">
        <v>37</v>
      </c>
      <c r="W397" s="17"/>
      <c r="X397" s="29" t="str">
        <f t="shared" si="7"/>
        <v/>
      </c>
      <c r="Y397" s="23" t="e">
        <f ca="1">IF(V397=#REF!,#REF!,IF(V397=#REF!,#REF!,IF(V397=#REF!,#REF!,IF(X397="","",IF(V397="","",IF(X397-TODAY()&gt;0,X397-TODAY(),"Venceu"))))))</f>
        <v>#REF!</v>
      </c>
      <c r="Z397" s="28" t="s">
        <v>2237</v>
      </c>
      <c r="AA397" s="25"/>
      <c r="AC397" s="38"/>
    </row>
    <row r="398" spans="1:29" ht="43.5" hidden="1" customHeight="1" x14ac:dyDescent="0.25">
      <c r="A398" s="16">
        <v>398</v>
      </c>
      <c r="B398" s="17" t="s">
        <v>2238</v>
      </c>
      <c r="C398" s="17" t="s">
        <v>201</v>
      </c>
      <c r="D398" s="17" t="s">
        <v>1224</v>
      </c>
      <c r="E398" s="17" t="s">
        <v>934</v>
      </c>
      <c r="F398" s="17" t="s">
        <v>2239</v>
      </c>
      <c r="G398" s="28" t="s">
        <v>2240</v>
      </c>
      <c r="H398" s="17"/>
      <c r="I398" s="17"/>
      <c r="J398" s="17"/>
      <c r="K398" s="22"/>
      <c r="L398" s="22"/>
      <c r="M398" s="22"/>
      <c r="N398" s="22"/>
      <c r="O398" s="22"/>
      <c r="P398" s="22"/>
      <c r="Q398" s="22"/>
      <c r="R398" s="22"/>
      <c r="S398" s="17"/>
      <c r="T398" s="17"/>
      <c r="U398" s="23" t="str">
        <f t="shared" si="5"/>
        <v>Registrar demanda</v>
      </c>
      <c r="V398" s="18" t="s">
        <v>37</v>
      </c>
      <c r="W398" s="17"/>
      <c r="X398" s="29" t="str">
        <f t="shared" si="7"/>
        <v/>
      </c>
      <c r="Y398" s="23" t="e">
        <f ca="1">IF(V398=#REF!,#REF!,IF(V398=#REF!,#REF!,IF(V398=#REF!,#REF!,IF(X398="","",IF(V398="","",IF(X398-TODAY()&gt;0,X398-TODAY(),"Venceu"))))))</f>
        <v>#REF!</v>
      </c>
      <c r="Z398" s="28" t="s">
        <v>2241</v>
      </c>
      <c r="AA398" s="25"/>
      <c r="AC398" s="38"/>
    </row>
    <row r="399" spans="1:29" ht="43.5" hidden="1" customHeight="1" x14ac:dyDescent="0.25">
      <c r="A399" s="16">
        <v>399</v>
      </c>
      <c r="B399" s="17" t="s">
        <v>2242</v>
      </c>
      <c r="C399" s="17" t="s">
        <v>201</v>
      </c>
      <c r="D399" s="17" t="s">
        <v>1210</v>
      </c>
      <c r="E399" s="17" t="s">
        <v>934</v>
      </c>
      <c r="F399" s="17" t="s">
        <v>1185</v>
      </c>
      <c r="G399" s="28" t="s">
        <v>2243</v>
      </c>
      <c r="H399" s="17"/>
      <c r="I399" s="17"/>
      <c r="J399" s="17" t="s">
        <v>857</v>
      </c>
      <c r="K399" s="22">
        <v>44068</v>
      </c>
      <c r="L399" s="22"/>
      <c r="M399" s="22"/>
      <c r="N399" s="22"/>
      <c r="O399" s="22"/>
      <c r="P399" s="22">
        <v>44069</v>
      </c>
      <c r="Q399" s="22"/>
      <c r="R399" s="22"/>
      <c r="S399" s="17">
        <v>2142531</v>
      </c>
      <c r="T399" s="17"/>
      <c r="U399" s="23" t="str">
        <f t="shared" si="5"/>
        <v>Despachado COSOL</v>
      </c>
      <c r="V399" s="18" t="s">
        <v>37</v>
      </c>
      <c r="W399" s="17"/>
      <c r="X399" s="29" t="str">
        <f t="shared" si="7"/>
        <v/>
      </c>
      <c r="Y399" s="23" t="e">
        <f ca="1">IF(V399=#REF!,#REF!,IF(V399=#REF!,#REF!,IF(V399=#REF!,#REF!,IF(X399="","",IF(V399="","",IF(X399-TODAY()&gt;0,X399-TODAY(),"Venceu"))))))</f>
        <v>#REF!</v>
      </c>
      <c r="Z399" s="28"/>
      <c r="AA399" s="25"/>
      <c r="AC399" s="38"/>
    </row>
    <row r="400" spans="1:29" ht="43.5" hidden="1" customHeight="1" x14ac:dyDescent="0.25">
      <c r="A400" s="16">
        <v>400</v>
      </c>
      <c r="B400" s="17" t="s">
        <v>2244</v>
      </c>
      <c r="C400" s="17" t="s">
        <v>396</v>
      </c>
      <c r="D400" s="17" t="s">
        <v>934</v>
      </c>
      <c r="E400" s="17" t="s">
        <v>934</v>
      </c>
      <c r="F400" s="17" t="s">
        <v>934</v>
      </c>
      <c r="G400" s="28" t="s">
        <v>2245</v>
      </c>
      <c r="H400" s="17"/>
      <c r="I400" s="17"/>
      <c r="J400" s="17"/>
      <c r="K400" s="22">
        <v>44060</v>
      </c>
      <c r="L400" s="22"/>
      <c r="M400" s="22"/>
      <c r="N400" s="22"/>
      <c r="O400" s="22"/>
      <c r="P400" s="22"/>
      <c r="Q400" s="22"/>
      <c r="R400" s="22"/>
      <c r="S400" s="17">
        <v>1</v>
      </c>
      <c r="T400" s="17"/>
      <c r="U400" s="23" t="str">
        <f t="shared" si="5"/>
        <v>Entrada COSOL</v>
      </c>
      <c r="V400" s="18" t="s">
        <v>37</v>
      </c>
      <c r="W400" s="17"/>
      <c r="X400" s="29" t="str">
        <f t="shared" si="7"/>
        <v/>
      </c>
      <c r="Y400" s="23" t="e">
        <f ca="1">IF(V400=#REF!,#REF!,IF(V400=#REF!,#REF!,IF(V400=#REF!,#REF!,IF(X400="","",IF(V400="","",IF(X400-TODAY()&gt;0,X400-TODAY(),"Venceu"))))))</f>
        <v>#REF!</v>
      </c>
      <c r="Z400" s="28" t="s">
        <v>1795</v>
      </c>
      <c r="AA400" s="25"/>
      <c r="AC400" s="38"/>
    </row>
    <row r="401" spans="1:29" ht="43.5" hidden="1" customHeight="1" x14ac:dyDescent="0.25">
      <c r="A401" s="16">
        <v>401</v>
      </c>
      <c r="B401" s="17" t="s">
        <v>2246</v>
      </c>
      <c r="C401" s="17" t="s">
        <v>396</v>
      </c>
      <c r="D401" s="17" t="s">
        <v>934</v>
      </c>
      <c r="E401" s="17" t="s">
        <v>934</v>
      </c>
      <c r="F401" s="17" t="s">
        <v>934</v>
      </c>
      <c r="G401" s="28" t="s">
        <v>2247</v>
      </c>
      <c r="H401" s="17"/>
      <c r="I401" s="17"/>
      <c r="J401" s="17"/>
      <c r="K401" s="22">
        <v>44071</v>
      </c>
      <c r="L401" s="22"/>
      <c r="M401" s="22"/>
      <c r="N401" s="22"/>
      <c r="O401" s="22"/>
      <c r="P401" s="22"/>
      <c r="Q401" s="22"/>
      <c r="R401" s="22"/>
      <c r="S401" s="17"/>
      <c r="T401" s="17"/>
      <c r="U401" s="23" t="str">
        <f t="shared" si="5"/>
        <v>Entrada COSOL</v>
      </c>
      <c r="V401" s="18" t="s">
        <v>37</v>
      </c>
      <c r="W401" s="17"/>
      <c r="X401" s="29" t="str">
        <f t="shared" si="7"/>
        <v/>
      </c>
      <c r="Y401" s="23" t="e">
        <f ca="1">IF(V401=#REF!,#REF!,IF(V401=#REF!,#REF!,IF(V401=#REF!,#REF!,IF(X401="","",IF(V401="","",IF(X401-TODAY()&gt;0,X401-TODAY(),"Venceu"))))))</f>
        <v>#REF!</v>
      </c>
      <c r="Z401" s="28" t="s">
        <v>1795</v>
      </c>
      <c r="AA401" s="25"/>
      <c r="AC401" s="38"/>
    </row>
    <row r="402" spans="1:29" ht="43.5" hidden="1" customHeight="1" x14ac:dyDescent="0.25">
      <c r="A402" s="16">
        <v>402</v>
      </c>
      <c r="B402" s="17" t="s">
        <v>2248</v>
      </c>
      <c r="C402" s="17" t="s">
        <v>1448</v>
      </c>
      <c r="D402" s="17" t="s">
        <v>1388</v>
      </c>
      <c r="E402" s="17" t="s">
        <v>1815</v>
      </c>
      <c r="F402" s="17" t="s">
        <v>1390</v>
      </c>
      <c r="G402" s="28" t="s">
        <v>2249</v>
      </c>
      <c r="H402" s="17"/>
      <c r="I402" s="17"/>
      <c r="J402" s="17" t="s">
        <v>689</v>
      </c>
      <c r="K402" s="22">
        <v>44061</v>
      </c>
      <c r="L402" s="22"/>
      <c r="M402" s="22"/>
      <c r="N402" s="22">
        <v>44072</v>
      </c>
      <c r="O402" s="22"/>
      <c r="P402" s="22">
        <v>44072</v>
      </c>
      <c r="Q402" s="22">
        <v>44081</v>
      </c>
      <c r="R402" s="22"/>
      <c r="S402" s="17">
        <v>2148826</v>
      </c>
      <c r="T402" s="17">
        <v>2159182</v>
      </c>
      <c r="U402" s="23" t="str">
        <f t="shared" si="5"/>
        <v>Despachado CNA</v>
      </c>
      <c r="V402" s="18" t="s">
        <v>37</v>
      </c>
      <c r="W402" s="17"/>
      <c r="X402" s="29" t="str">
        <f t="shared" si="7"/>
        <v/>
      </c>
      <c r="Y402" s="23" t="e">
        <f ca="1">IF(V402=#REF!,#REF!,IF(V402=#REF!,#REF!,IF(V402=#REF!,#REF!,IF(X402="","",IF(V402="","",IF(X402-TODAY()&gt;0,X402-TODAY(),"Venceu"))))))</f>
        <v>#REF!</v>
      </c>
      <c r="Z402" s="28" t="s">
        <v>2250</v>
      </c>
      <c r="AA402" s="25"/>
      <c r="AC402" s="38"/>
    </row>
    <row r="403" spans="1:29" ht="43.5" hidden="1" customHeight="1" x14ac:dyDescent="0.25">
      <c r="A403" s="16">
        <v>403</v>
      </c>
      <c r="B403" s="17" t="s">
        <v>1120</v>
      </c>
      <c r="C403" s="17" t="s">
        <v>396</v>
      </c>
      <c r="D403" s="17" t="s">
        <v>1121</v>
      </c>
      <c r="E403" s="17" t="s">
        <v>959</v>
      </c>
      <c r="F403" s="17" t="s">
        <v>1121</v>
      </c>
      <c r="G403" s="28" t="s">
        <v>2251</v>
      </c>
      <c r="H403" s="17"/>
      <c r="I403" s="17"/>
      <c r="J403" s="17" t="s">
        <v>857</v>
      </c>
      <c r="K403" s="22">
        <v>43438</v>
      </c>
      <c r="L403" s="22"/>
      <c r="M403" s="22"/>
      <c r="N403" s="22"/>
      <c r="O403" s="22"/>
      <c r="P403" s="22">
        <v>44108</v>
      </c>
      <c r="Q403" s="22"/>
      <c r="R403" s="22"/>
      <c r="S403" s="17">
        <v>905223</v>
      </c>
      <c r="T403" s="17"/>
      <c r="U403" s="23" t="str">
        <f t="shared" si="5"/>
        <v>Despachado COSOL</v>
      </c>
      <c r="V403" s="18" t="s">
        <v>386</v>
      </c>
      <c r="W403" s="17"/>
      <c r="X403" s="29" t="str">
        <f t="shared" si="7"/>
        <v/>
      </c>
      <c r="Y403" s="23" t="e">
        <f ca="1">IF(V403=#REF!,#REF!,IF(V403=#REF!,#REF!,IF(V403=#REF!,#REF!,IF(X403="","",IF(V403="","",IF(X403-TODAY()&gt;0,X403-TODAY(),"Venceu"))))))</f>
        <v>#REF!</v>
      </c>
      <c r="Z403" s="28"/>
      <c r="AA403" s="25" t="s">
        <v>2252</v>
      </c>
      <c r="AC403" s="38"/>
    </row>
    <row r="404" spans="1:29" ht="43.5" hidden="1" customHeight="1" x14ac:dyDescent="0.25">
      <c r="A404" s="16">
        <v>404</v>
      </c>
      <c r="B404" s="17" t="s">
        <v>1282</v>
      </c>
      <c r="C404" s="17" t="s">
        <v>29</v>
      </c>
      <c r="D404" s="17" t="s">
        <v>1283</v>
      </c>
      <c r="E404" s="17" t="s">
        <v>2082</v>
      </c>
      <c r="F404" s="17" t="s">
        <v>2195</v>
      </c>
      <c r="G404" s="28" t="s">
        <v>2253</v>
      </c>
      <c r="H404" s="17"/>
      <c r="I404" s="17"/>
      <c r="J404" s="17" t="s">
        <v>857</v>
      </c>
      <c r="K404" s="21">
        <v>44082</v>
      </c>
      <c r="L404" s="21"/>
      <c r="M404" s="21"/>
      <c r="N404" s="21"/>
      <c r="O404" s="21"/>
      <c r="P404" s="21"/>
      <c r="Q404" s="21"/>
      <c r="R404" s="22"/>
      <c r="S404" s="17"/>
      <c r="T404" s="17"/>
      <c r="U404" s="23" t="str">
        <f t="shared" si="5"/>
        <v>Entrada COSOL</v>
      </c>
      <c r="V404" s="18" t="s">
        <v>37</v>
      </c>
      <c r="W404" s="17"/>
      <c r="X404" s="29" t="str">
        <f t="shared" si="7"/>
        <v/>
      </c>
      <c r="Y404" s="23" t="e">
        <f ca="1">IF(V404=#REF!,#REF!,IF(V404=#REF!,#REF!,IF(V404=#REF!,#REF!,IF(X404="","",IF(V404="","",IF(X404-TODAY()&gt;0,X404-TODAY(),"Venceu"))))))</f>
        <v>#REF!</v>
      </c>
      <c r="Z404" s="28" t="s">
        <v>2254</v>
      </c>
      <c r="AA404" s="25"/>
      <c r="AC404" s="38"/>
    </row>
    <row r="405" spans="1:29" ht="43.5" hidden="1" customHeight="1" x14ac:dyDescent="0.25">
      <c r="A405" s="16">
        <v>405</v>
      </c>
      <c r="B405" s="17" t="s">
        <v>2255</v>
      </c>
      <c r="C405" s="17" t="s">
        <v>396</v>
      </c>
      <c r="D405" s="17" t="s">
        <v>1015</v>
      </c>
      <c r="E405" s="17" t="s">
        <v>959</v>
      </c>
      <c r="F405" s="17" t="s">
        <v>960</v>
      </c>
      <c r="G405" s="28" t="s">
        <v>2256</v>
      </c>
      <c r="H405" s="17"/>
      <c r="I405" s="17"/>
      <c r="J405" s="17" t="s">
        <v>857</v>
      </c>
      <c r="K405" s="22">
        <v>44119</v>
      </c>
      <c r="L405" s="22">
        <v>44119</v>
      </c>
      <c r="M405" s="22"/>
      <c r="N405" s="22"/>
      <c r="O405" s="22"/>
      <c r="P405" s="22">
        <v>44119</v>
      </c>
      <c r="Q405" s="22"/>
      <c r="R405" s="22"/>
      <c r="S405" s="17"/>
      <c r="T405" s="17"/>
      <c r="U405" s="23" t="str">
        <f t="shared" si="5"/>
        <v>Despachado COSOL</v>
      </c>
      <c r="V405" s="18"/>
      <c r="W405" s="17"/>
      <c r="X405" s="29" t="str">
        <f t="shared" si="7"/>
        <v/>
      </c>
      <c r="Y405" s="23" t="e">
        <f ca="1">IF(V405=#REF!,#REF!,IF(V405=#REF!,#REF!,IF(V405=#REF!,#REF!,IF(X405="","",IF(V405="","",IF(X405-TODAY()&gt;0,X405-TODAY(),"Venceu"))))))</f>
        <v>#REF!</v>
      </c>
      <c r="Z405" s="28"/>
      <c r="AA405" s="25"/>
      <c r="AC405" s="38"/>
    </row>
    <row r="406" spans="1:29" ht="43.5" hidden="1" customHeight="1" x14ac:dyDescent="0.25">
      <c r="A406" s="16">
        <v>406</v>
      </c>
      <c r="B406" s="17" t="s">
        <v>2257</v>
      </c>
      <c r="C406" s="17" t="s">
        <v>83</v>
      </c>
      <c r="D406" s="17" t="s">
        <v>1143</v>
      </c>
      <c r="E406" s="17" t="s">
        <v>959</v>
      </c>
      <c r="F406" s="17" t="s">
        <v>2258</v>
      </c>
      <c r="G406" s="28" t="s">
        <v>2259</v>
      </c>
      <c r="H406" s="17"/>
      <c r="I406" s="17"/>
      <c r="J406" s="17" t="s">
        <v>857</v>
      </c>
      <c r="K406" s="22">
        <v>44103</v>
      </c>
      <c r="L406" s="22"/>
      <c r="M406" s="22"/>
      <c r="N406" s="22"/>
      <c r="O406" s="22"/>
      <c r="P406" s="22">
        <v>44103</v>
      </c>
      <c r="Q406" s="22">
        <v>44211</v>
      </c>
      <c r="R406" s="22">
        <v>44216</v>
      </c>
      <c r="S406" s="17">
        <v>2206516</v>
      </c>
      <c r="T406" s="17">
        <v>2429584</v>
      </c>
      <c r="U406" s="23" t="str">
        <f t="shared" si="5"/>
        <v>Despachado CNA</v>
      </c>
      <c r="V406" s="18" t="s">
        <v>37</v>
      </c>
      <c r="W406" s="17"/>
      <c r="X406" s="29" t="str">
        <f t="shared" si="7"/>
        <v/>
      </c>
      <c r="Y406" s="23" t="e">
        <f ca="1">IF(V406=#REF!,#REF!,IF(V406=#REF!,#REF!,IF(V406=#REF!,#REF!,IF(X406="","",IF(V406="","",IF(X406-TODAY()&gt;0,X406-TODAY(),"Venceu"))))))</f>
        <v>#REF!</v>
      </c>
      <c r="Z406" s="28"/>
      <c r="AA406" s="25" t="s">
        <v>2260</v>
      </c>
      <c r="AC406" s="38"/>
    </row>
    <row r="407" spans="1:29" ht="43.5" hidden="1" customHeight="1" x14ac:dyDescent="0.25">
      <c r="A407" s="16">
        <v>407</v>
      </c>
      <c r="B407" s="17" t="s">
        <v>2261</v>
      </c>
      <c r="C407" s="17" t="s">
        <v>279</v>
      </c>
      <c r="D407" s="17" t="s">
        <v>1143</v>
      </c>
      <c r="E407" s="17" t="s">
        <v>959</v>
      </c>
      <c r="F407" s="17" t="s">
        <v>960</v>
      </c>
      <c r="G407" s="28" t="s">
        <v>2262</v>
      </c>
      <c r="H407" s="17"/>
      <c r="I407" s="17"/>
      <c r="J407" s="17" t="s">
        <v>857</v>
      </c>
      <c r="K407" s="22">
        <v>44095</v>
      </c>
      <c r="L407" s="22"/>
      <c r="M407" s="22"/>
      <c r="N407" s="22"/>
      <c r="O407" s="22"/>
      <c r="P407" s="22">
        <v>44103</v>
      </c>
      <c r="Q407" s="22">
        <v>44106</v>
      </c>
      <c r="R407" s="22"/>
      <c r="S407" s="17">
        <v>2198725</v>
      </c>
      <c r="T407" s="17">
        <v>2208069</v>
      </c>
      <c r="U407" s="23" t="str">
        <f t="shared" si="5"/>
        <v>Despachado CNA</v>
      </c>
      <c r="V407" s="18" t="s">
        <v>37</v>
      </c>
      <c r="W407" s="17"/>
      <c r="X407" s="29" t="str">
        <f t="shared" si="7"/>
        <v/>
      </c>
      <c r="Y407" s="23" t="e">
        <f ca="1">IF(V407=#REF!,#REF!,IF(V407=#REF!,#REF!,IF(V407=#REF!,#REF!,IF(X407="","",IF(V407="","",IF(X407-TODAY()&gt;0,X407-TODAY(),"Venceu"))))))</f>
        <v>#REF!</v>
      </c>
      <c r="Z407" s="28" t="s">
        <v>2263</v>
      </c>
      <c r="AA407" s="25" t="s">
        <v>2264</v>
      </c>
      <c r="AC407" s="38"/>
    </row>
    <row r="408" spans="1:29" ht="43.5" hidden="1" customHeight="1" x14ac:dyDescent="0.25">
      <c r="A408" s="16">
        <v>408</v>
      </c>
      <c r="B408" s="17" t="s">
        <v>2265</v>
      </c>
      <c r="C408" s="17" t="s">
        <v>109</v>
      </c>
      <c r="D408" s="17" t="s">
        <v>1143</v>
      </c>
      <c r="E408" s="17" t="s">
        <v>959</v>
      </c>
      <c r="F408" s="17" t="s">
        <v>2258</v>
      </c>
      <c r="G408" s="28" t="s">
        <v>2149</v>
      </c>
      <c r="H408" s="17"/>
      <c r="I408" s="17"/>
      <c r="J408" s="17" t="s">
        <v>857</v>
      </c>
      <c r="K408" s="22">
        <v>44105</v>
      </c>
      <c r="L408" s="22"/>
      <c r="M408" s="22"/>
      <c r="N408" s="22"/>
      <c r="O408" s="22"/>
      <c r="P408" s="22">
        <v>44105</v>
      </c>
      <c r="Q408" s="22">
        <v>44129</v>
      </c>
      <c r="R408" s="22"/>
      <c r="S408" s="17">
        <v>2211532</v>
      </c>
      <c r="T408" s="17">
        <v>2244284</v>
      </c>
      <c r="U408" s="23" t="str">
        <f t="shared" si="5"/>
        <v>Despachado CNA</v>
      </c>
      <c r="V408" s="18" t="s">
        <v>860</v>
      </c>
      <c r="W408" s="17"/>
      <c r="X408" s="29" t="str">
        <f t="shared" si="7"/>
        <v/>
      </c>
      <c r="Y408" s="23" t="e">
        <f ca="1">IF(V408=#REF!,#REF!,IF(V408=#REF!,#REF!,IF(V408=#REF!,#REF!,IF(X408="","",IF(V408="","",IF(X408-TODAY()&gt;0,X408-TODAY(),"Venceu"))))))</f>
        <v>#REF!</v>
      </c>
      <c r="Z408" s="28"/>
      <c r="AA408" s="25"/>
      <c r="AC408" s="38"/>
    </row>
    <row r="409" spans="1:29" ht="43.5" hidden="1" customHeight="1" x14ac:dyDescent="0.25">
      <c r="A409" s="16">
        <v>409</v>
      </c>
      <c r="B409" s="17" t="s">
        <v>2266</v>
      </c>
      <c r="C409" s="17" t="s">
        <v>650</v>
      </c>
      <c r="D409" s="17" t="s">
        <v>1546</v>
      </c>
      <c r="E409" s="17" t="s">
        <v>959</v>
      </c>
      <c r="F409" s="17" t="s">
        <v>2195</v>
      </c>
      <c r="G409" s="28" t="s">
        <v>2267</v>
      </c>
      <c r="H409" s="17"/>
      <c r="I409" s="17"/>
      <c r="J409" s="17" t="s">
        <v>857</v>
      </c>
      <c r="K409" s="22">
        <v>44106</v>
      </c>
      <c r="L409" s="22"/>
      <c r="M409" s="22"/>
      <c r="N409" s="22"/>
      <c r="O409" s="22"/>
      <c r="P409" s="22">
        <v>44106</v>
      </c>
      <c r="Q409" s="22">
        <v>44110</v>
      </c>
      <c r="R409" s="22"/>
      <c r="S409" s="17">
        <v>2172720</v>
      </c>
      <c r="T409" s="17">
        <v>2222761</v>
      </c>
      <c r="U409" s="23" t="str">
        <f t="shared" si="5"/>
        <v>Despachado CNA</v>
      </c>
      <c r="V409" s="18"/>
      <c r="W409" s="17"/>
      <c r="X409" s="29" t="str">
        <f t="shared" si="7"/>
        <v/>
      </c>
      <c r="Y409" s="23" t="e">
        <f ca="1">IF(V409=#REF!,#REF!,IF(V409=#REF!,#REF!,IF(V409=#REF!,#REF!,IF(X409="","",IF(V409="","",IF(X409-TODAY()&gt;0,X409-TODAY(),"Venceu"))))))</f>
        <v>#REF!</v>
      </c>
      <c r="Z409" s="28"/>
      <c r="AA409" s="25"/>
      <c r="AC409" s="38"/>
    </row>
    <row r="410" spans="1:29" ht="43.5" hidden="1" customHeight="1" x14ac:dyDescent="0.25">
      <c r="A410" s="16">
        <v>410</v>
      </c>
      <c r="B410" s="17" t="s">
        <v>2268</v>
      </c>
      <c r="C410" s="17" t="s">
        <v>396</v>
      </c>
      <c r="D410" s="17" t="s">
        <v>934</v>
      </c>
      <c r="E410" s="17" t="s">
        <v>934</v>
      </c>
      <c r="F410" s="17" t="s">
        <v>2226</v>
      </c>
      <c r="G410" s="28" t="s">
        <v>2269</v>
      </c>
      <c r="H410" s="17"/>
      <c r="I410" s="17"/>
      <c r="J410" s="17" t="s">
        <v>857</v>
      </c>
      <c r="K410" s="22">
        <v>44103</v>
      </c>
      <c r="L410" s="22"/>
      <c r="M410" s="22"/>
      <c r="N410" s="22"/>
      <c r="O410" s="22"/>
      <c r="P410" s="22"/>
      <c r="Q410" s="22"/>
      <c r="R410" s="22"/>
      <c r="S410" s="17"/>
      <c r="T410" s="17"/>
      <c r="U410" s="23" t="str">
        <f t="shared" si="5"/>
        <v>Entrada COSOL</v>
      </c>
      <c r="V410" s="18"/>
      <c r="W410" s="17"/>
      <c r="X410" s="29" t="str">
        <f t="shared" si="7"/>
        <v/>
      </c>
      <c r="Y410" s="23" t="e">
        <f ca="1">IF(V410=#REF!,#REF!,IF(V410=#REF!,#REF!,IF(V410=#REF!,#REF!,IF(X410="","",IF(V410="","",IF(X410-TODAY()&gt;0,X410-TODAY(),"Venceu"))))))</f>
        <v>#REF!</v>
      </c>
      <c r="Z410" s="28" t="s">
        <v>1795</v>
      </c>
      <c r="AA410" s="25"/>
      <c r="AC410" s="38"/>
    </row>
    <row r="411" spans="1:29" ht="43.5" hidden="1" customHeight="1" x14ac:dyDescent="0.25">
      <c r="A411" s="16">
        <v>412</v>
      </c>
      <c r="B411" s="17" t="s">
        <v>2270</v>
      </c>
      <c r="C411" s="17"/>
      <c r="D411" s="70" t="s">
        <v>1695</v>
      </c>
      <c r="E411" s="17" t="s">
        <v>1815</v>
      </c>
      <c r="F411" s="17" t="s">
        <v>934</v>
      </c>
      <c r="G411" s="28" t="s">
        <v>2271</v>
      </c>
      <c r="H411" s="17"/>
      <c r="I411" s="17"/>
      <c r="J411" s="17" t="s">
        <v>857</v>
      </c>
      <c r="K411" s="22">
        <v>44095</v>
      </c>
      <c r="L411" s="22"/>
      <c r="M411" s="22"/>
      <c r="N411" s="22"/>
      <c r="O411" s="22"/>
      <c r="P411" s="22"/>
      <c r="Q411" s="22"/>
      <c r="R411" s="22"/>
      <c r="S411" s="17"/>
      <c r="T411" s="17"/>
      <c r="U411" s="23" t="str">
        <f t="shared" si="5"/>
        <v>Entrada COSOL</v>
      </c>
      <c r="V411" s="18" t="s">
        <v>37</v>
      </c>
      <c r="W411" s="17"/>
      <c r="X411" s="29" t="str">
        <f t="shared" si="7"/>
        <v/>
      </c>
      <c r="Y411" s="23" t="e">
        <f ca="1">IF(V411=#REF!,#REF!,IF(V411=#REF!,#REF!,IF(V411=#REF!,#REF!,IF(X411="","",IF(V411="","",IF(X411-TODAY()&gt;0,X411-TODAY(),"Venceu"))))))</f>
        <v>#REF!</v>
      </c>
      <c r="Z411" s="28" t="s">
        <v>1795</v>
      </c>
      <c r="AA411" s="25"/>
      <c r="AC411" s="38"/>
    </row>
    <row r="412" spans="1:29" ht="43.5" hidden="1" customHeight="1" x14ac:dyDescent="0.25">
      <c r="A412" s="16">
        <v>413</v>
      </c>
      <c r="B412" s="17" t="s">
        <v>2053</v>
      </c>
      <c r="C412" s="17" t="s">
        <v>77</v>
      </c>
      <c r="D412" s="17" t="s">
        <v>1015</v>
      </c>
      <c r="E412" s="17" t="s">
        <v>934</v>
      </c>
      <c r="F412" s="17" t="s">
        <v>1015</v>
      </c>
      <c r="G412" s="28" t="s">
        <v>2272</v>
      </c>
      <c r="H412" s="17"/>
      <c r="I412" s="17"/>
      <c r="J412" s="17" t="s">
        <v>857</v>
      </c>
      <c r="K412" s="22">
        <v>44108</v>
      </c>
      <c r="L412" s="22"/>
      <c r="M412" s="22"/>
      <c r="N412" s="22"/>
      <c r="O412" s="22"/>
      <c r="P412" s="22"/>
      <c r="Q412" s="22">
        <v>44108</v>
      </c>
      <c r="R412" s="22"/>
      <c r="S412" s="17"/>
      <c r="T412" s="17">
        <v>2185335</v>
      </c>
      <c r="U412" s="23" t="str">
        <f t="shared" si="5"/>
        <v>Despachado CNA</v>
      </c>
      <c r="V412" s="18" t="s">
        <v>423</v>
      </c>
      <c r="W412" s="21"/>
      <c r="X412" s="29">
        <v>44139</v>
      </c>
      <c r="Y412" s="23" t="e">
        <f ca="1">IF(V412=#REF!,#REF!,IF(V412=#REF!,#REF!,IF(V412=#REF!,#REF!,IF(X412="","",IF(V412="","",IF(X412-TODAY()&gt;0,X412-TODAY(),"Venceu"))))))</f>
        <v>#REF!</v>
      </c>
      <c r="Z412" s="28" t="s">
        <v>2273</v>
      </c>
      <c r="AA412" s="25"/>
      <c r="AC412" s="38"/>
    </row>
    <row r="413" spans="1:29" ht="43.5" hidden="1" customHeight="1" x14ac:dyDescent="0.25">
      <c r="A413" s="16">
        <v>414</v>
      </c>
      <c r="B413" s="17" t="s">
        <v>957</v>
      </c>
      <c r="C413" s="17" t="s">
        <v>29</v>
      </c>
      <c r="D413" s="17" t="s">
        <v>958</v>
      </c>
      <c r="E413" s="17" t="s">
        <v>959</v>
      </c>
      <c r="F413" s="17" t="s">
        <v>960</v>
      </c>
      <c r="G413" s="28" t="s">
        <v>2274</v>
      </c>
      <c r="H413" s="17"/>
      <c r="I413" s="17"/>
      <c r="J413" s="17" t="s">
        <v>857</v>
      </c>
      <c r="K413" s="22">
        <v>44083</v>
      </c>
      <c r="L413" s="22"/>
      <c r="M413" s="22"/>
      <c r="N413" s="22">
        <v>44109</v>
      </c>
      <c r="O413" s="22"/>
      <c r="P413" s="22">
        <v>44109</v>
      </c>
      <c r="Q413" s="22">
        <v>44110</v>
      </c>
      <c r="R413" s="22"/>
      <c r="S413" s="17">
        <v>2218796</v>
      </c>
      <c r="T413" s="17">
        <v>2219766</v>
      </c>
      <c r="U413" s="23" t="str">
        <f t="shared" si="5"/>
        <v>Despachado CNA</v>
      </c>
      <c r="V413" s="18" t="s">
        <v>37</v>
      </c>
      <c r="W413" s="17"/>
      <c r="X413" s="29" t="str">
        <f t="shared" ref="X413:X439" si="8">IF(W413&gt;0,Q413+W413,"")</f>
        <v/>
      </c>
      <c r="Y413" s="23" t="e">
        <f ca="1">IF(V413=#REF!,#REF!,IF(V413=#REF!,#REF!,IF(V413=#REF!,#REF!,IF(X413="","",IF(V413="","",IF(X413-TODAY()&gt;0,X413-TODAY(),"Venceu"))))))</f>
        <v>#REF!</v>
      </c>
      <c r="Z413" s="28"/>
      <c r="AA413" s="25"/>
      <c r="AC413" s="38"/>
    </row>
    <row r="414" spans="1:29" ht="43.5" hidden="1" customHeight="1" x14ac:dyDescent="0.25">
      <c r="A414" s="16">
        <v>415</v>
      </c>
      <c r="B414" s="17" t="s">
        <v>2275</v>
      </c>
      <c r="C414" s="17" t="s">
        <v>396</v>
      </c>
      <c r="D414" s="17" t="s">
        <v>947</v>
      </c>
      <c r="E414" s="17" t="s">
        <v>959</v>
      </c>
      <c r="F414" s="17" t="s">
        <v>960</v>
      </c>
      <c r="G414" s="28" t="s">
        <v>2276</v>
      </c>
      <c r="H414" s="17"/>
      <c r="I414" s="17"/>
      <c r="J414" s="17" t="s">
        <v>857</v>
      </c>
      <c r="K414" s="22">
        <v>44106</v>
      </c>
      <c r="L414" s="22"/>
      <c r="M414" s="22"/>
      <c r="N414" s="22"/>
      <c r="O414" s="22"/>
      <c r="P414" s="22">
        <v>44109</v>
      </c>
      <c r="Q414" s="22"/>
      <c r="R414" s="22"/>
      <c r="S414" s="17">
        <v>2216906</v>
      </c>
      <c r="T414" s="17"/>
      <c r="U414" s="23" t="str">
        <f t="shared" si="5"/>
        <v>Despachado COSOL</v>
      </c>
      <c r="V414" s="18"/>
      <c r="W414" s="17"/>
      <c r="X414" s="29" t="str">
        <f t="shared" si="8"/>
        <v/>
      </c>
      <c r="Y414" s="23" t="e">
        <f ca="1">IF(V414=#REF!,#REF!,IF(V414=#REF!,#REF!,IF(V414=#REF!,#REF!,IF(X414="","",IF(V414="","",IF(X414-TODAY()&gt;0,X414-TODAY(),"Venceu"))))))</f>
        <v>#REF!</v>
      </c>
      <c r="Z414" s="28" t="s">
        <v>2277</v>
      </c>
      <c r="AA414" s="25"/>
      <c r="AC414" s="38"/>
    </row>
    <row r="415" spans="1:29" ht="43.5" hidden="1" customHeight="1" x14ac:dyDescent="0.25">
      <c r="A415" s="16">
        <v>416</v>
      </c>
      <c r="B415" s="17" t="s">
        <v>1115</v>
      </c>
      <c r="C415" s="17" t="s">
        <v>165</v>
      </c>
      <c r="D415" s="17" t="s">
        <v>958</v>
      </c>
      <c r="E415" s="17" t="s">
        <v>959</v>
      </c>
      <c r="F415" s="17" t="s">
        <v>960</v>
      </c>
      <c r="G415" s="28" t="s">
        <v>1116</v>
      </c>
      <c r="H415" s="17"/>
      <c r="I415" s="17"/>
      <c r="J415" s="17" t="s">
        <v>33</v>
      </c>
      <c r="K415" s="35">
        <v>43404</v>
      </c>
      <c r="L415" s="35"/>
      <c r="M415" s="35">
        <v>43444</v>
      </c>
      <c r="N415" s="35">
        <v>43444</v>
      </c>
      <c r="O415" s="22"/>
      <c r="P415" s="22"/>
      <c r="Q415" s="35">
        <v>43446</v>
      </c>
      <c r="R415" s="22"/>
      <c r="S415" s="17">
        <v>2184985</v>
      </c>
      <c r="T415" s="17"/>
      <c r="U415" s="23" t="str">
        <f t="shared" si="5"/>
        <v>Despachado CNA</v>
      </c>
      <c r="V415" s="18" t="s">
        <v>423</v>
      </c>
      <c r="W415" s="17"/>
      <c r="X415" s="29" t="str">
        <f t="shared" si="8"/>
        <v/>
      </c>
      <c r="Y415" s="23" t="e">
        <f ca="1">IF(V415=#REF!,#REF!,IF(V415=#REF!,#REF!,IF(V415=#REF!,#REF!,IF(X415="","",IF(V415="","",IF(X415-TODAY()&gt;0,X415-TODAY(),"Venceu"))))))</f>
        <v>#REF!</v>
      </c>
      <c r="Z415" s="28" t="s">
        <v>2278</v>
      </c>
      <c r="AA415" s="25"/>
      <c r="AC415" s="38"/>
    </row>
    <row r="416" spans="1:29" ht="43.5" hidden="1" customHeight="1" x14ac:dyDescent="0.25">
      <c r="A416" s="16">
        <v>417</v>
      </c>
      <c r="B416" s="17" t="s">
        <v>2279</v>
      </c>
      <c r="C416" s="17" t="s">
        <v>396</v>
      </c>
      <c r="D416" s="17" t="s">
        <v>933</v>
      </c>
      <c r="E416" s="17" t="s">
        <v>934</v>
      </c>
      <c r="F416" s="17" t="s">
        <v>933</v>
      </c>
      <c r="G416" s="28" t="s">
        <v>2280</v>
      </c>
      <c r="H416" s="17"/>
      <c r="I416" s="17"/>
      <c r="J416" s="17" t="s">
        <v>857</v>
      </c>
      <c r="K416" s="22">
        <v>44113</v>
      </c>
      <c r="L416" s="22"/>
      <c r="M416" s="22"/>
      <c r="N416" s="22"/>
      <c r="O416" s="22"/>
      <c r="P416" s="22">
        <v>44113</v>
      </c>
      <c r="Q416" s="22"/>
      <c r="R416" s="22"/>
      <c r="S416" s="17">
        <v>2233363</v>
      </c>
      <c r="T416" s="17"/>
      <c r="U416" s="23" t="str">
        <f t="shared" si="5"/>
        <v>Despachado COSOL</v>
      </c>
      <c r="V416" s="18"/>
      <c r="W416" s="17"/>
      <c r="X416" s="29" t="str">
        <f t="shared" si="8"/>
        <v/>
      </c>
      <c r="Y416" s="23" t="e">
        <f ca="1">IF(V416=#REF!,#REF!,IF(V416=#REF!,#REF!,IF(V416=#REF!,#REF!,IF(X416="","",IF(V416="","",IF(X416-TODAY()&gt;0,X416-TODAY(),"Venceu"))))))</f>
        <v>#REF!</v>
      </c>
      <c r="Z416" s="28" t="s">
        <v>1795</v>
      </c>
      <c r="AA416" s="25"/>
      <c r="AC416" s="38"/>
    </row>
    <row r="417" spans="1:29" ht="43.5" hidden="1" customHeight="1" x14ac:dyDescent="0.25">
      <c r="A417" s="16">
        <v>418</v>
      </c>
      <c r="B417" s="17" t="s">
        <v>2281</v>
      </c>
      <c r="C417" s="17" t="s">
        <v>396</v>
      </c>
      <c r="D417" s="17" t="s">
        <v>934</v>
      </c>
      <c r="E417" s="17" t="s">
        <v>934</v>
      </c>
      <c r="F417" s="17" t="s">
        <v>934</v>
      </c>
      <c r="G417" s="28" t="s">
        <v>2282</v>
      </c>
      <c r="H417" s="17"/>
      <c r="I417" s="17"/>
      <c r="J417" s="17" t="s">
        <v>33</v>
      </c>
      <c r="K417" s="22"/>
      <c r="L417" s="22"/>
      <c r="M417" s="22"/>
      <c r="N417" s="22"/>
      <c r="O417" s="22"/>
      <c r="P417" s="22">
        <v>43955</v>
      </c>
      <c r="Q417" s="22">
        <v>43991</v>
      </c>
      <c r="R417" s="22"/>
      <c r="S417" s="17"/>
      <c r="T417" s="17">
        <v>1998581</v>
      </c>
      <c r="U417" s="23" t="str">
        <f t="shared" si="5"/>
        <v>Despachado CNA</v>
      </c>
      <c r="V417" s="18" t="s">
        <v>37</v>
      </c>
      <c r="W417" s="17"/>
      <c r="X417" s="29" t="str">
        <f t="shared" si="8"/>
        <v/>
      </c>
      <c r="Y417" s="23" t="e">
        <f ca="1">IF(V417=#REF!,#REF!,IF(V417=#REF!,#REF!,IF(V417=#REF!,#REF!,IF(X417="","",IF(V417="","",IF(X417-TODAY()&gt;0,X417-TODAY(),"Venceu"))))))</f>
        <v>#REF!</v>
      </c>
      <c r="Z417" s="28" t="s">
        <v>2283</v>
      </c>
      <c r="AA417" s="25"/>
      <c r="AC417" s="38"/>
    </row>
    <row r="418" spans="1:29" ht="43.5" hidden="1" customHeight="1" x14ac:dyDescent="0.25">
      <c r="A418" s="16">
        <v>419</v>
      </c>
      <c r="B418" s="17" t="s">
        <v>2284</v>
      </c>
      <c r="C418" s="17"/>
      <c r="D418" s="17" t="s">
        <v>934</v>
      </c>
      <c r="E418" s="17" t="s">
        <v>934</v>
      </c>
      <c r="F418" s="17" t="s">
        <v>934</v>
      </c>
      <c r="G418" s="28"/>
      <c r="H418" s="17"/>
      <c r="I418" s="17"/>
      <c r="J418" s="17" t="s">
        <v>857</v>
      </c>
      <c r="K418" s="22">
        <v>43955</v>
      </c>
      <c r="L418" s="22"/>
      <c r="M418" s="22"/>
      <c r="N418" s="22"/>
      <c r="O418" s="22"/>
      <c r="P418" s="22"/>
      <c r="Q418" s="22"/>
      <c r="R418" s="22"/>
      <c r="S418" s="17"/>
      <c r="T418" s="17"/>
      <c r="U418" s="23" t="str">
        <f t="shared" si="5"/>
        <v>Entrada COSOL</v>
      </c>
      <c r="V418" s="18"/>
      <c r="W418" s="17"/>
      <c r="X418" s="29" t="str">
        <f t="shared" si="8"/>
        <v/>
      </c>
      <c r="Y418" s="23" t="e">
        <f ca="1">IF(V418=#REF!,#REF!,IF(V418=#REF!,#REF!,IF(V418=#REF!,#REF!,IF(X418="","",IF(V418="","",IF(X418-TODAY()&gt;0,X418-TODAY(),"Venceu"))))))</f>
        <v>#REF!</v>
      </c>
      <c r="Z418" s="28"/>
      <c r="AA418" s="25"/>
      <c r="AC418" s="38"/>
    </row>
    <row r="419" spans="1:29" ht="43.5" hidden="1" customHeight="1" x14ac:dyDescent="0.25">
      <c r="A419" s="16">
        <v>420</v>
      </c>
      <c r="B419" s="17" t="s">
        <v>2285</v>
      </c>
      <c r="C419" s="17"/>
      <c r="D419" s="17" t="s">
        <v>1149</v>
      </c>
      <c r="E419" s="17" t="s">
        <v>1981</v>
      </c>
      <c r="F419" s="17" t="s">
        <v>953</v>
      </c>
      <c r="G419" s="28" t="s">
        <v>2286</v>
      </c>
      <c r="H419" s="17"/>
      <c r="I419" s="17"/>
      <c r="J419" s="17" t="s">
        <v>2186</v>
      </c>
      <c r="K419" s="22">
        <v>43955</v>
      </c>
      <c r="L419" s="22"/>
      <c r="M419" s="22">
        <v>43955</v>
      </c>
      <c r="N419" s="22">
        <v>43956</v>
      </c>
      <c r="O419" s="22"/>
      <c r="P419" s="22">
        <v>43958</v>
      </c>
      <c r="Q419" s="22">
        <v>43959</v>
      </c>
      <c r="R419" s="22">
        <v>43962</v>
      </c>
      <c r="S419" s="17"/>
      <c r="T419" s="17"/>
      <c r="U419" s="23" t="str">
        <f t="shared" si="5"/>
        <v>Despachado CNA</v>
      </c>
      <c r="V419" s="18"/>
      <c r="W419" s="17"/>
      <c r="X419" s="29" t="str">
        <f t="shared" si="8"/>
        <v/>
      </c>
      <c r="Y419" s="23" t="e">
        <f ca="1">IF(V419=#REF!,#REF!,IF(V419=#REF!,#REF!,IF(V419=#REF!,#REF!,IF(X419="","",IF(V419="","",IF(X419-TODAY()&gt;0,X419-TODAY(),"Venceu"))))))</f>
        <v>#REF!</v>
      </c>
      <c r="Z419" s="28"/>
      <c r="AA419" s="25"/>
      <c r="AC419" s="38"/>
    </row>
    <row r="420" spans="1:29" ht="43.5" hidden="1" customHeight="1" x14ac:dyDescent="0.25">
      <c r="A420" s="16">
        <v>421</v>
      </c>
      <c r="B420" s="17" t="s">
        <v>2287</v>
      </c>
      <c r="C420" s="17"/>
      <c r="D420" s="17" t="s">
        <v>552</v>
      </c>
      <c r="E420" s="17" t="s">
        <v>959</v>
      </c>
      <c r="F420" s="17" t="s">
        <v>1102</v>
      </c>
      <c r="G420" s="28"/>
      <c r="H420" s="17"/>
      <c r="I420" s="17"/>
      <c r="J420" s="17"/>
      <c r="K420" s="22">
        <v>43959</v>
      </c>
      <c r="L420" s="22"/>
      <c r="M420" s="22"/>
      <c r="N420" s="22"/>
      <c r="O420" s="22"/>
      <c r="P420" s="22"/>
      <c r="Q420" s="22"/>
      <c r="R420" s="22"/>
      <c r="S420" s="17">
        <v>1</v>
      </c>
      <c r="T420" s="17"/>
      <c r="U420" s="23" t="str">
        <f t="shared" si="5"/>
        <v>Entrada COSOL</v>
      </c>
      <c r="V420" s="18"/>
      <c r="W420" s="17"/>
      <c r="X420" s="29" t="str">
        <f t="shared" si="8"/>
        <v/>
      </c>
      <c r="Y420" s="23" t="e">
        <f ca="1">IF(V420=#REF!,#REF!,IF(V420=#REF!,#REF!,IF(V420=#REF!,#REF!,IF(X420="","",IF(V420="","",IF(X420-TODAY()&gt;0,X420-TODAY(),"Venceu"))))))</f>
        <v>#REF!</v>
      </c>
      <c r="Z420" s="28"/>
      <c r="AA420" s="25"/>
      <c r="AC420" s="38"/>
    </row>
    <row r="421" spans="1:29" ht="43.5" hidden="1" customHeight="1" x14ac:dyDescent="0.25">
      <c r="A421" s="16">
        <v>422</v>
      </c>
      <c r="B421" s="17" t="s">
        <v>1959</v>
      </c>
      <c r="C421" s="17" t="s">
        <v>60</v>
      </c>
      <c r="D421" s="17" t="s">
        <v>2081</v>
      </c>
      <c r="E421" s="17" t="s">
        <v>2082</v>
      </c>
      <c r="F421" s="17" t="s">
        <v>960</v>
      </c>
      <c r="G421" s="28" t="s">
        <v>2288</v>
      </c>
      <c r="H421" s="17"/>
      <c r="I421" s="17"/>
      <c r="J421" s="17" t="s">
        <v>713</v>
      </c>
      <c r="K421" s="21">
        <v>43830</v>
      </c>
      <c r="L421" s="21">
        <v>43830</v>
      </c>
      <c r="M421" s="21">
        <v>43843</v>
      </c>
      <c r="N421" s="21">
        <v>43843</v>
      </c>
      <c r="O421" s="21"/>
      <c r="P421" s="21">
        <v>43843</v>
      </c>
      <c r="Q421" s="21">
        <v>43849</v>
      </c>
      <c r="R421" s="22"/>
      <c r="S421" s="17">
        <v>1728632</v>
      </c>
      <c r="T421" s="17">
        <v>1730675</v>
      </c>
      <c r="U421" s="23" t="str">
        <f t="shared" si="5"/>
        <v>Despachado CNA</v>
      </c>
      <c r="V421" s="18"/>
      <c r="W421" s="17"/>
      <c r="X421" s="29" t="str">
        <f t="shared" si="8"/>
        <v/>
      </c>
      <c r="Y421" s="23" t="e">
        <f ca="1">IF(V421=#REF!,#REF!,IF(V421=#REF!,#REF!,IF(V421=#REF!,#REF!,IF(X421="","",IF(V421="","",IF(X421-TODAY()&gt;0,X421-TODAY(),"Venceu"))))))</f>
        <v>#REF!</v>
      </c>
      <c r="Z421" s="28" t="s">
        <v>2289</v>
      </c>
      <c r="AA421" s="25"/>
      <c r="AC421" s="38"/>
    </row>
    <row r="422" spans="1:29" ht="43.5" hidden="1" customHeight="1" x14ac:dyDescent="0.25">
      <c r="A422" s="16">
        <v>423</v>
      </c>
      <c r="B422" s="17" t="s">
        <v>1076</v>
      </c>
      <c r="C422" s="17"/>
      <c r="D422" s="17" t="s">
        <v>552</v>
      </c>
      <c r="E422" s="17" t="s">
        <v>959</v>
      </c>
      <c r="F422" s="17" t="s">
        <v>1112</v>
      </c>
      <c r="G422" s="28"/>
      <c r="H422" s="17"/>
      <c r="I422" s="17"/>
      <c r="J422" s="17"/>
      <c r="K422" s="22">
        <v>44103</v>
      </c>
      <c r="L422" s="22"/>
      <c r="M422" s="22"/>
      <c r="N422" s="22"/>
      <c r="O422" s="22"/>
      <c r="P422" s="22"/>
      <c r="Q422" s="22"/>
      <c r="R422" s="22"/>
      <c r="S422" s="17"/>
      <c r="T422" s="17"/>
      <c r="U422" s="23" t="str">
        <f t="shared" si="5"/>
        <v>Entrada COSOL</v>
      </c>
      <c r="V422" s="18"/>
      <c r="W422" s="17"/>
      <c r="X422" s="29" t="str">
        <f t="shared" si="8"/>
        <v/>
      </c>
      <c r="Y422" s="23" t="e">
        <f ca="1">IF(V422=#REF!,#REF!,IF(V422=#REF!,#REF!,IF(V422=#REF!,#REF!,IF(X422="","",IF(V422="","",IF(X422-TODAY()&gt;0,X422-TODAY(),"Venceu"))))))</f>
        <v>#REF!</v>
      </c>
      <c r="Z422" s="28"/>
      <c r="AA422" s="25"/>
      <c r="AC422" s="38"/>
    </row>
    <row r="423" spans="1:29" ht="43.5" hidden="1" customHeight="1" x14ac:dyDescent="0.25">
      <c r="A423" s="16">
        <v>424</v>
      </c>
      <c r="B423" s="17" t="s">
        <v>2290</v>
      </c>
      <c r="C423" s="17"/>
      <c r="D423" s="17" t="s">
        <v>1692</v>
      </c>
      <c r="E423" s="17"/>
      <c r="F423" s="17" t="s">
        <v>2291</v>
      </c>
      <c r="G423" s="28"/>
      <c r="H423" s="17"/>
      <c r="I423" s="17"/>
      <c r="J423" s="17"/>
      <c r="K423" s="22">
        <v>43962</v>
      </c>
      <c r="L423" s="22"/>
      <c r="M423" s="22"/>
      <c r="N423" s="22"/>
      <c r="O423" s="22"/>
      <c r="P423" s="22"/>
      <c r="Q423" s="22"/>
      <c r="R423" s="22"/>
      <c r="S423" s="17"/>
      <c r="T423" s="17"/>
      <c r="U423" s="23" t="str">
        <f t="shared" si="5"/>
        <v>Entrada COSOL</v>
      </c>
      <c r="V423" s="18"/>
      <c r="W423" s="17"/>
      <c r="X423" s="29" t="str">
        <f t="shared" si="8"/>
        <v/>
      </c>
      <c r="Y423" s="23" t="e">
        <f ca="1">IF(V423=#REF!,#REF!,IF(V423=#REF!,#REF!,IF(V423=#REF!,#REF!,IF(X423="","",IF(V423="","",IF(X423-TODAY()&gt;0,X423-TODAY(),"Venceu"))))))</f>
        <v>#REF!</v>
      </c>
      <c r="Z423" s="28"/>
      <c r="AA423" s="25"/>
      <c r="AC423" s="38"/>
    </row>
    <row r="424" spans="1:29" ht="43.5" hidden="1" customHeight="1" x14ac:dyDescent="0.25">
      <c r="A424" s="16">
        <v>425</v>
      </c>
      <c r="B424" s="17" t="s">
        <v>2292</v>
      </c>
      <c r="C424" s="17" t="s">
        <v>60</v>
      </c>
      <c r="D424" s="17" t="s">
        <v>552</v>
      </c>
      <c r="E424" s="17" t="s">
        <v>959</v>
      </c>
      <c r="F424" s="17" t="s">
        <v>960</v>
      </c>
      <c r="G424" s="28" t="s">
        <v>2293</v>
      </c>
      <c r="H424" s="17"/>
      <c r="I424" s="17"/>
      <c r="J424" s="17" t="s">
        <v>414</v>
      </c>
      <c r="K424" s="22"/>
      <c r="L424" s="22"/>
      <c r="M424" s="22"/>
      <c r="N424" s="22">
        <v>44054</v>
      </c>
      <c r="O424" s="22"/>
      <c r="P424" s="22"/>
      <c r="Q424" s="22"/>
      <c r="R424" s="22"/>
      <c r="S424" s="17"/>
      <c r="T424" s="17"/>
      <c r="U424" s="23" t="str">
        <f t="shared" si="5"/>
        <v>Término da análise</v>
      </c>
      <c r="V424" s="18"/>
      <c r="W424" s="17"/>
      <c r="X424" s="29" t="str">
        <f t="shared" si="8"/>
        <v/>
      </c>
      <c r="Y424" s="23" t="e">
        <f ca="1">IF(V424=#REF!,#REF!,IF(V424=#REF!,#REF!,IF(V424=#REF!,#REF!,IF(X424="","",IF(V424="","",IF(X424-TODAY()&gt;0,X424-TODAY(),"Venceu"))))))</f>
        <v>#REF!</v>
      </c>
      <c r="Z424" s="28" t="s">
        <v>2294</v>
      </c>
      <c r="AA424" s="25"/>
      <c r="AC424" s="38"/>
    </row>
    <row r="425" spans="1:29" ht="43.5" hidden="1" customHeight="1" x14ac:dyDescent="0.25">
      <c r="A425" s="16">
        <v>426</v>
      </c>
      <c r="B425" s="17" t="s">
        <v>2183</v>
      </c>
      <c r="C425" s="17" t="s">
        <v>396</v>
      </c>
      <c r="D425" s="17" t="s">
        <v>1015</v>
      </c>
      <c r="E425" s="17" t="s">
        <v>934</v>
      </c>
      <c r="F425" s="17" t="s">
        <v>1015</v>
      </c>
      <c r="G425" s="28" t="s">
        <v>2295</v>
      </c>
      <c r="H425" s="17"/>
      <c r="I425" s="17"/>
      <c r="J425" s="17"/>
      <c r="K425" s="22">
        <v>43962</v>
      </c>
      <c r="L425" s="18"/>
      <c r="M425" s="22">
        <v>43964</v>
      </c>
      <c r="N425" s="22">
        <v>43976</v>
      </c>
      <c r="O425" s="22"/>
      <c r="P425" s="22">
        <v>43976</v>
      </c>
      <c r="Q425" s="22">
        <v>43982</v>
      </c>
      <c r="R425" s="22"/>
      <c r="S425" s="17">
        <v>1976091</v>
      </c>
      <c r="T425" s="17">
        <v>1977550</v>
      </c>
      <c r="U425" s="23" t="str">
        <f t="shared" si="5"/>
        <v>Despachado CNA</v>
      </c>
      <c r="V425" s="18" t="s">
        <v>37</v>
      </c>
      <c r="W425" s="17"/>
      <c r="X425" s="29" t="str">
        <f t="shared" si="8"/>
        <v/>
      </c>
      <c r="Y425" s="23" t="e">
        <f ca="1">IF(V425=#REF!,#REF!,IF(V425=#REF!,#REF!,IF(V425=#REF!,#REF!,IF(X425="","",IF(V425="","",IF(X425-TODAY()&gt;0,X425-TODAY(),"Venceu"))))))</f>
        <v>#REF!</v>
      </c>
      <c r="Z425" s="28"/>
      <c r="AA425" s="25"/>
      <c r="AC425" s="38"/>
    </row>
    <row r="426" spans="1:29" ht="43.5" hidden="1" customHeight="1" x14ac:dyDescent="0.25">
      <c r="A426" s="16">
        <v>427</v>
      </c>
      <c r="B426" s="17" t="s">
        <v>2296</v>
      </c>
      <c r="C426" s="17" t="s">
        <v>396</v>
      </c>
      <c r="D426" s="17" t="s">
        <v>1388</v>
      </c>
      <c r="E426" s="17" t="s">
        <v>1815</v>
      </c>
      <c r="F426" s="17" t="s">
        <v>1390</v>
      </c>
      <c r="G426" s="28" t="s">
        <v>2297</v>
      </c>
      <c r="H426" s="17"/>
      <c r="I426" s="17"/>
      <c r="J426" s="17" t="s">
        <v>713</v>
      </c>
      <c r="K426" s="22"/>
      <c r="L426" s="22"/>
      <c r="M426" s="22"/>
      <c r="N426" s="22">
        <v>44147</v>
      </c>
      <c r="O426" s="22"/>
      <c r="P426" s="22"/>
      <c r="Q426" s="22"/>
      <c r="R426" s="22"/>
      <c r="S426" s="17">
        <v>2298737</v>
      </c>
      <c r="T426" s="17"/>
      <c r="U426" s="23" t="str">
        <f t="shared" si="5"/>
        <v>Término da análise</v>
      </c>
      <c r="V426" s="18" t="s">
        <v>423</v>
      </c>
      <c r="W426" s="17"/>
      <c r="X426" s="29" t="str">
        <f t="shared" si="8"/>
        <v/>
      </c>
      <c r="Y426" s="23" t="e">
        <f ca="1">IF(V426=#REF!,#REF!,IF(V426=#REF!,#REF!,IF(V426=#REF!,#REF!,IF(X426="","",IF(V426="","",IF(X426-TODAY()&gt;0,X426-TODAY(),"Venceu"))))))</f>
        <v>#REF!</v>
      </c>
      <c r="Z426" s="28"/>
      <c r="AA426" s="25"/>
      <c r="AC426" s="38"/>
    </row>
    <row r="427" spans="1:29" ht="43.5" hidden="1" customHeight="1" x14ac:dyDescent="0.25">
      <c r="A427" s="16">
        <v>428</v>
      </c>
      <c r="B427" s="17" t="s">
        <v>2298</v>
      </c>
      <c r="C427" s="17" t="s">
        <v>109</v>
      </c>
      <c r="D427" s="17" t="s">
        <v>934</v>
      </c>
      <c r="E427" s="17" t="s">
        <v>934</v>
      </c>
      <c r="F427" s="17" t="s">
        <v>1102</v>
      </c>
      <c r="G427" s="28" t="s">
        <v>2299</v>
      </c>
      <c r="H427" s="17"/>
      <c r="I427" s="17"/>
      <c r="J427" s="17" t="s">
        <v>713</v>
      </c>
      <c r="K427" s="49">
        <v>43976</v>
      </c>
      <c r="L427" s="49"/>
      <c r="M427" s="49"/>
      <c r="N427" s="49">
        <v>43977</v>
      </c>
      <c r="O427" s="49"/>
      <c r="P427" s="49">
        <v>43979</v>
      </c>
      <c r="Q427" s="49">
        <v>43982</v>
      </c>
      <c r="S427" s="27">
        <v>1976847</v>
      </c>
      <c r="T427" s="27">
        <v>1984691</v>
      </c>
      <c r="U427" s="23" t="str">
        <f t="shared" si="5"/>
        <v>Despachado CNA</v>
      </c>
      <c r="V427" s="18" t="s">
        <v>860</v>
      </c>
      <c r="W427" s="17"/>
      <c r="X427" s="29" t="str">
        <f t="shared" si="8"/>
        <v/>
      </c>
      <c r="Y427" s="23" t="e">
        <f ca="1">IF(V427=#REF!,#REF!,IF(V427=#REF!,#REF!,IF(V427=#REF!,#REF!,IF(X427="","",IF(V427="","",IF(X427-TODAY()&gt;0,X427-TODAY(),"Venceu"))))))</f>
        <v>#REF!</v>
      </c>
      <c r="Z427" s="28" t="s">
        <v>37</v>
      </c>
      <c r="AA427" s="25"/>
      <c r="AC427" s="38"/>
    </row>
    <row r="428" spans="1:29" ht="43.5" hidden="1" customHeight="1" x14ac:dyDescent="0.25">
      <c r="A428" s="16">
        <v>429</v>
      </c>
      <c r="B428" s="17" t="s">
        <v>2300</v>
      </c>
      <c r="C428" s="17" t="s">
        <v>1448</v>
      </c>
      <c r="D428" s="17" t="s">
        <v>934</v>
      </c>
      <c r="E428" s="17" t="s">
        <v>959</v>
      </c>
      <c r="F428" s="17" t="s">
        <v>960</v>
      </c>
      <c r="G428" s="28" t="s">
        <v>2301</v>
      </c>
      <c r="H428" s="17"/>
      <c r="I428" s="17"/>
      <c r="J428" s="17" t="s">
        <v>857</v>
      </c>
      <c r="K428" s="22">
        <v>43980</v>
      </c>
      <c r="L428" s="22"/>
      <c r="M428" s="22"/>
      <c r="N428" s="22"/>
      <c r="O428" s="22"/>
      <c r="P428" s="22">
        <v>44104</v>
      </c>
      <c r="Q428" s="22">
        <v>44107</v>
      </c>
      <c r="R428" s="22"/>
      <c r="S428" s="17"/>
      <c r="T428" s="17">
        <v>2216870</v>
      </c>
      <c r="U428" s="23" t="str">
        <f t="shared" si="5"/>
        <v>Despachado CNA</v>
      </c>
      <c r="V428" s="18" t="s">
        <v>386</v>
      </c>
      <c r="W428" s="17"/>
      <c r="X428" s="29" t="str">
        <f t="shared" si="8"/>
        <v/>
      </c>
      <c r="Y428" s="23" t="e">
        <f ca="1">IF(V428=#REF!,#REF!,IF(V428=#REF!,#REF!,IF(V428=#REF!,#REF!,IF(X428="","",IF(V428="","",IF(X428-TODAY()&gt;0,X428-TODAY(),"Venceu"))))))</f>
        <v>#REF!</v>
      </c>
      <c r="Z428" s="28" t="s">
        <v>2302</v>
      </c>
      <c r="AA428" s="25"/>
      <c r="AC428" s="38"/>
    </row>
    <row r="429" spans="1:29" ht="43.5" hidden="1" customHeight="1" x14ac:dyDescent="0.25">
      <c r="A429" s="16">
        <v>430</v>
      </c>
      <c r="B429" s="17" t="s">
        <v>2126</v>
      </c>
      <c r="C429" s="17" t="s">
        <v>29</v>
      </c>
      <c r="D429" s="17" t="s">
        <v>947</v>
      </c>
      <c r="E429" s="17" t="s">
        <v>959</v>
      </c>
      <c r="F429" s="17" t="s">
        <v>960</v>
      </c>
      <c r="G429" s="28" t="s">
        <v>2303</v>
      </c>
      <c r="H429" s="17"/>
      <c r="I429" s="17"/>
      <c r="J429" s="17" t="s">
        <v>857</v>
      </c>
      <c r="K429" s="22"/>
      <c r="L429" s="22"/>
      <c r="M429" s="22"/>
      <c r="N429" s="22"/>
      <c r="O429" s="22"/>
      <c r="P429" s="22"/>
      <c r="Q429" s="22"/>
      <c r="R429" s="22"/>
      <c r="S429" s="17"/>
      <c r="T429" s="17"/>
      <c r="U429" s="23" t="str">
        <f t="shared" si="5"/>
        <v>Registrar demanda</v>
      </c>
      <c r="V429" s="18" t="s">
        <v>37</v>
      </c>
      <c r="W429" s="17"/>
      <c r="X429" s="29" t="str">
        <f t="shared" si="8"/>
        <v/>
      </c>
      <c r="Y429" s="23" t="e">
        <f ca="1">IF(V429=#REF!,#REF!,IF(V429=#REF!,#REF!,IF(V429=#REF!,#REF!,IF(X429="","",IF(V429="","",IF(X429-TODAY()&gt;0,X429-TODAY(),"Venceu"))))))</f>
        <v>#REF!</v>
      </c>
      <c r="Z429" s="28" t="s">
        <v>1795</v>
      </c>
      <c r="AA429" s="25"/>
      <c r="AC429" s="38"/>
    </row>
    <row r="430" spans="1:29" ht="43.5" hidden="1" customHeight="1" x14ac:dyDescent="0.25">
      <c r="A430" s="16">
        <v>431</v>
      </c>
      <c r="B430" s="17" t="s">
        <v>2304</v>
      </c>
      <c r="C430" s="17"/>
      <c r="D430" s="17" t="s">
        <v>1224</v>
      </c>
      <c r="E430" s="17" t="s">
        <v>1225</v>
      </c>
      <c r="F430" s="17" t="s">
        <v>2239</v>
      </c>
      <c r="G430" s="28"/>
      <c r="H430" s="17"/>
      <c r="I430" s="17"/>
      <c r="J430" s="17"/>
      <c r="K430" s="22">
        <v>43984</v>
      </c>
      <c r="L430" s="22"/>
      <c r="M430" s="22"/>
      <c r="N430" s="22"/>
      <c r="O430" s="22"/>
      <c r="P430" s="22"/>
      <c r="Q430" s="22"/>
      <c r="R430" s="22"/>
      <c r="S430" s="17"/>
      <c r="T430" s="17"/>
      <c r="U430" s="23" t="str">
        <f t="shared" si="5"/>
        <v>Entrada COSOL</v>
      </c>
      <c r="V430" s="18"/>
      <c r="W430" s="17"/>
      <c r="X430" s="29" t="str">
        <f t="shared" si="8"/>
        <v/>
      </c>
      <c r="Y430" s="23" t="e">
        <f ca="1">IF(V430=#REF!,#REF!,IF(V430=#REF!,#REF!,IF(V430=#REF!,#REF!,IF(X430="","",IF(V430="","",IF(X430-TODAY()&gt;0,X430-TODAY(),"Venceu"))))))</f>
        <v>#REF!</v>
      </c>
      <c r="Z430" s="28"/>
      <c r="AA430" s="25"/>
      <c r="AC430" s="38"/>
    </row>
    <row r="431" spans="1:29" ht="43.5" hidden="1" customHeight="1" x14ac:dyDescent="0.25">
      <c r="A431" s="16">
        <v>432</v>
      </c>
      <c r="B431" s="17" t="s">
        <v>674</v>
      </c>
      <c r="C431" s="17"/>
      <c r="D431" s="17" t="s">
        <v>1015</v>
      </c>
      <c r="E431" s="17" t="s">
        <v>934</v>
      </c>
      <c r="F431" s="17" t="s">
        <v>1015</v>
      </c>
      <c r="G431" s="28"/>
      <c r="H431" s="17"/>
      <c r="I431" s="17"/>
      <c r="J431" s="17"/>
      <c r="K431" s="22">
        <v>43984</v>
      </c>
      <c r="L431" s="22"/>
      <c r="M431" s="22"/>
      <c r="N431" s="22"/>
      <c r="O431" s="22"/>
      <c r="P431" s="22"/>
      <c r="Q431" s="22"/>
      <c r="R431" s="22"/>
      <c r="S431" s="17"/>
      <c r="T431" s="17"/>
      <c r="U431" s="23" t="str">
        <f t="shared" si="5"/>
        <v>Entrada COSOL</v>
      </c>
      <c r="V431" s="18"/>
      <c r="W431" s="17"/>
      <c r="X431" s="29" t="str">
        <f t="shared" si="8"/>
        <v/>
      </c>
      <c r="Y431" s="23" t="e">
        <f ca="1">IF(V431=#REF!,#REF!,IF(V431=#REF!,#REF!,IF(V431=#REF!,#REF!,IF(X431="","",IF(V431="","",IF(X431-TODAY()&gt;0,X431-TODAY(),"Venceu"))))))</f>
        <v>#REF!</v>
      </c>
      <c r="Z431" s="28"/>
      <c r="AA431" s="25"/>
      <c r="AC431" s="38"/>
    </row>
    <row r="432" spans="1:29" ht="43.5" hidden="1" customHeight="1" x14ac:dyDescent="0.25">
      <c r="A432" s="16">
        <v>433</v>
      </c>
      <c r="B432" s="17" t="s">
        <v>2305</v>
      </c>
      <c r="C432" s="17" t="s">
        <v>103</v>
      </c>
      <c r="D432" s="17" t="s">
        <v>1015</v>
      </c>
      <c r="E432" s="17" t="s">
        <v>934</v>
      </c>
      <c r="F432" s="17" t="s">
        <v>1015</v>
      </c>
      <c r="G432" s="28" t="s">
        <v>2306</v>
      </c>
      <c r="H432" s="17"/>
      <c r="I432" s="17"/>
      <c r="J432" s="17" t="s">
        <v>857</v>
      </c>
      <c r="K432" s="22">
        <v>43985</v>
      </c>
      <c r="L432" s="22"/>
      <c r="M432" s="22"/>
      <c r="N432" s="22">
        <v>43986</v>
      </c>
      <c r="O432" s="22"/>
      <c r="P432" s="22">
        <v>43986</v>
      </c>
      <c r="Q432" s="22">
        <v>43989</v>
      </c>
      <c r="R432" s="22"/>
      <c r="S432" s="17">
        <v>1995863</v>
      </c>
      <c r="T432" s="17">
        <v>1996930</v>
      </c>
      <c r="U432" s="23" t="str">
        <f t="shared" si="5"/>
        <v>Despachado CNA</v>
      </c>
      <c r="V432" s="18" t="s">
        <v>37</v>
      </c>
      <c r="W432" s="17"/>
      <c r="X432" s="29" t="str">
        <f t="shared" si="8"/>
        <v/>
      </c>
      <c r="Y432" s="23" t="e">
        <f ca="1">IF(V432=#REF!,#REF!,IF(V432=#REF!,#REF!,IF(V432=#REF!,#REF!,IF(X432="","",IF(V432="","",IF(X432-TODAY()&gt;0,X432-TODAY(),"Venceu"))))))</f>
        <v>#REF!</v>
      </c>
      <c r="Z432" s="28" t="s">
        <v>2307</v>
      </c>
      <c r="AA432" s="25"/>
      <c r="AC432" s="38"/>
    </row>
    <row r="433" spans="1:29" ht="43.5" hidden="1" customHeight="1" x14ac:dyDescent="0.25">
      <c r="A433" s="16">
        <v>434</v>
      </c>
      <c r="B433" s="17" t="s">
        <v>2308</v>
      </c>
      <c r="C433" s="17" t="s">
        <v>103</v>
      </c>
      <c r="D433" s="17" t="s">
        <v>1224</v>
      </c>
      <c r="E433" s="27" t="s">
        <v>1225</v>
      </c>
      <c r="F433" s="17" t="s">
        <v>2239</v>
      </c>
      <c r="G433" s="28" t="s">
        <v>2309</v>
      </c>
      <c r="H433" s="17"/>
      <c r="I433" s="17"/>
      <c r="J433" s="17" t="s">
        <v>857</v>
      </c>
      <c r="K433" s="22">
        <v>43987</v>
      </c>
      <c r="L433" s="22"/>
      <c r="M433" s="22"/>
      <c r="N433" s="22">
        <v>43987</v>
      </c>
      <c r="O433" s="22"/>
      <c r="P433" s="22">
        <v>43987</v>
      </c>
      <c r="Q433" s="22">
        <v>43987</v>
      </c>
      <c r="R433" s="22"/>
      <c r="S433" s="17">
        <v>1996757</v>
      </c>
      <c r="T433" s="17">
        <v>1996845</v>
      </c>
      <c r="U433" s="23" t="str">
        <f t="shared" si="5"/>
        <v>Despachado CNA</v>
      </c>
      <c r="V433" s="18" t="s">
        <v>860</v>
      </c>
      <c r="W433" s="17"/>
      <c r="X433" s="29" t="str">
        <f t="shared" si="8"/>
        <v/>
      </c>
      <c r="Y433" s="23" t="e">
        <f ca="1">IF(V433=#REF!,#REF!,IF(V433=#REF!,#REF!,IF(V433=#REF!,#REF!,IF(X433="","",IF(V433="","",IF(X433-TODAY()&gt;0,X433-TODAY(),"Venceu"))))))</f>
        <v>#REF!</v>
      </c>
      <c r="Z433" s="28"/>
      <c r="AA433" s="25" t="s">
        <v>2310</v>
      </c>
      <c r="AC433" s="38"/>
    </row>
    <row r="434" spans="1:29" ht="43.5" hidden="1" customHeight="1" x14ac:dyDescent="0.25">
      <c r="A434" s="16">
        <v>435</v>
      </c>
      <c r="B434" s="17" t="s">
        <v>2311</v>
      </c>
      <c r="C434" s="23" t="s">
        <v>279</v>
      </c>
      <c r="D434" s="17" t="s">
        <v>947</v>
      </c>
      <c r="E434" s="27" t="s">
        <v>948</v>
      </c>
      <c r="F434" s="17" t="s">
        <v>947</v>
      </c>
      <c r="G434" s="28" t="s">
        <v>2312</v>
      </c>
      <c r="H434" s="17"/>
      <c r="I434" s="17"/>
      <c r="J434" s="17" t="s">
        <v>857</v>
      </c>
      <c r="K434" s="22">
        <v>43994</v>
      </c>
      <c r="L434" s="22"/>
      <c r="M434" s="22"/>
      <c r="N434" s="22">
        <v>43998</v>
      </c>
      <c r="O434" s="22"/>
      <c r="P434" s="22">
        <v>43998</v>
      </c>
      <c r="Q434" s="22">
        <v>43999</v>
      </c>
      <c r="R434" s="22"/>
      <c r="S434" s="17">
        <v>2009784</v>
      </c>
      <c r="T434" s="17">
        <v>2010348</v>
      </c>
      <c r="U434" s="23" t="str">
        <f t="shared" si="5"/>
        <v>Despachado CNA</v>
      </c>
      <c r="V434" s="18" t="s">
        <v>860</v>
      </c>
      <c r="W434" s="17"/>
      <c r="X434" s="29" t="str">
        <f t="shared" si="8"/>
        <v/>
      </c>
      <c r="Y434" s="23" t="e">
        <f ca="1">IF(V434=#REF!,#REF!,IF(V434=#REF!,#REF!,IF(V434=#REF!,#REF!,IF(X434="","",IF(V434="","",IF(X434-TODAY()&gt;0,X434-TODAY(),"Venceu"))))))</f>
        <v>#REF!</v>
      </c>
      <c r="Z434" s="28"/>
      <c r="AA434" s="25" t="s">
        <v>2313</v>
      </c>
      <c r="AC434" s="38"/>
    </row>
    <row r="435" spans="1:29" ht="43.5" hidden="1" customHeight="1" x14ac:dyDescent="0.25">
      <c r="A435" s="16">
        <v>436</v>
      </c>
      <c r="B435" s="17" t="s">
        <v>2314</v>
      </c>
      <c r="C435" s="17" t="s">
        <v>217</v>
      </c>
      <c r="D435" s="17" t="s">
        <v>1149</v>
      </c>
      <c r="E435" s="27" t="s">
        <v>1981</v>
      </c>
      <c r="F435" s="17" t="s">
        <v>953</v>
      </c>
      <c r="G435" s="28" t="s">
        <v>2315</v>
      </c>
      <c r="H435" s="17"/>
      <c r="I435" s="17"/>
      <c r="J435" s="17" t="s">
        <v>2186</v>
      </c>
      <c r="K435" s="22">
        <v>43983</v>
      </c>
      <c r="L435" s="22"/>
      <c r="M435" s="22">
        <v>43997</v>
      </c>
      <c r="N435" s="22">
        <v>43998</v>
      </c>
      <c r="O435" s="22"/>
      <c r="P435" s="22">
        <v>43998</v>
      </c>
      <c r="Q435" s="22">
        <v>43999</v>
      </c>
      <c r="R435" s="22">
        <v>44020</v>
      </c>
      <c r="S435" s="17">
        <v>2009902</v>
      </c>
      <c r="T435" s="17">
        <v>2016973</v>
      </c>
      <c r="U435" s="23" t="str">
        <f t="shared" si="5"/>
        <v>Despachado CNA</v>
      </c>
      <c r="V435" s="18" t="s">
        <v>860</v>
      </c>
      <c r="W435" s="17"/>
      <c r="X435" s="29" t="str">
        <f t="shared" si="8"/>
        <v/>
      </c>
      <c r="Y435" s="23" t="e">
        <f ca="1">IF(V435=#REF!,#REF!,IF(V435=#REF!,#REF!,IF(V435=#REF!,#REF!,IF(X435="","",IF(V435="","",IF(X435-TODAY()&gt;0,X435-TODAY(),"Venceu"))))))</f>
        <v>#REF!</v>
      </c>
      <c r="Z435" s="28"/>
      <c r="AA435" s="50" t="s">
        <v>2316</v>
      </c>
      <c r="AC435" s="38"/>
    </row>
    <row r="436" spans="1:29" ht="43.5" hidden="1" customHeight="1" x14ac:dyDescent="0.25">
      <c r="A436" s="16">
        <v>437</v>
      </c>
      <c r="B436" s="17" t="s">
        <v>2317</v>
      </c>
      <c r="C436" s="17" t="s">
        <v>396</v>
      </c>
      <c r="D436" s="17" t="s">
        <v>1015</v>
      </c>
      <c r="E436" s="27" t="s">
        <v>934</v>
      </c>
      <c r="F436" s="17" t="s">
        <v>1015</v>
      </c>
      <c r="G436" s="28" t="s">
        <v>2318</v>
      </c>
      <c r="H436" s="17"/>
      <c r="I436" s="17"/>
      <c r="J436" s="17" t="s">
        <v>857</v>
      </c>
      <c r="K436" s="22">
        <v>43992</v>
      </c>
      <c r="L436" s="22"/>
      <c r="M436" s="22"/>
      <c r="N436" s="22"/>
      <c r="O436" s="22"/>
      <c r="P436" s="22">
        <v>43999</v>
      </c>
      <c r="Q436" s="22"/>
      <c r="R436" s="22"/>
      <c r="S436" s="17"/>
      <c r="T436" s="17"/>
      <c r="U436" s="23" t="str">
        <f t="shared" si="5"/>
        <v>Despachado COSOL</v>
      </c>
      <c r="V436" s="18" t="s">
        <v>860</v>
      </c>
      <c r="W436" s="17"/>
      <c r="X436" s="29" t="str">
        <f t="shared" si="8"/>
        <v/>
      </c>
      <c r="Y436" s="23" t="e">
        <f ca="1">IF(V436=#REF!,#REF!,IF(V436=#REF!,#REF!,IF(V436=#REF!,#REF!,IF(X436="","",IF(V436="","",IF(X436-TODAY()&gt;0,X436-TODAY(),"Venceu"))))))</f>
        <v>#REF!</v>
      </c>
      <c r="Z436" s="28"/>
      <c r="AA436" s="50" t="s">
        <v>2319</v>
      </c>
      <c r="AC436" s="38"/>
    </row>
    <row r="437" spans="1:29" ht="43.5" hidden="1" customHeight="1" x14ac:dyDescent="0.25">
      <c r="A437" s="16">
        <v>438</v>
      </c>
      <c r="B437" s="17" t="s">
        <v>1716</v>
      </c>
      <c r="C437" s="17" t="s">
        <v>29</v>
      </c>
      <c r="D437" s="17" t="s">
        <v>1557</v>
      </c>
      <c r="E437" s="27" t="s">
        <v>2082</v>
      </c>
      <c r="F437" s="17" t="s">
        <v>2258</v>
      </c>
      <c r="G437" s="28" t="s">
        <v>2320</v>
      </c>
      <c r="H437" s="17"/>
      <c r="I437" s="17"/>
      <c r="J437" s="17" t="s">
        <v>857</v>
      </c>
      <c r="K437" s="21">
        <v>44082</v>
      </c>
      <c r="L437" s="21"/>
      <c r="M437" s="21"/>
      <c r="N437" s="21"/>
      <c r="O437" s="21"/>
      <c r="P437" s="21">
        <v>44082</v>
      </c>
      <c r="Q437" s="21"/>
      <c r="R437" s="22"/>
      <c r="S437" s="17"/>
      <c r="T437" s="17"/>
      <c r="U437" s="23" t="str">
        <f t="shared" si="5"/>
        <v>Despachado COSOL</v>
      </c>
      <c r="V437" s="18" t="s">
        <v>860</v>
      </c>
      <c r="W437" s="17"/>
      <c r="X437" s="29" t="str">
        <f t="shared" si="8"/>
        <v/>
      </c>
      <c r="Y437" s="23" t="e">
        <f ca="1">IF(V437=#REF!,#REF!,IF(V437=#REF!,#REF!,IF(V437=#REF!,#REF!,IF(X437="","",IF(V437="","",IF(X437-TODAY()&gt;0,X437-TODAY(),"Venceu"))))))</f>
        <v>#REF!</v>
      </c>
      <c r="Z437" s="28"/>
      <c r="AA437" s="50" t="s">
        <v>2321</v>
      </c>
      <c r="AC437" s="38"/>
    </row>
    <row r="438" spans="1:29" ht="43.5" hidden="1" customHeight="1" x14ac:dyDescent="0.25">
      <c r="A438" s="16">
        <v>439</v>
      </c>
      <c r="B438" s="17" t="s">
        <v>70</v>
      </c>
      <c r="C438" s="17" t="s">
        <v>71</v>
      </c>
      <c r="D438" s="17" t="s">
        <v>1170</v>
      </c>
      <c r="E438" s="17" t="s">
        <v>934</v>
      </c>
      <c r="F438" s="17" t="s">
        <v>1171</v>
      </c>
      <c r="G438" s="17" t="s">
        <v>2322</v>
      </c>
      <c r="H438" s="17"/>
      <c r="I438" s="17"/>
      <c r="J438" s="17" t="s">
        <v>857</v>
      </c>
      <c r="K438" s="21">
        <v>44017</v>
      </c>
      <c r="L438" s="22"/>
      <c r="M438" s="22"/>
      <c r="N438" s="22"/>
      <c r="O438" s="22"/>
      <c r="P438" s="22">
        <v>44018</v>
      </c>
      <c r="Q438" s="22">
        <v>44271</v>
      </c>
      <c r="R438" s="22"/>
      <c r="S438" s="22">
        <v>2546793</v>
      </c>
      <c r="T438" s="17">
        <v>2547131</v>
      </c>
      <c r="U438" s="23" t="str">
        <f t="shared" si="5"/>
        <v>Despachado CNA</v>
      </c>
      <c r="V438" s="18" t="s">
        <v>860</v>
      </c>
      <c r="W438" s="18"/>
      <c r="X438" s="29" t="str">
        <f t="shared" si="8"/>
        <v/>
      </c>
      <c r="Y438" s="23" t="e">
        <f ca="1">IF(V438=#REF!,#REF!,IF(V438=#REF!,#REF!,IF(V438=#REF!,#REF!,IF(X438="","",IF(V438="","",IF(X438-TODAY()&gt;0,X438-TODAY(),"Venceu"))))))</f>
        <v>#REF!</v>
      </c>
      <c r="Z438" s="23"/>
      <c r="AA438" s="25" t="s">
        <v>2323</v>
      </c>
      <c r="AC438" s="38"/>
    </row>
    <row r="439" spans="1:29" ht="43.5" hidden="1" customHeight="1" x14ac:dyDescent="0.25">
      <c r="A439" s="16">
        <v>440</v>
      </c>
      <c r="B439" s="17" t="s">
        <v>2104</v>
      </c>
      <c r="C439" s="17" t="s">
        <v>396</v>
      </c>
      <c r="D439" s="17" t="s">
        <v>1015</v>
      </c>
      <c r="E439" s="17" t="s">
        <v>934</v>
      </c>
      <c r="F439" s="17" t="s">
        <v>1015</v>
      </c>
      <c r="G439" s="17" t="s">
        <v>2324</v>
      </c>
      <c r="H439" s="17"/>
      <c r="I439" s="17"/>
      <c r="J439" s="17" t="s">
        <v>683</v>
      </c>
      <c r="K439" s="21">
        <v>44026</v>
      </c>
      <c r="L439" s="22"/>
      <c r="M439" s="22">
        <v>44048</v>
      </c>
      <c r="N439" s="22">
        <v>44049</v>
      </c>
      <c r="O439" s="22">
        <v>44050</v>
      </c>
      <c r="P439" s="22">
        <v>44050</v>
      </c>
      <c r="Q439" s="22"/>
      <c r="R439" s="22"/>
      <c r="S439" s="22"/>
      <c r="T439" s="17"/>
      <c r="U439" s="23" t="str">
        <f t="shared" si="5"/>
        <v>Despachado COSOL</v>
      </c>
      <c r="V439" s="18" t="s">
        <v>423</v>
      </c>
      <c r="W439" s="18"/>
      <c r="X439" s="29" t="str">
        <f t="shared" si="8"/>
        <v/>
      </c>
      <c r="Y439" s="23" t="e">
        <f ca="1">IF(V439=#REF!,#REF!,IF(V439=#REF!,#REF!,IF(V439=#REF!,#REF!,IF(X439="","",IF(V439="","",IF(X439-TODAY()&gt;0,X439-TODAY(),"Venceu"))))))</f>
        <v>#REF!</v>
      </c>
      <c r="Z439" s="23"/>
      <c r="AA439" s="25" t="s">
        <v>2325</v>
      </c>
      <c r="AC439" s="38"/>
    </row>
    <row r="440" spans="1:29" ht="43.5" hidden="1" customHeight="1" x14ac:dyDescent="0.25">
      <c r="A440" s="16">
        <v>441</v>
      </c>
      <c r="B440" s="17" t="s">
        <v>2326</v>
      </c>
      <c r="C440" s="17" t="s">
        <v>109</v>
      </c>
      <c r="D440" s="17" t="s">
        <v>1015</v>
      </c>
      <c r="E440" s="17" t="s">
        <v>934</v>
      </c>
      <c r="F440" s="17" t="s">
        <v>1015</v>
      </c>
      <c r="G440" s="28" t="s">
        <v>2327</v>
      </c>
      <c r="H440" s="17"/>
      <c r="I440" s="17"/>
      <c r="J440" s="17" t="s">
        <v>857</v>
      </c>
      <c r="K440" s="22">
        <v>44154</v>
      </c>
      <c r="L440" s="22"/>
      <c r="M440" s="22"/>
      <c r="N440" s="22"/>
      <c r="O440" s="22"/>
      <c r="P440" s="22">
        <v>44013</v>
      </c>
      <c r="Q440" s="22">
        <v>44022</v>
      </c>
      <c r="R440" s="22">
        <v>44053</v>
      </c>
      <c r="S440" s="17">
        <v>2036784</v>
      </c>
      <c r="T440" s="17">
        <v>2057112</v>
      </c>
      <c r="U440" s="23" t="str">
        <f t="shared" si="5"/>
        <v>Despachado CNA</v>
      </c>
      <c r="V440" s="18" t="s">
        <v>860</v>
      </c>
      <c r="W440" s="17"/>
      <c r="X440" s="29" t="str">
        <f>IF(W440&gt;0,Q440+W440,"")</f>
        <v/>
      </c>
      <c r="Y440" s="23" t="e">
        <f ca="1">IF(V440=#REF!,#REF!,IF(V440=#REF!,#REF!,IF(V440=#REF!,#REF!,IF(X440="","",IF(V440="","",IF(X440-TODAY()&gt;0,X440-TODAY(),"Venceu"))))))</f>
        <v>#REF!</v>
      </c>
      <c r="Z440" s="28"/>
      <c r="AA440" s="25" t="s">
        <v>2328</v>
      </c>
      <c r="AC440" s="38"/>
    </row>
    <row r="441" spans="1:29" ht="43.5" hidden="1" customHeight="1" x14ac:dyDescent="0.25">
      <c r="A441" s="16">
        <v>442</v>
      </c>
      <c r="B441" s="17" t="s">
        <v>1735</v>
      </c>
      <c r="C441" s="17" t="s">
        <v>225</v>
      </c>
      <c r="D441" s="17" t="s">
        <v>947</v>
      </c>
      <c r="E441" s="17" t="s">
        <v>948</v>
      </c>
      <c r="F441" s="17" t="s">
        <v>947</v>
      </c>
      <c r="G441" s="28" t="s">
        <v>2329</v>
      </c>
      <c r="H441" s="17"/>
      <c r="I441" s="17"/>
      <c r="J441" s="17" t="s">
        <v>857</v>
      </c>
      <c r="K441" s="22">
        <v>44013</v>
      </c>
      <c r="L441" s="22"/>
      <c r="M441" s="22"/>
      <c r="N441" s="22"/>
      <c r="O441" s="22"/>
      <c r="P441" s="22">
        <v>44013</v>
      </c>
      <c r="Q441" s="22">
        <v>44018</v>
      </c>
      <c r="R441" s="22"/>
      <c r="S441" s="17">
        <v>2036515</v>
      </c>
      <c r="T441" s="17">
        <v>2042096</v>
      </c>
      <c r="U441" s="23" t="str">
        <f t="shared" si="5"/>
        <v>Despachado CNA</v>
      </c>
      <c r="V441" s="18"/>
      <c r="W441" s="17"/>
      <c r="X441" s="29" t="str">
        <f>IF(W441&gt;0,Q441+W441,"")</f>
        <v/>
      </c>
      <c r="Y441" s="23" t="e">
        <f ca="1">IF(V441=#REF!,#REF!,IF(V441=#REF!,#REF!,IF(V441=#REF!,#REF!,IF(X441="","",IF(V441="","",IF(X441-TODAY()&gt;0,X441-TODAY(),"Venceu"))))))</f>
        <v>#REF!</v>
      </c>
      <c r="Z441" s="28"/>
      <c r="AA441" s="25" t="s">
        <v>2330</v>
      </c>
      <c r="AC441" s="38"/>
    </row>
    <row r="442" spans="1:29" ht="43.5" hidden="1" customHeight="1" x14ac:dyDescent="0.25">
      <c r="A442" s="16">
        <v>443</v>
      </c>
      <c r="B442" s="17" t="s">
        <v>2331</v>
      </c>
      <c r="C442" s="17" t="s">
        <v>103</v>
      </c>
      <c r="D442" s="17" t="s">
        <v>1224</v>
      </c>
      <c r="E442" s="17" t="s">
        <v>1225</v>
      </c>
      <c r="F442" s="17" t="s">
        <v>2239</v>
      </c>
      <c r="G442" s="28" t="s">
        <v>2332</v>
      </c>
      <c r="H442" s="17"/>
      <c r="I442" s="17"/>
      <c r="J442" s="17" t="s">
        <v>43</v>
      </c>
      <c r="K442" s="22">
        <v>43958</v>
      </c>
      <c r="L442" s="22"/>
      <c r="M442" s="22">
        <v>44004</v>
      </c>
      <c r="N442" s="22">
        <v>44011</v>
      </c>
      <c r="O442" s="22">
        <v>44011</v>
      </c>
      <c r="P442" s="22">
        <v>44013</v>
      </c>
      <c r="Q442" s="22"/>
      <c r="R442" s="22"/>
      <c r="S442" s="17">
        <v>2027802</v>
      </c>
      <c r="T442" s="17"/>
      <c r="U442" s="23" t="str">
        <f t="shared" si="5"/>
        <v>Despachado COSOL</v>
      </c>
      <c r="V442" s="18" t="s">
        <v>860</v>
      </c>
      <c r="W442" s="17"/>
      <c r="X442" s="29" t="str">
        <f>IF(W442&gt;0,Q442+W442,"")</f>
        <v/>
      </c>
      <c r="Y442" s="23" t="e">
        <f ca="1">IF(V442=#REF!,#REF!,IF(V442=#REF!,#REF!,IF(V442=#REF!,#REF!,IF(X442="","",IF(V442="","",IF(X442-TODAY()&gt;0,X442-TODAY(),"Venceu"))))))</f>
        <v>#REF!</v>
      </c>
      <c r="Z442" s="28"/>
      <c r="AA442" s="25" t="s">
        <v>2333</v>
      </c>
      <c r="AC442" s="38"/>
    </row>
    <row r="443" spans="1:29" ht="43.5" hidden="1" customHeight="1" x14ac:dyDescent="0.25">
      <c r="A443" s="16">
        <v>445</v>
      </c>
      <c r="B443" s="17" t="s">
        <v>2334</v>
      </c>
      <c r="C443" s="17" t="s">
        <v>130</v>
      </c>
      <c r="D443" s="17" t="s">
        <v>947</v>
      </c>
      <c r="E443" s="17" t="s">
        <v>948</v>
      </c>
      <c r="F443" s="17" t="s">
        <v>947</v>
      </c>
      <c r="G443" s="28" t="s">
        <v>2335</v>
      </c>
      <c r="H443" s="17"/>
      <c r="I443" s="17"/>
      <c r="J443" s="17" t="s">
        <v>857</v>
      </c>
      <c r="K443" s="22">
        <v>44015</v>
      </c>
      <c r="L443" s="22"/>
      <c r="M443" s="22"/>
      <c r="N443" s="22"/>
      <c r="O443" s="22"/>
      <c r="P443" s="22">
        <v>44019</v>
      </c>
      <c r="Q443" s="22">
        <v>44021</v>
      </c>
      <c r="R443" s="22"/>
      <c r="S443" s="17">
        <v>2041792</v>
      </c>
      <c r="T443" s="17">
        <v>2048854</v>
      </c>
      <c r="U443" s="23" t="str">
        <f t="shared" si="5"/>
        <v>Despachado CNA</v>
      </c>
      <c r="V443" s="18" t="s">
        <v>860</v>
      </c>
      <c r="W443" s="17"/>
      <c r="X443" s="29" t="str">
        <f>IF(W443&gt;0,Q443+W443,"")</f>
        <v/>
      </c>
      <c r="Y443" s="23" t="e">
        <f ca="1">IF(V443=#REF!,#REF!,IF(V443=#REF!,#REF!,IF(V443=#REF!,#REF!,IF(X443="","",IF(V443="","",IF(X443-TODAY()&gt;0,X443-TODAY(),"Venceu"))))))</f>
        <v>#REF!</v>
      </c>
      <c r="Z443" s="28"/>
      <c r="AA443" s="25" t="s">
        <v>2336</v>
      </c>
      <c r="AC443" s="38"/>
    </row>
    <row r="444" spans="1:29" ht="43.5" hidden="1" customHeight="1" x14ac:dyDescent="0.25">
      <c r="A444" s="16">
        <v>446</v>
      </c>
      <c r="B444" s="17" t="s">
        <v>2337</v>
      </c>
      <c r="C444" s="17" t="s">
        <v>254</v>
      </c>
      <c r="D444" s="17" t="s">
        <v>1256</v>
      </c>
      <c r="E444" s="17" t="s">
        <v>2082</v>
      </c>
      <c r="F444" s="17" t="s">
        <v>953</v>
      </c>
      <c r="G444" s="28" t="s">
        <v>2338</v>
      </c>
      <c r="H444" s="17"/>
      <c r="I444" s="17"/>
      <c r="J444" s="17" t="s">
        <v>2186</v>
      </c>
      <c r="K444" s="21">
        <v>44019</v>
      </c>
      <c r="L444" s="21"/>
      <c r="M444" s="21">
        <v>44019</v>
      </c>
      <c r="N444" s="21">
        <v>44020</v>
      </c>
      <c r="O444" s="21"/>
      <c r="P444" s="21">
        <v>44020</v>
      </c>
      <c r="Q444" s="21">
        <v>44021</v>
      </c>
      <c r="R444" s="22"/>
      <c r="S444" s="17">
        <v>2048179</v>
      </c>
      <c r="T444" s="17">
        <v>2050443</v>
      </c>
      <c r="U444" s="23" t="str">
        <f t="shared" ref="U444:U485" si="9">IF(B444&gt;0,IF(Q444&gt;0,$Q$1,IF(P444&gt;0,$P$1,IF(O444&gt;0,$O$1,IF(N444&gt;0,$N$1,IF(M444&gt;0,$M$1,IF(L444&gt;0,$L$1,IF(K444&gt;0,$K$1,"Registrar demanda"))))))),"")</f>
        <v>Despachado CNA</v>
      </c>
      <c r="V444" s="18" t="s">
        <v>860</v>
      </c>
      <c r="W444" s="17"/>
      <c r="X444" s="29" t="str">
        <f t="shared" ref="X444:X507" si="10">IF(W444&gt;0,Q444+W444,"")</f>
        <v/>
      </c>
      <c r="Y444" s="23" t="e">
        <f ca="1">IF(V444=#REF!,#REF!,IF(V444=#REF!,#REF!,IF(V444=#REF!,#REF!,IF(X444="","",IF(V444="","",IF(X444-TODAY()&gt;0,X444-TODAY(),"Venceu"))))))</f>
        <v>#REF!</v>
      </c>
      <c r="Z444" s="28"/>
      <c r="AA444" s="25" t="s">
        <v>2339</v>
      </c>
      <c r="AB444" s="27"/>
      <c r="AC444" s="38"/>
    </row>
    <row r="445" spans="1:29" ht="43.5" hidden="1" customHeight="1" x14ac:dyDescent="0.25">
      <c r="A445" s="16">
        <v>447</v>
      </c>
      <c r="B445" s="17" t="s">
        <v>2340</v>
      </c>
      <c r="C445" s="17" t="s">
        <v>29</v>
      </c>
      <c r="D445" s="17" t="s">
        <v>947</v>
      </c>
      <c r="E445" s="17" t="s">
        <v>948</v>
      </c>
      <c r="F445" s="17" t="s">
        <v>947</v>
      </c>
      <c r="G445" s="28" t="s">
        <v>2341</v>
      </c>
      <c r="H445" s="17"/>
      <c r="I445" s="17"/>
      <c r="J445" s="17" t="s">
        <v>857</v>
      </c>
      <c r="K445" s="22">
        <v>44008</v>
      </c>
      <c r="L445" s="22"/>
      <c r="M445" s="22"/>
      <c r="N445" s="22"/>
      <c r="O445" s="22"/>
      <c r="P445" s="22">
        <v>44021</v>
      </c>
      <c r="Q445" s="22">
        <v>44036</v>
      </c>
      <c r="R445" s="22"/>
      <c r="S445" s="17">
        <v>2052267</v>
      </c>
      <c r="T445" s="17">
        <v>2078969</v>
      </c>
      <c r="U445" s="23" t="str">
        <f t="shared" si="9"/>
        <v>Despachado CNA</v>
      </c>
      <c r="V445" s="18" t="s">
        <v>860</v>
      </c>
      <c r="W445" s="17"/>
      <c r="X445" s="29" t="str">
        <f t="shared" si="10"/>
        <v/>
      </c>
      <c r="Y445" s="23" t="e">
        <f ca="1">IF(V445=#REF!,#REF!,IF(V445=#REF!,#REF!,IF(V445=#REF!,#REF!,IF(X445="","",IF(V445="","",IF(X445-TODAY()&gt;0,X445-TODAY(),"Venceu"))))))</f>
        <v>#REF!</v>
      </c>
      <c r="Z445" s="28"/>
      <c r="AA445" s="25" t="s">
        <v>2342</v>
      </c>
      <c r="AB445" s="27"/>
      <c r="AC445" s="38"/>
    </row>
    <row r="446" spans="1:29" ht="43.5" hidden="1" customHeight="1" x14ac:dyDescent="0.25">
      <c r="A446" s="16">
        <v>448</v>
      </c>
      <c r="B446" s="17" t="s">
        <v>2343</v>
      </c>
      <c r="C446" s="17" t="s">
        <v>103</v>
      </c>
      <c r="D446" s="17" t="s">
        <v>1015</v>
      </c>
      <c r="E446" s="17" t="s">
        <v>934</v>
      </c>
      <c r="F446" s="17" t="s">
        <v>1015</v>
      </c>
      <c r="G446" s="28" t="s">
        <v>2344</v>
      </c>
      <c r="H446" s="17"/>
      <c r="I446" s="17"/>
      <c r="J446" s="17" t="s">
        <v>857</v>
      </c>
      <c r="K446" s="22">
        <v>44006</v>
      </c>
      <c r="L446" s="22"/>
      <c r="M446" s="22"/>
      <c r="N446" s="22"/>
      <c r="O446" s="22"/>
      <c r="P446" s="22">
        <v>44025</v>
      </c>
      <c r="Q446" s="22">
        <v>44025</v>
      </c>
      <c r="R446" s="22"/>
      <c r="S446" s="17">
        <v>2052635</v>
      </c>
      <c r="T446" s="17">
        <v>2057929</v>
      </c>
      <c r="U446" s="23" t="str">
        <f t="shared" si="9"/>
        <v>Despachado CNA</v>
      </c>
      <c r="V446" s="18" t="s">
        <v>860</v>
      </c>
      <c r="W446" s="17"/>
      <c r="X446" s="29" t="str">
        <f t="shared" si="10"/>
        <v/>
      </c>
      <c r="Y446" s="23" t="e">
        <f ca="1">IF(V446=#REF!,#REF!,IF(V446=#REF!,#REF!,IF(V446=#REF!,#REF!,IF(X446="","",IF(V446="","",IF(X446-TODAY()&gt;0,X446-TODAY(),"Venceu"))))))</f>
        <v>#REF!</v>
      </c>
      <c r="Z446" s="28"/>
      <c r="AA446" s="25" t="s">
        <v>2345</v>
      </c>
      <c r="AB446" s="27"/>
      <c r="AC446" s="38"/>
    </row>
    <row r="447" spans="1:29" ht="43.5" hidden="1" customHeight="1" x14ac:dyDescent="0.25">
      <c r="A447" s="16">
        <v>450</v>
      </c>
      <c r="B447" s="17" t="s">
        <v>1326</v>
      </c>
      <c r="C447" s="17" t="s">
        <v>83</v>
      </c>
      <c r="D447" s="17" t="s">
        <v>1143</v>
      </c>
      <c r="E447" s="17" t="s">
        <v>959</v>
      </c>
      <c r="F447" s="17" t="s">
        <v>960</v>
      </c>
      <c r="G447" s="28" t="s">
        <v>2346</v>
      </c>
      <c r="H447" s="17"/>
      <c r="I447" s="17"/>
      <c r="J447" s="17" t="s">
        <v>857</v>
      </c>
      <c r="K447" s="22">
        <v>44006</v>
      </c>
      <c r="L447" s="22"/>
      <c r="M447" s="22"/>
      <c r="N447" s="22"/>
      <c r="O447" s="22"/>
      <c r="P447" s="22">
        <v>44026</v>
      </c>
      <c r="Q447" s="22">
        <v>44035</v>
      </c>
      <c r="R447" s="22"/>
      <c r="S447" s="17">
        <v>2058228</v>
      </c>
      <c r="T447" s="17">
        <v>2068182</v>
      </c>
      <c r="U447" s="23" t="str">
        <f t="shared" si="9"/>
        <v>Despachado CNA</v>
      </c>
      <c r="V447" s="18" t="s">
        <v>860</v>
      </c>
      <c r="W447" s="17"/>
      <c r="X447" s="29" t="str">
        <f t="shared" si="10"/>
        <v/>
      </c>
      <c r="Y447" s="23" t="e">
        <f ca="1">IF(V447=#REF!,#REF!,IF(V447=#REF!,#REF!,IF(V447=#REF!,#REF!,IF(X447="","",IF(V447="","",IF(X447-TODAY()&gt;0,X447-TODAY(),"Venceu"))))))</f>
        <v>#REF!</v>
      </c>
      <c r="Z447" s="28"/>
      <c r="AA447" s="25" t="s">
        <v>2347</v>
      </c>
      <c r="AB447" s="27"/>
      <c r="AC447" s="38"/>
    </row>
    <row r="448" spans="1:29" ht="43.5" hidden="1" customHeight="1" x14ac:dyDescent="0.25">
      <c r="A448" s="16">
        <v>452</v>
      </c>
      <c r="B448" s="17" t="s">
        <v>2348</v>
      </c>
      <c r="C448" s="17" t="s">
        <v>83</v>
      </c>
      <c r="D448" s="17" t="s">
        <v>1256</v>
      </c>
      <c r="E448" s="17" t="s">
        <v>2082</v>
      </c>
      <c r="F448" s="17" t="s">
        <v>953</v>
      </c>
      <c r="G448" s="28" t="s">
        <v>2349</v>
      </c>
      <c r="H448" s="17"/>
      <c r="I448" s="17"/>
      <c r="J448" s="17" t="s">
        <v>2186</v>
      </c>
      <c r="K448" s="21">
        <v>44025</v>
      </c>
      <c r="L448" s="21"/>
      <c r="M448" s="21">
        <v>44025</v>
      </c>
      <c r="N448" s="21">
        <v>44026</v>
      </c>
      <c r="O448" s="21"/>
      <c r="P448" s="21">
        <v>44026</v>
      </c>
      <c r="Q448" s="21">
        <v>44028</v>
      </c>
      <c r="R448" s="22"/>
      <c r="S448" s="17">
        <v>2057409</v>
      </c>
      <c r="T448" s="17">
        <v>2062695</v>
      </c>
      <c r="U448" s="23" t="str">
        <f t="shared" si="9"/>
        <v>Despachado CNA</v>
      </c>
      <c r="V448" s="18"/>
      <c r="W448" s="17"/>
      <c r="X448" s="29" t="str">
        <f t="shared" si="10"/>
        <v/>
      </c>
      <c r="Y448" s="23" t="e">
        <f ca="1">IF(V448=#REF!,#REF!,IF(V448=#REF!,#REF!,IF(V448=#REF!,#REF!,IF(X448="","",IF(V448="","",IF(X448-TODAY()&gt;0,X448-TODAY(),"Venceu"))))))</f>
        <v>#REF!</v>
      </c>
      <c r="Z448" s="28"/>
      <c r="AA448" s="25" t="s">
        <v>2350</v>
      </c>
      <c r="AB448" s="27"/>
      <c r="AC448" s="38"/>
    </row>
    <row r="449" spans="1:29" ht="43.5" hidden="1" customHeight="1" x14ac:dyDescent="0.25">
      <c r="A449" s="16">
        <v>453</v>
      </c>
      <c r="B449" s="17" t="s">
        <v>2296</v>
      </c>
      <c r="C449" s="17" t="s">
        <v>29</v>
      </c>
      <c r="D449" s="17" t="s">
        <v>1388</v>
      </c>
      <c r="E449" s="17" t="s">
        <v>1815</v>
      </c>
      <c r="F449" s="17" t="s">
        <v>1390</v>
      </c>
      <c r="G449" s="28" t="s">
        <v>2351</v>
      </c>
      <c r="H449" s="17"/>
      <c r="I449" s="17"/>
      <c r="J449" s="17" t="s">
        <v>713</v>
      </c>
      <c r="K449" s="22">
        <v>44133</v>
      </c>
      <c r="L449" s="22"/>
      <c r="M449" s="22">
        <v>44141</v>
      </c>
      <c r="N449" s="22">
        <v>44147</v>
      </c>
      <c r="O449" s="22"/>
      <c r="P449" s="22">
        <v>44153</v>
      </c>
      <c r="Q449" s="22"/>
      <c r="R449" s="22"/>
      <c r="S449" s="17">
        <v>2298737</v>
      </c>
      <c r="T449" s="17"/>
      <c r="U449" s="23" t="str">
        <f t="shared" si="9"/>
        <v>Despachado COSOL</v>
      </c>
      <c r="V449" s="18" t="s">
        <v>386</v>
      </c>
      <c r="W449" s="17"/>
      <c r="X449" s="29" t="str">
        <f t="shared" si="10"/>
        <v/>
      </c>
      <c r="Y449" s="23" t="e">
        <f ca="1">IF(V449=#REF!,#REF!,IF(V449=#REF!,#REF!,IF(V449=#REF!,#REF!,IF(X449="","",IF(V449="","",IF(X449-TODAY()&gt;0,X449-TODAY(),"Venceu"))))))</f>
        <v>#REF!</v>
      </c>
      <c r="Z449" s="28"/>
      <c r="AA449" s="25"/>
      <c r="AC449" s="38"/>
    </row>
    <row r="450" spans="1:29" ht="43.5" hidden="1" customHeight="1" x14ac:dyDescent="0.25">
      <c r="A450" s="16">
        <v>454</v>
      </c>
      <c r="B450" s="17" t="s">
        <v>2352</v>
      </c>
      <c r="C450" s="17" t="s">
        <v>29</v>
      </c>
      <c r="D450" s="17" t="s">
        <v>1388</v>
      </c>
      <c r="E450" s="17" t="s">
        <v>1815</v>
      </c>
      <c r="F450" s="17" t="s">
        <v>1390</v>
      </c>
      <c r="G450" s="28" t="s">
        <v>2353</v>
      </c>
      <c r="H450" s="17"/>
      <c r="I450" s="17"/>
      <c r="J450" s="17" t="s">
        <v>713</v>
      </c>
      <c r="K450" s="22">
        <v>44118</v>
      </c>
      <c r="L450" s="22"/>
      <c r="M450" s="22">
        <v>44144</v>
      </c>
      <c r="N450" s="22">
        <v>44147</v>
      </c>
      <c r="O450" s="22"/>
      <c r="P450" s="22">
        <v>44153</v>
      </c>
      <c r="Q450" s="22"/>
      <c r="R450" s="22"/>
      <c r="S450" s="17"/>
      <c r="T450" s="17"/>
      <c r="U450" s="23" t="str">
        <f t="shared" si="9"/>
        <v>Despachado COSOL</v>
      </c>
      <c r="V450" s="18" t="s">
        <v>37</v>
      </c>
      <c r="W450" s="17"/>
      <c r="X450" s="29" t="str">
        <f t="shared" si="10"/>
        <v/>
      </c>
      <c r="Y450" s="23" t="e">
        <f ca="1">IF(V450=#REF!,#REF!,IF(V450=#REF!,#REF!,IF(V450=#REF!,#REF!,IF(X450="","",IF(V450="","",IF(X450-TODAY()&gt;0,X450-TODAY(),"Venceu"))))))</f>
        <v>#REF!</v>
      </c>
      <c r="Z450" s="28"/>
      <c r="AA450" s="50" t="s">
        <v>2354</v>
      </c>
      <c r="AC450" s="38"/>
    </row>
    <row r="451" spans="1:29" ht="43.5" hidden="1" customHeight="1" x14ac:dyDescent="0.25">
      <c r="A451" s="16">
        <v>455</v>
      </c>
      <c r="B451" s="17" t="s">
        <v>2355</v>
      </c>
      <c r="C451" s="17" t="s">
        <v>103</v>
      </c>
      <c r="D451" s="17" t="s">
        <v>552</v>
      </c>
      <c r="E451" s="17" t="s">
        <v>991</v>
      </c>
      <c r="F451" s="17" t="s">
        <v>940</v>
      </c>
      <c r="G451" s="28" t="s">
        <v>2356</v>
      </c>
      <c r="H451" s="17"/>
      <c r="I451" s="17"/>
      <c r="J451" s="17" t="s">
        <v>43</v>
      </c>
      <c r="K451" s="22">
        <v>44111</v>
      </c>
      <c r="L451" s="22">
        <v>44118</v>
      </c>
      <c r="M451" s="22">
        <v>44118</v>
      </c>
      <c r="N451" s="22">
        <v>44119</v>
      </c>
      <c r="O451" s="22">
        <v>44119</v>
      </c>
      <c r="P451" s="22">
        <v>44119</v>
      </c>
      <c r="Q451" s="22">
        <v>44119</v>
      </c>
      <c r="R451" s="22"/>
      <c r="S451" s="17">
        <v>2238519</v>
      </c>
      <c r="T451" s="17">
        <v>2242340</v>
      </c>
      <c r="U451" s="23" t="str">
        <f t="shared" si="9"/>
        <v>Despachado CNA</v>
      </c>
      <c r="V451" s="18" t="s">
        <v>860</v>
      </c>
      <c r="W451" s="17"/>
      <c r="X451" s="29" t="str">
        <f t="shared" si="10"/>
        <v/>
      </c>
      <c r="Y451" s="23" t="e">
        <f ca="1">IF(V451=#REF!,#REF!,IF(V451=#REF!,#REF!,IF(V451=#REF!,#REF!,IF(X451="","",IF(V451="","",IF(X451-TODAY()&gt;0,X451-TODAY(),"Venceu"))))))</f>
        <v>#REF!</v>
      </c>
      <c r="Z451" s="28"/>
      <c r="AA451" s="50" t="s">
        <v>2357</v>
      </c>
      <c r="AC451" s="38"/>
    </row>
    <row r="452" spans="1:29" ht="43.5" hidden="1" customHeight="1" x14ac:dyDescent="0.25">
      <c r="A452" s="16">
        <v>456</v>
      </c>
      <c r="B452" s="17" t="s">
        <v>2358</v>
      </c>
      <c r="C452" s="17" t="s">
        <v>254</v>
      </c>
      <c r="D452" s="17" t="s">
        <v>958</v>
      </c>
      <c r="E452" s="17" t="s">
        <v>959</v>
      </c>
      <c r="F452" s="17" t="s">
        <v>960</v>
      </c>
      <c r="G452" s="28" t="s">
        <v>2359</v>
      </c>
      <c r="H452" s="17"/>
      <c r="I452" s="17"/>
      <c r="J452" s="17" t="s">
        <v>403</v>
      </c>
      <c r="K452" s="22">
        <v>44118</v>
      </c>
      <c r="L452" s="22">
        <v>44118</v>
      </c>
      <c r="M452" s="22">
        <v>44144</v>
      </c>
      <c r="N452" s="22">
        <v>44161</v>
      </c>
      <c r="O452" s="22"/>
      <c r="P452" s="22">
        <v>44162</v>
      </c>
      <c r="Q452" s="22">
        <v>44210</v>
      </c>
      <c r="R452" s="22"/>
      <c r="S452" s="17">
        <v>2328477</v>
      </c>
      <c r="T452" s="17">
        <v>2424392</v>
      </c>
      <c r="U452" s="23" t="str">
        <f t="shared" si="9"/>
        <v>Despachado CNA</v>
      </c>
      <c r="V452" s="18" t="s">
        <v>37</v>
      </c>
      <c r="W452" s="17"/>
      <c r="X452" s="29" t="str">
        <f t="shared" si="10"/>
        <v/>
      </c>
      <c r="Y452" s="23" t="e">
        <f ca="1">IF(V452=#REF!,#REF!,IF(V452=#REF!,#REF!,IF(V452=#REF!,#REF!,IF(X452="","",IF(V452="","",IF(X452-TODAY()&gt;0,X452-TODAY(),"Venceu"))))))</f>
        <v>#REF!</v>
      </c>
      <c r="Z452" s="28"/>
      <c r="AA452" s="50" t="s">
        <v>2360</v>
      </c>
      <c r="AC452" s="38"/>
    </row>
    <row r="453" spans="1:29" ht="43.5" hidden="1" customHeight="1" x14ac:dyDescent="0.25">
      <c r="A453" s="16">
        <v>457</v>
      </c>
      <c r="B453" s="17" t="s">
        <v>2361</v>
      </c>
      <c r="C453" s="17" t="s">
        <v>217</v>
      </c>
      <c r="D453" s="17" t="s">
        <v>2081</v>
      </c>
      <c r="E453" s="17" t="s">
        <v>2082</v>
      </c>
      <c r="F453" s="17" t="s">
        <v>960</v>
      </c>
      <c r="G453" s="28" t="s">
        <v>2362</v>
      </c>
      <c r="H453" s="17"/>
      <c r="I453" s="17"/>
      <c r="J453" s="17" t="s">
        <v>2186</v>
      </c>
      <c r="K453" s="21">
        <v>44112</v>
      </c>
      <c r="L453" s="21"/>
      <c r="M453" s="21">
        <v>44113</v>
      </c>
      <c r="N453" s="21">
        <v>44118</v>
      </c>
      <c r="O453" s="21"/>
      <c r="P453" s="21">
        <v>44118</v>
      </c>
      <c r="Q453" s="21">
        <v>44119</v>
      </c>
      <c r="R453" s="22"/>
      <c r="S453" s="17">
        <v>2237242</v>
      </c>
      <c r="T453" s="17">
        <v>2238565</v>
      </c>
      <c r="U453" s="23" t="str">
        <f t="shared" si="9"/>
        <v>Despachado CNA</v>
      </c>
      <c r="V453" s="18" t="s">
        <v>860</v>
      </c>
      <c r="W453" s="17"/>
      <c r="X453" s="29" t="str">
        <f t="shared" si="10"/>
        <v/>
      </c>
      <c r="Y453" s="23" t="e">
        <f ca="1">IF(V453=#REF!,#REF!,IF(V453=#REF!,#REF!,IF(V453=#REF!,#REF!,IF(X453="","",IF(V453="","",IF(X453-TODAY()&gt;0,X453-TODAY(),"Venceu"))))))</f>
        <v>#REF!</v>
      </c>
      <c r="Z453" s="28"/>
      <c r="AA453" s="50" t="s">
        <v>2363</v>
      </c>
      <c r="AC453" s="38"/>
    </row>
    <row r="454" spans="1:29" ht="43.5" hidden="1" customHeight="1" x14ac:dyDescent="0.25">
      <c r="A454" s="16">
        <v>458</v>
      </c>
      <c r="B454" s="17" t="s">
        <v>2255</v>
      </c>
      <c r="C454" s="17" t="s">
        <v>201</v>
      </c>
      <c r="D454" s="17" t="s">
        <v>1015</v>
      </c>
      <c r="E454" s="17" t="s">
        <v>959</v>
      </c>
      <c r="F454" s="17" t="s">
        <v>960</v>
      </c>
      <c r="G454" s="28" t="s">
        <v>2364</v>
      </c>
      <c r="H454" s="17"/>
      <c r="I454" s="17"/>
      <c r="J454" s="17" t="s">
        <v>713</v>
      </c>
      <c r="K454" s="22">
        <v>44118</v>
      </c>
      <c r="L454" s="22">
        <v>44119</v>
      </c>
      <c r="M454" s="22">
        <v>44260</v>
      </c>
      <c r="N454" s="22">
        <v>44264</v>
      </c>
      <c r="O454" s="22"/>
      <c r="P454" s="22">
        <v>44270</v>
      </c>
      <c r="Q454" s="22">
        <v>44272</v>
      </c>
      <c r="R454" s="22"/>
      <c r="S454" s="17">
        <v>2535671</v>
      </c>
      <c r="T454" s="17">
        <v>2552984</v>
      </c>
      <c r="U454" s="23" t="str">
        <f t="shared" si="9"/>
        <v>Despachado CNA</v>
      </c>
      <c r="V454" s="18" t="s">
        <v>860</v>
      </c>
      <c r="W454" s="17"/>
      <c r="X454" s="29" t="str">
        <f t="shared" si="10"/>
        <v/>
      </c>
      <c r="Y454" s="23" t="e">
        <f ca="1">IF(V454=#REF!,#REF!,IF(V454=#REF!,#REF!,IF(V454=#REF!,#REF!,IF(X454="","",IF(V454="","",IF(X454-TODAY()&gt;0,X454-TODAY(),"Venceu"))))))</f>
        <v>#REF!</v>
      </c>
      <c r="Z454" s="28"/>
      <c r="AA454" s="50" t="s">
        <v>2365</v>
      </c>
      <c r="AC454" s="38"/>
    </row>
    <row r="455" spans="1:29" ht="43.5" hidden="1" customHeight="1" x14ac:dyDescent="0.25">
      <c r="A455" s="16">
        <v>459</v>
      </c>
      <c r="B455" s="17" t="s">
        <v>2366</v>
      </c>
      <c r="C455" s="17" t="s">
        <v>396</v>
      </c>
      <c r="D455" s="17" t="s">
        <v>1015</v>
      </c>
      <c r="E455" s="17" t="s">
        <v>934</v>
      </c>
      <c r="F455" s="17" t="s">
        <v>1015</v>
      </c>
      <c r="G455" s="28" t="s">
        <v>2367</v>
      </c>
      <c r="H455" s="17"/>
      <c r="I455" s="17"/>
      <c r="J455" s="17" t="s">
        <v>713</v>
      </c>
      <c r="K455" s="22">
        <v>44119</v>
      </c>
      <c r="L455" s="22"/>
      <c r="M455" s="22"/>
      <c r="N455" s="22"/>
      <c r="O455" s="22"/>
      <c r="P455" s="22">
        <v>44120</v>
      </c>
      <c r="Q455" s="22">
        <v>44124</v>
      </c>
      <c r="R455" s="22"/>
      <c r="S455" s="17">
        <v>2242609</v>
      </c>
      <c r="T455" s="17">
        <v>2245517</v>
      </c>
      <c r="U455" s="23" t="str">
        <f t="shared" si="9"/>
        <v>Despachado CNA</v>
      </c>
      <c r="V455" s="18" t="s">
        <v>860</v>
      </c>
      <c r="W455" s="17"/>
      <c r="X455" s="29" t="str">
        <f t="shared" si="10"/>
        <v/>
      </c>
      <c r="Y455" s="23" t="e">
        <f ca="1">IF(V455=#REF!,#REF!,IF(V455=#REF!,#REF!,IF(V455=#REF!,#REF!,IF(X455="","",IF(V455="","",IF(X455-TODAY()&gt;0,X455-TODAY(),"Venceu"))))))</f>
        <v>#REF!</v>
      </c>
      <c r="Z455" s="28"/>
      <c r="AA455" s="50" t="s">
        <v>2368</v>
      </c>
      <c r="AC455" s="38"/>
    </row>
    <row r="456" spans="1:29" ht="43.5" hidden="1" customHeight="1" x14ac:dyDescent="0.25">
      <c r="A456" s="16">
        <v>460</v>
      </c>
      <c r="B456" s="17" t="s">
        <v>692</v>
      </c>
      <c r="C456" s="17" t="s">
        <v>412</v>
      </c>
      <c r="D456" s="17" t="s">
        <v>552</v>
      </c>
      <c r="E456" s="17" t="s">
        <v>959</v>
      </c>
      <c r="F456" s="17" t="s">
        <v>960</v>
      </c>
      <c r="G456" s="28" t="s">
        <v>2369</v>
      </c>
      <c r="H456" s="17"/>
      <c r="I456" s="17"/>
      <c r="J456" s="17" t="s">
        <v>398</v>
      </c>
      <c r="K456" s="22">
        <v>44124</v>
      </c>
      <c r="L456" s="22">
        <v>44125</v>
      </c>
      <c r="M456" s="22">
        <v>44130</v>
      </c>
      <c r="N456" s="22">
        <v>44154</v>
      </c>
      <c r="O456" s="22">
        <v>44154</v>
      </c>
      <c r="P456" s="22"/>
      <c r="Q456" s="22"/>
      <c r="R456" s="22"/>
      <c r="S456" s="17">
        <v>2303478</v>
      </c>
      <c r="T456" s="17"/>
      <c r="U456" s="23" t="str">
        <f t="shared" si="9"/>
        <v>Devolvido ATEC</v>
      </c>
      <c r="V456" s="18"/>
      <c r="W456" s="17"/>
      <c r="X456" s="29" t="str">
        <f t="shared" si="10"/>
        <v/>
      </c>
      <c r="Y456" s="23" t="e">
        <f ca="1">IF(V456=#REF!,#REF!,IF(V456=#REF!,#REF!,IF(V456=#REF!,#REF!,IF(X456="","",IF(V456="","",IF(X456-TODAY()&gt;0,X456-TODAY(),"Venceu"))))))</f>
        <v>#REF!</v>
      </c>
      <c r="Z456" s="28"/>
      <c r="AA456" s="50" t="s">
        <v>2369</v>
      </c>
      <c r="AC456" s="38"/>
    </row>
    <row r="457" spans="1:29" ht="43.5" hidden="1" customHeight="1" x14ac:dyDescent="0.25">
      <c r="A457" s="16">
        <v>461</v>
      </c>
      <c r="B457" s="17" t="s">
        <v>2370</v>
      </c>
      <c r="C457" s="17" t="s">
        <v>54</v>
      </c>
      <c r="D457" s="17" t="s">
        <v>1015</v>
      </c>
      <c r="E457" s="17" t="s">
        <v>934</v>
      </c>
      <c r="F457" s="17" t="s">
        <v>1015</v>
      </c>
      <c r="G457" s="28" t="s">
        <v>2371</v>
      </c>
      <c r="H457" s="17"/>
      <c r="I457" s="17"/>
      <c r="J457" s="17" t="s">
        <v>713</v>
      </c>
      <c r="K457" s="22">
        <v>44118</v>
      </c>
      <c r="L457" s="22"/>
      <c r="M457" s="22"/>
      <c r="N457" s="22"/>
      <c r="O457" s="22"/>
      <c r="P457" s="22">
        <v>44124</v>
      </c>
      <c r="Q457" s="22"/>
      <c r="R457" s="22"/>
      <c r="S457" s="17"/>
      <c r="T457" s="17"/>
      <c r="U457" s="23" t="str">
        <f t="shared" si="9"/>
        <v>Despachado COSOL</v>
      </c>
      <c r="V457" s="18" t="s">
        <v>860</v>
      </c>
      <c r="W457" s="17"/>
      <c r="X457" s="29" t="str">
        <f t="shared" si="10"/>
        <v/>
      </c>
      <c r="Y457" s="23" t="e">
        <f ca="1">IF(V457=#REF!,#REF!,IF(V457=#REF!,#REF!,IF(V457=#REF!,#REF!,IF(X457="","",IF(V457="","",IF(X457-TODAY()&gt;0,X457-TODAY(),"Venceu"))))))</f>
        <v>#REF!</v>
      </c>
      <c r="Z457" s="28"/>
      <c r="AA457" s="50" t="s">
        <v>2372</v>
      </c>
      <c r="AC457" s="38"/>
    </row>
    <row r="458" spans="1:29" ht="43.5" hidden="1" customHeight="1" x14ac:dyDescent="0.25">
      <c r="A458" s="16">
        <v>462</v>
      </c>
      <c r="B458" s="17" t="s">
        <v>2373</v>
      </c>
      <c r="C458" s="17" t="s">
        <v>29</v>
      </c>
      <c r="D458" s="17" t="s">
        <v>1388</v>
      </c>
      <c r="E458" s="17" t="s">
        <v>1815</v>
      </c>
      <c r="F458" s="17" t="s">
        <v>1390</v>
      </c>
      <c r="G458" s="28" t="s">
        <v>2374</v>
      </c>
      <c r="H458" s="17"/>
      <c r="I458" s="17"/>
      <c r="J458" s="17" t="s">
        <v>713</v>
      </c>
      <c r="K458" s="22">
        <v>44124</v>
      </c>
      <c r="L458" s="22"/>
      <c r="M458" s="22">
        <v>44144</v>
      </c>
      <c r="N458" s="22">
        <v>44147</v>
      </c>
      <c r="O458" s="22"/>
      <c r="P458" s="22">
        <v>44153</v>
      </c>
      <c r="Q458" s="22"/>
      <c r="R458" s="22"/>
      <c r="S458" s="17"/>
      <c r="T458" s="17"/>
      <c r="U458" s="23" t="str">
        <f t="shared" si="9"/>
        <v>Despachado COSOL</v>
      </c>
      <c r="V458" s="18"/>
      <c r="W458" s="17"/>
      <c r="X458" s="29" t="str">
        <f t="shared" si="10"/>
        <v/>
      </c>
      <c r="Y458" s="23" t="e">
        <f ca="1">IF(V458=#REF!,#REF!,IF(V458=#REF!,#REF!,IF(V458=#REF!,#REF!,IF(X458="","",IF(V458="","",IF(X458-TODAY()&gt;0,X458-TODAY(),"Venceu"))))))</f>
        <v>#REF!</v>
      </c>
      <c r="Z458" s="28"/>
      <c r="AA458" s="50" t="s">
        <v>2375</v>
      </c>
      <c r="AC458" s="38"/>
    </row>
    <row r="459" spans="1:29" ht="43.5" hidden="1" customHeight="1" x14ac:dyDescent="0.25">
      <c r="A459" s="16">
        <v>463</v>
      </c>
      <c r="B459" s="17" t="s">
        <v>2376</v>
      </c>
      <c r="C459" s="17" t="s">
        <v>396</v>
      </c>
      <c r="D459" s="17" t="s">
        <v>1015</v>
      </c>
      <c r="E459" s="17" t="s">
        <v>934</v>
      </c>
      <c r="F459" s="17" t="s">
        <v>1015</v>
      </c>
      <c r="G459" s="28" t="s">
        <v>2377</v>
      </c>
      <c r="H459" s="17"/>
      <c r="I459" s="17"/>
      <c r="J459" s="17" t="s">
        <v>713</v>
      </c>
      <c r="K459" s="22">
        <v>44130</v>
      </c>
      <c r="L459" s="22"/>
      <c r="M459" s="22"/>
      <c r="N459" s="22"/>
      <c r="O459" s="22"/>
      <c r="P459" s="22">
        <v>44130</v>
      </c>
      <c r="Q459" s="22"/>
      <c r="R459" s="22"/>
      <c r="S459" s="17"/>
      <c r="T459" s="17"/>
      <c r="U459" s="23" t="str">
        <f t="shared" si="9"/>
        <v>Despachado COSOL</v>
      </c>
      <c r="V459" s="18" t="s">
        <v>860</v>
      </c>
      <c r="W459" s="17"/>
      <c r="X459" s="29" t="str">
        <f t="shared" si="10"/>
        <v/>
      </c>
      <c r="Y459" s="23" t="e">
        <f ca="1">IF(V459=#REF!,#REF!,IF(V459=#REF!,#REF!,IF(V459=#REF!,#REF!,IF(X459="","",IF(V459="","",IF(X459-TODAY()&gt;0,X459-TODAY(),"Venceu"))))))</f>
        <v>#REF!</v>
      </c>
      <c r="Z459" s="28"/>
      <c r="AA459" s="50" t="s">
        <v>2378</v>
      </c>
      <c r="AC459" s="38"/>
    </row>
    <row r="460" spans="1:29" ht="43.5" hidden="1" customHeight="1" x14ac:dyDescent="0.25">
      <c r="A460" s="16">
        <v>464</v>
      </c>
      <c r="B460" s="17" t="s">
        <v>2379</v>
      </c>
      <c r="C460" s="17" t="s">
        <v>254</v>
      </c>
      <c r="D460" s="17" t="s">
        <v>1149</v>
      </c>
      <c r="E460" s="17" t="s">
        <v>1981</v>
      </c>
      <c r="F460" s="17" t="s">
        <v>953</v>
      </c>
      <c r="G460" s="28" t="s">
        <v>2380</v>
      </c>
      <c r="H460" s="17"/>
      <c r="I460" s="17"/>
      <c r="J460" s="17" t="s">
        <v>713</v>
      </c>
      <c r="K460" s="22">
        <v>44158</v>
      </c>
      <c r="L460" s="22"/>
      <c r="M460" s="22"/>
      <c r="N460" s="22"/>
      <c r="O460" s="22"/>
      <c r="P460" s="22">
        <v>44159</v>
      </c>
      <c r="Q460" s="22">
        <v>44160</v>
      </c>
      <c r="R460" s="22"/>
      <c r="S460" s="17">
        <v>2328017</v>
      </c>
      <c r="T460" s="17"/>
      <c r="U460" s="23" t="str">
        <f t="shared" si="9"/>
        <v>Despachado CNA</v>
      </c>
      <c r="V460" s="18" t="s">
        <v>860</v>
      </c>
      <c r="W460" s="17"/>
      <c r="X460" s="29" t="str">
        <f t="shared" si="10"/>
        <v/>
      </c>
      <c r="Y460" s="23" t="e">
        <f ca="1">IF(V460=#REF!,#REF!,IF(V460=#REF!,#REF!,IF(V460=#REF!,#REF!,IF(X460="","",IF(V460="","",IF(X460-TODAY()&gt;0,X460-TODAY(),"Venceu"))))))</f>
        <v>#REF!</v>
      </c>
      <c r="Z460" s="28"/>
      <c r="AA460" s="25"/>
      <c r="AC460" s="38"/>
    </row>
    <row r="461" spans="1:29" ht="43.5" hidden="1" customHeight="1" x14ac:dyDescent="0.25">
      <c r="A461" s="16">
        <v>465</v>
      </c>
      <c r="B461" s="17" t="s">
        <v>2381</v>
      </c>
      <c r="C461" s="17" t="s">
        <v>396</v>
      </c>
      <c r="D461" s="17" t="s">
        <v>1015</v>
      </c>
      <c r="E461" s="17" t="s">
        <v>934</v>
      </c>
      <c r="F461" s="17" t="s">
        <v>1015</v>
      </c>
      <c r="G461" s="28" t="s">
        <v>2382</v>
      </c>
      <c r="H461" s="17"/>
      <c r="I461" s="17"/>
      <c r="J461" s="17" t="s">
        <v>713</v>
      </c>
      <c r="K461" s="22">
        <v>44161</v>
      </c>
      <c r="L461" s="22"/>
      <c r="M461" s="22"/>
      <c r="N461" s="22"/>
      <c r="O461" s="22"/>
      <c r="P461" s="22">
        <v>44162</v>
      </c>
      <c r="Q461" s="22"/>
      <c r="R461" s="22"/>
      <c r="S461" s="17"/>
      <c r="T461" s="17"/>
      <c r="U461" s="23" t="str">
        <f t="shared" si="9"/>
        <v>Despachado COSOL</v>
      </c>
      <c r="V461" s="18" t="s">
        <v>860</v>
      </c>
      <c r="W461" s="17"/>
      <c r="X461" s="29" t="str">
        <f t="shared" si="10"/>
        <v/>
      </c>
      <c r="Y461" s="23" t="e">
        <f ca="1">IF(V461=#REF!,#REF!,IF(V461=#REF!,#REF!,IF(V461=#REF!,#REF!,IF(X461="","",IF(V461="","",IF(X461-TODAY()&gt;0,X461-TODAY(),"Venceu"))))))</f>
        <v>#REF!</v>
      </c>
      <c r="Z461" s="28"/>
      <c r="AA461" s="25" t="s">
        <v>2383</v>
      </c>
      <c r="AC461" s="38"/>
    </row>
    <row r="462" spans="1:29" ht="43.5" hidden="1" customHeight="1" x14ac:dyDescent="0.25">
      <c r="A462" s="16">
        <v>466</v>
      </c>
      <c r="B462" s="17" t="s">
        <v>2384</v>
      </c>
      <c r="C462" s="17" t="s">
        <v>396</v>
      </c>
      <c r="D462" s="17" t="s">
        <v>1015</v>
      </c>
      <c r="E462" s="17" t="s">
        <v>934</v>
      </c>
      <c r="F462" s="17" t="s">
        <v>1015</v>
      </c>
      <c r="G462" s="28" t="s">
        <v>2385</v>
      </c>
      <c r="H462" s="17"/>
      <c r="I462" s="17"/>
      <c r="J462" s="17" t="s">
        <v>713</v>
      </c>
      <c r="K462" s="22">
        <v>44155</v>
      </c>
      <c r="L462" s="22"/>
      <c r="M462" s="22"/>
      <c r="N462" s="22"/>
      <c r="O462" s="22"/>
      <c r="P462" s="22">
        <v>44162</v>
      </c>
      <c r="Q462" s="22"/>
      <c r="R462" s="22"/>
      <c r="S462" s="17"/>
      <c r="T462" s="17"/>
      <c r="U462" s="23" t="str">
        <f t="shared" si="9"/>
        <v>Despachado COSOL</v>
      </c>
      <c r="V462" s="18" t="s">
        <v>860</v>
      </c>
      <c r="W462" s="17"/>
      <c r="X462" s="29" t="str">
        <f t="shared" si="10"/>
        <v/>
      </c>
      <c r="Y462" s="23" t="e">
        <f ca="1">IF(V462=#REF!,#REF!,IF(V462=#REF!,#REF!,IF(V462=#REF!,#REF!,IF(X462="","",IF(V462="","",IF(X462-TODAY()&gt;0,X462-TODAY(),"Venceu"))))))</f>
        <v>#REF!</v>
      </c>
      <c r="Z462" s="28"/>
      <c r="AA462" s="25" t="s">
        <v>2386</v>
      </c>
      <c r="AC462" s="38"/>
    </row>
    <row r="463" spans="1:29" ht="43.5" hidden="1" customHeight="1" x14ac:dyDescent="0.25">
      <c r="A463" s="16">
        <v>467</v>
      </c>
      <c r="B463" s="17" t="s">
        <v>2326</v>
      </c>
      <c r="C463" s="17" t="s">
        <v>109</v>
      </c>
      <c r="D463" s="17" t="s">
        <v>1015</v>
      </c>
      <c r="E463" s="17" t="s">
        <v>934</v>
      </c>
      <c r="F463" s="17" t="s">
        <v>1015</v>
      </c>
      <c r="G463" s="28" t="s">
        <v>2327</v>
      </c>
      <c r="H463" s="17"/>
      <c r="I463" s="17"/>
      <c r="J463" s="17" t="s">
        <v>857</v>
      </c>
      <c r="K463" s="22">
        <v>44154</v>
      </c>
      <c r="L463" s="49"/>
      <c r="M463" s="49"/>
      <c r="N463" s="49"/>
      <c r="O463" s="49"/>
      <c r="P463" s="49">
        <v>44155</v>
      </c>
      <c r="Q463" s="49"/>
      <c r="R463" s="22"/>
      <c r="S463" s="17">
        <v>2319964</v>
      </c>
      <c r="T463" s="17"/>
      <c r="U463" s="23" t="str">
        <f t="shared" si="9"/>
        <v>Despachado COSOL</v>
      </c>
      <c r="V463" s="18"/>
      <c r="W463" s="17"/>
      <c r="X463" s="29" t="str">
        <f t="shared" si="10"/>
        <v/>
      </c>
      <c r="Y463" s="23" t="e">
        <f ca="1">IF(V463=#REF!,#REF!,IF(V463=#REF!,#REF!,IF(V463=#REF!,#REF!,IF(X463="","",IF(V463="","",IF(X463-TODAY()&gt;0,X463-TODAY(),"Venceu"))))))</f>
        <v>#REF!</v>
      </c>
      <c r="Z463" s="28"/>
      <c r="AA463" s="25" t="s">
        <v>2387</v>
      </c>
      <c r="AC463" s="38"/>
    </row>
    <row r="464" spans="1:29" ht="43.5" hidden="1" customHeight="1" x14ac:dyDescent="0.25">
      <c r="A464" s="16">
        <v>468</v>
      </c>
      <c r="B464" s="17" t="s">
        <v>2104</v>
      </c>
      <c r="C464" s="17" t="s">
        <v>2388</v>
      </c>
      <c r="D464" s="17" t="s">
        <v>1637</v>
      </c>
      <c r="E464" s="17" t="s">
        <v>959</v>
      </c>
      <c r="F464" s="17" t="s">
        <v>960</v>
      </c>
      <c r="G464" s="28" t="s">
        <v>2105</v>
      </c>
      <c r="H464" s="17"/>
      <c r="I464" s="17"/>
      <c r="J464" s="17" t="s">
        <v>857</v>
      </c>
      <c r="K464" s="22">
        <v>43991</v>
      </c>
      <c r="L464" s="49"/>
      <c r="M464" s="49"/>
      <c r="N464" s="49"/>
      <c r="O464" s="49"/>
      <c r="P464" s="22">
        <v>44004</v>
      </c>
      <c r="Q464" s="22">
        <v>44009</v>
      </c>
      <c r="R464" s="22"/>
      <c r="S464" s="17">
        <v>2020652</v>
      </c>
      <c r="T464" s="17">
        <v>2021953</v>
      </c>
      <c r="U464" s="23" t="str">
        <f t="shared" si="9"/>
        <v>Despachado CNA</v>
      </c>
      <c r="V464" s="18"/>
      <c r="W464" s="17"/>
      <c r="X464" s="29" t="str">
        <f t="shared" si="10"/>
        <v/>
      </c>
      <c r="Y464" s="23" t="e">
        <f ca="1">IF(V464=#REF!,#REF!,IF(V464=#REF!,#REF!,IF(V464=#REF!,#REF!,IF(X464="","",IF(V464="","",IF(X464-TODAY()&gt;0,X464-TODAY(),"Venceu"))))))</f>
        <v>#REF!</v>
      </c>
      <c r="Z464" s="28"/>
      <c r="AA464" s="25"/>
      <c r="AC464" s="38"/>
    </row>
    <row r="465" spans="1:29" ht="43.5" hidden="1" customHeight="1" x14ac:dyDescent="0.25">
      <c r="A465" s="16">
        <v>469</v>
      </c>
      <c r="B465" s="17" t="s">
        <v>2104</v>
      </c>
      <c r="C465" s="17" t="s">
        <v>2388</v>
      </c>
      <c r="D465" s="17" t="s">
        <v>1637</v>
      </c>
      <c r="E465" s="17" t="s">
        <v>959</v>
      </c>
      <c r="F465" s="17" t="s">
        <v>960</v>
      </c>
      <c r="G465" s="28" t="s">
        <v>2105</v>
      </c>
      <c r="H465" s="17"/>
      <c r="I465" s="17"/>
      <c r="J465" s="17" t="s">
        <v>683</v>
      </c>
      <c r="K465" s="49"/>
      <c r="L465" s="49"/>
      <c r="M465" s="49"/>
      <c r="N465" s="49">
        <v>44049</v>
      </c>
      <c r="O465" s="49"/>
      <c r="P465" s="49">
        <v>44050</v>
      </c>
      <c r="Q465" s="49"/>
      <c r="R465" s="22"/>
      <c r="S465" s="17">
        <v>2103322</v>
      </c>
      <c r="T465" s="17">
        <v>2105374</v>
      </c>
      <c r="U465" s="23" t="str">
        <f t="shared" si="9"/>
        <v>Despachado COSOL</v>
      </c>
      <c r="V465" s="18"/>
      <c r="W465" s="17"/>
      <c r="X465" s="29" t="str">
        <f t="shared" si="10"/>
        <v/>
      </c>
      <c r="Y465" s="23" t="e">
        <f ca="1">IF(V465=#REF!,#REF!,IF(V465=#REF!,#REF!,IF(V465=#REF!,#REF!,IF(X465="","",IF(V465="","",IF(X465-TODAY()&gt;0,X465-TODAY(),"Venceu"))))))</f>
        <v>#REF!</v>
      </c>
      <c r="Z465" s="28"/>
      <c r="AA465" s="25"/>
      <c r="AC465" s="38"/>
    </row>
    <row r="466" spans="1:29" ht="43.5" hidden="1" customHeight="1" x14ac:dyDescent="0.25">
      <c r="A466" s="16">
        <v>470</v>
      </c>
      <c r="B466" s="17" t="s">
        <v>1569</v>
      </c>
      <c r="C466" s="17" t="s">
        <v>396</v>
      </c>
      <c r="D466" s="17" t="s">
        <v>947</v>
      </c>
      <c r="E466" s="17" t="s">
        <v>959</v>
      </c>
      <c r="F466" s="17" t="s">
        <v>960</v>
      </c>
      <c r="G466" s="28" t="s">
        <v>2389</v>
      </c>
      <c r="H466" s="17"/>
      <c r="I466" s="17"/>
      <c r="J466" s="17" t="s">
        <v>624</v>
      </c>
      <c r="K466" s="22">
        <v>44032</v>
      </c>
      <c r="L466" s="49"/>
      <c r="M466" s="49"/>
      <c r="N466" s="22">
        <v>44032</v>
      </c>
      <c r="O466" s="22"/>
      <c r="P466" s="22">
        <v>44035</v>
      </c>
      <c r="Q466" s="22">
        <v>44038</v>
      </c>
      <c r="R466" s="22"/>
      <c r="S466" s="17">
        <v>2092047</v>
      </c>
      <c r="T466" s="17">
        <v>2093209</v>
      </c>
      <c r="U466" s="23" t="str">
        <f t="shared" si="9"/>
        <v>Despachado CNA</v>
      </c>
      <c r="V466" s="18"/>
      <c r="W466" s="17"/>
      <c r="X466" s="29" t="str">
        <f t="shared" si="10"/>
        <v/>
      </c>
      <c r="Y466" s="23" t="e">
        <f ca="1">IF(V466=#REF!,#REF!,IF(V466=#REF!,#REF!,IF(V466=#REF!,#REF!,IF(X466="","",IF(V466="","",IF(X466-TODAY()&gt;0,X466-TODAY(),"Venceu"))))))</f>
        <v>#REF!</v>
      </c>
      <c r="Z466" s="28"/>
      <c r="AA466" s="25" t="s">
        <v>37</v>
      </c>
      <c r="AC466" s="38"/>
    </row>
    <row r="467" spans="1:29" ht="43.5" hidden="1" customHeight="1" x14ac:dyDescent="0.25">
      <c r="A467" s="16">
        <v>471</v>
      </c>
      <c r="B467" s="17" t="s">
        <v>1569</v>
      </c>
      <c r="C467" s="17" t="s">
        <v>396</v>
      </c>
      <c r="D467" s="17" t="s">
        <v>947</v>
      </c>
      <c r="E467" s="17" t="s">
        <v>959</v>
      </c>
      <c r="F467" s="17" t="s">
        <v>960</v>
      </c>
      <c r="G467" s="28" t="s">
        <v>2390</v>
      </c>
      <c r="H467" s="17"/>
      <c r="I467" s="17"/>
      <c r="J467" s="17" t="s">
        <v>624</v>
      </c>
      <c r="K467" s="22">
        <v>44153</v>
      </c>
      <c r="L467" s="49"/>
      <c r="M467" s="49"/>
      <c r="N467" s="22">
        <v>44153</v>
      </c>
      <c r="O467" s="22"/>
      <c r="P467" s="22">
        <v>44153</v>
      </c>
      <c r="Q467" s="49"/>
      <c r="R467" s="22"/>
      <c r="S467" s="17">
        <v>2314355</v>
      </c>
      <c r="T467" s="17"/>
      <c r="U467" s="23" t="str">
        <f t="shared" si="9"/>
        <v>Despachado COSOL</v>
      </c>
      <c r="V467" s="18"/>
      <c r="W467" s="17"/>
      <c r="X467" s="29" t="str">
        <f t="shared" si="10"/>
        <v/>
      </c>
      <c r="Y467" s="23" t="e">
        <f ca="1">IF(V467=#REF!,#REF!,IF(V467=#REF!,#REF!,IF(V467=#REF!,#REF!,IF(X467="","",IF(V467="","",IF(X467-TODAY()&gt;0,X467-TODAY(),"Venceu"))))))</f>
        <v>#REF!</v>
      </c>
      <c r="Z467" s="28"/>
      <c r="AA467" s="25" t="s">
        <v>2387</v>
      </c>
      <c r="AC467" s="38"/>
    </row>
    <row r="468" spans="1:29" ht="43.5" hidden="1" customHeight="1" x14ac:dyDescent="0.25">
      <c r="A468" s="16">
        <v>472</v>
      </c>
      <c r="B468" s="23" t="s">
        <v>2391</v>
      </c>
      <c r="C468" s="17" t="s">
        <v>40</v>
      </c>
      <c r="D468" s="17" t="s">
        <v>947</v>
      </c>
      <c r="E468" s="17" t="s">
        <v>948</v>
      </c>
      <c r="F468" s="17" t="s">
        <v>947</v>
      </c>
      <c r="G468" s="28" t="s">
        <v>2392</v>
      </c>
      <c r="H468" s="17"/>
      <c r="I468" s="17"/>
      <c r="J468" s="17" t="s">
        <v>655</v>
      </c>
      <c r="K468" s="49">
        <v>44139</v>
      </c>
      <c r="L468" s="49"/>
      <c r="M468" s="49"/>
      <c r="N468" s="22">
        <v>44153</v>
      </c>
      <c r="O468" s="22"/>
      <c r="P468" s="22">
        <v>44153</v>
      </c>
      <c r="Q468" s="22">
        <v>44154</v>
      </c>
      <c r="R468" s="22"/>
      <c r="S468" s="17" t="s">
        <v>2393</v>
      </c>
      <c r="T468" s="17" t="s">
        <v>2394</v>
      </c>
      <c r="U468" s="23" t="str">
        <f t="shared" si="9"/>
        <v>Despachado CNA</v>
      </c>
      <c r="V468" s="18" t="s">
        <v>860</v>
      </c>
      <c r="W468" s="17"/>
      <c r="X468" s="29" t="str">
        <f t="shared" si="10"/>
        <v/>
      </c>
      <c r="Y468" s="23" t="e">
        <f ca="1">IF(V468=#REF!,#REF!,IF(V468=#REF!,#REF!,IF(V468=#REF!,#REF!,IF(X468="","",IF(V468="","",IF(X468-TODAY()&gt;0,X468-TODAY(),"Venceu"))))))</f>
        <v>#REF!</v>
      </c>
      <c r="Z468" s="28"/>
      <c r="AA468" s="25" t="s">
        <v>2395</v>
      </c>
      <c r="AC468" s="38"/>
    </row>
    <row r="469" spans="1:29" ht="43.5" hidden="1" customHeight="1" x14ac:dyDescent="0.25">
      <c r="A469" s="16">
        <v>473</v>
      </c>
      <c r="B469" s="23" t="s">
        <v>2396</v>
      </c>
      <c r="C469" s="17" t="s">
        <v>88</v>
      </c>
      <c r="D469" s="17" t="s">
        <v>947</v>
      </c>
      <c r="E469" s="17" t="s">
        <v>948</v>
      </c>
      <c r="F469" s="17" t="s">
        <v>947</v>
      </c>
      <c r="G469" s="28" t="s">
        <v>2397</v>
      </c>
      <c r="H469" s="17"/>
      <c r="I469" s="17"/>
      <c r="J469" s="17" t="s">
        <v>624</v>
      </c>
      <c r="K469" s="49">
        <v>44139</v>
      </c>
      <c r="L469" s="49"/>
      <c r="M469" s="49"/>
      <c r="N469" s="22">
        <v>44154</v>
      </c>
      <c r="O469" s="22"/>
      <c r="P469" s="22">
        <v>44154</v>
      </c>
      <c r="Q469" s="22">
        <v>44154</v>
      </c>
      <c r="R469" s="22"/>
      <c r="S469" s="17" t="s">
        <v>2398</v>
      </c>
      <c r="T469" s="17" t="s">
        <v>2394</v>
      </c>
      <c r="U469" s="23" t="str">
        <f t="shared" si="9"/>
        <v>Despachado CNA</v>
      </c>
      <c r="V469" s="18" t="s">
        <v>860</v>
      </c>
      <c r="W469" s="17"/>
      <c r="X469" s="29" t="str">
        <f t="shared" si="10"/>
        <v/>
      </c>
      <c r="Y469" s="23" t="e">
        <f ca="1">IF(V469=#REF!,#REF!,IF(V469=#REF!,#REF!,IF(V469=#REF!,#REF!,IF(X469="","",IF(V469="","",IF(X469-TODAY()&gt;0,X469-TODAY(),"Venceu"))))))</f>
        <v>#REF!</v>
      </c>
      <c r="Z469" s="28"/>
      <c r="AA469" s="25" t="s">
        <v>2395</v>
      </c>
      <c r="AC469" s="38"/>
    </row>
    <row r="470" spans="1:29" ht="43.5" hidden="1" customHeight="1" x14ac:dyDescent="0.25">
      <c r="A470" s="16">
        <v>474</v>
      </c>
      <c r="B470" s="23" t="s">
        <v>2399</v>
      </c>
      <c r="C470" s="17" t="s">
        <v>396</v>
      </c>
      <c r="D470" s="17" t="s">
        <v>1546</v>
      </c>
      <c r="E470" s="17" t="s">
        <v>934</v>
      </c>
      <c r="F470" s="17" t="s">
        <v>2226</v>
      </c>
      <c r="G470" s="28" t="s">
        <v>2400</v>
      </c>
      <c r="H470" s="17"/>
      <c r="I470" s="17"/>
      <c r="J470" s="17" t="s">
        <v>857</v>
      </c>
      <c r="K470" s="49">
        <v>44321</v>
      </c>
      <c r="L470" s="49"/>
      <c r="M470" s="49"/>
      <c r="N470" s="49"/>
      <c r="O470" s="49"/>
      <c r="P470" s="49">
        <v>44322</v>
      </c>
      <c r="Q470" s="49"/>
      <c r="R470" s="22"/>
      <c r="S470" s="17">
        <v>2653912</v>
      </c>
      <c r="T470" s="17"/>
      <c r="U470" s="23" t="str">
        <f t="shared" si="9"/>
        <v>Despachado COSOL</v>
      </c>
      <c r="V470" s="18" t="s">
        <v>37</v>
      </c>
      <c r="W470" s="17"/>
      <c r="X470" s="29" t="str">
        <f t="shared" si="10"/>
        <v/>
      </c>
      <c r="Y470" s="23" t="e">
        <f ca="1">IF(V470=#REF!,#REF!,IF(V470=#REF!,#REF!,IF(V470=#REF!,#REF!,IF(X470="","",IF(V470="","",IF(X470-TODAY()&gt;0,X470-TODAY(),"Venceu"))))))</f>
        <v>#REF!</v>
      </c>
      <c r="Z470" s="28"/>
      <c r="AA470" s="17"/>
      <c r="AB470" s="26" t="s">
        <v>2401</v>
      </c>
      <c r="AC470" s="38"/>
    </row>
    <row r="471" spans="1:29" ht="43.5" hidden="1" customHeight="1" x14ac:dyDescent="0.25">
      <c r="A471" s="16">
        <v>475</v>
      </c>
      <c r="B471" s="17" t="s">
        <v>1616</v>
      </c>
      <c r="C471" s="17" t="s">
        <v>165</v>
      </c>
      <c r="D471" s="17" t="s">
        <v>958</v>
      </c>
      <c r="E471" s="17" t="s">
        <v>959</v>
      </c>
      <c r="F471" s="17" t="s">
        <v>960</v>
      </c>
      <c r="G471" s="28" t="s">
        <v>1862</v>
      </c>
      <c r="H471" s="17"/>
      <c r="I471" s="17"/>
      <c r="J471" s="17" t="s">
        <v>33</v>
      </c>
      <c r="K471" s="49">
        <v>44040</v>
      </c>
      <c r="L471" s="49"/>
      <c r="M471" s="49"/>
      <c r="N471" s="49">
        <v>44106</v>
      </c>
      <c r="O471" s="49"/>
      <c r="P471" s="49">
        <v>44106</v>
      </c>
      <c r="Q471" s="49">
        <v>44110</v>
      </c>
      <c r="R471" s="22"/>
      <c r="S471" s="17">
        <v>2216734</v>
      </c>
      <c r="T471" s="17">
        <v>2220613</v>
      </c>
      <c r="U471" s="23" t="str">
        <f t="shared" si="9"/>
        <v>Despachado CNA</v>
      </c>
      <c r="V471" s="18" t="s">
        <v>423</v>
      </c>
      <c r="W471" s="17"/>
      <c r="X471" s="29" t="str">
        <f t="shared" si="10"/>
        <v/>
      </c>
      <c r="Y471" s="23" t="e">
        <f ca="1">IF(V471=#REF!,#REF!,IF(V471=#REF!,#REF!,IF(V471=#REF!,#REF!,IF(X471="","",IF(V471="","",IF(X471-TODAY()&gt;0,X471-TODAY(),"Venceu"))))))</f>
        <v>#REF!</v>
      </c>
      <c r="Z471" s="28"/>
      <c r="AA471" s="25"/>
      <c r="AC471" s="38"/>
    </row>
    <row r="472" spans="1:29" ht="43.5" hidden="1" customHeight="1" x14ac:dyDescent="0.25">
      <c r="A472" s="16">
        <v>476</v>
      </c>
      <c r="B472" s="23" t="s">
        <v>2402</v>
      </c>
      <c r="C472" s="17" t="s">
        <v>254</v>
      </c>
      <c r="D472" s="17" t="s">
        <v>1149</v>
      </c>
      <c r="E472" s="17" t="s">
        <v>1981</v>
      </c>
      <c r="F472" s="17" t="s">
        <v>953</v>
      </c>
      <c r="G472" s="28" t="s">
        <v>2403</v>
      </c>
      <c r="H472" s="17"/>
      <c r="I472" s="17"/>
      <c r="J472" s="17" t="s">
        <v>713</v>
      </c>
      <c r="K472" s="49">
        <v>44151</v>
      </c>
      <c r="L472" s="49"/>
      <c r="M472" s="49"/>
      <c r="N472" s="49">
        <v>44152</v>
      </c>
      <c r="O472" s="49"/>
      <c r="P472" s="49">
        <v>44152</v>
      </c>
      <c r="Q472" s="49">
        <v>44153</v>
      </c>
      <c r="R472" s="22">
        <v>44175</v>
      </c>
      <c r="S472" s="17">
        <v>2312659</v>
      </c>
      <c r="T472" s="17">
        <v>2354073</v>
      </c>
      <c r="U472" s="23" t="str">
        <f t="shared" si="9"/>
        <v>Despachado CNA</v>
      </c>
      <c r="V472" s="18"/>
      <c r="W472" s="17"/>
      <c r="X472" s="29" t="str">
        <f t="shared" si="10"/>
        <v/>
      </c>
      <c r="Y472" s="23" t="e">
        <f ca="1">IF(V472=#REF!,#REF!,IF(V472=#REF!,#REF!,IF(V472=#REF!,#REF!,IF(X472="","",IF(V472="","",IF(X472-TODAY()&gt;0,X472-TODAY(),"Venceu"))))))</f>
        <v>#REF!</v>
      </c>
      <c r="Z472" s="28"/>
      <c r="AA472" s="25"/>
      <c r="AC472" s="38"/>
    </row>
    <row r="473" spans="1:29" ht="43.5" hidden="1" customHeight="1" x14ac:dyDescent="0.25">
      <c r="A473" s="16">
        <v>477</v>
      </c>
      <c r="B473" s="23" t="s">
        <v>2404</v>
      </c>
      <c r="C473" s="17" t="s">
        <v>88</v>
      </c>
      <c r="D473" s="17" t="s">
        <v>947</v>
      </c>
      <c r="E473" s="17" t="s">
        <v>948</v>
      </c>
      <c r="F473" s="17" t="s">
        <v>947</v>
      </c>
      <c r="G473" s="28" t="s">
        <v>2405</v>
      </c>
      <c r="H473" s="17"/>
      <c r="I473" s="17"/>
      <c r="J473" s="17" t="s">
        <v>857</v>
      </c>
      <c r="K473" s="49">
        <v>44112</v>
      </c>
      <c r="L473" s="49"/>
      <c r="M473" s="49"/>
      <c r="N473" s="49">
        <v>44144</v>
      </c>
      <c r="O473" s="49"/>
      <c r="P473" s="49">
        <v>44144</v>
      </c>
      <c r="Q473" s="49"/>
      <c r="R473" s="22"/>
      <c r="S473" s="17">
        <v>2289873</v>
      </c>
      <c r="T473" s="17"/>
      <c r="U473" s="23" t="str">
        <f t="shared" si="9"/>
        <v>Despachado COSOL</v>
      </c>
      <c r="V473" s="18" t="s">
        <v>860</v>
      </c>
      <c r="W473" s="17"/>
      <c r="X473" s="29" t="str">
        <f t="shared" si="10"/>
        <v/>
      </c>
      <c r="Y473" s="23" t="e">
        <f ca="1">IF(V473=#REF!,#REF!,IF(V473=#REF!,#REF!,IF(V473=#REF!,#REF!,IF(X473="","",IF(V473="","",IF(X473-TODAY()&gt;0,X473-TODAY(),"Venceu"))))))</f>
        <v>#REF!</v>
      </c>
      <c r="Z473" s="28"/>
      <c r="AA473" s="25" t="s">
        <v>2406</v>
      </c>
      <c r="AC473" s="38"/>
    </row>
    <row r="474" spans="1:29" ht="43.5" hidden="1" customHeight="1" x14ac:dyDescent="0.25">
      <c r="A474" s="16">
        <v>478</v>
      </c>
      <c r="B474" s="17" t="s">
        <v>2407</v>
      </c>
      <c r="C474" s="17" t="s">
        <v>396</v>
      </c>
      <c r="D474" s="17" t="s">
        <v>1388</v>
      </c>
      <c r="E474" s="17" t="s">
        <v>1815</v>
      </c>
      <c r="F474" s="17" t="s">
        <v>1390</v>
      </c>
      <c r="G474" s="28" t="s">
        <v>2408</v>
      </c>
      <c r="H474" s="17"/>
      <c r="I474" s="17"/>
      <c r="J474" s="17" t="s">
        <v>857</v>
      </c>
      <c r="K474" s="22">
        <v>44152</v>
      </c>
      <c r="L474" s="22"/>
      <c r="M474" s="22"/>
      <c r="N474" s="22">
        <v>44153</v>
      </c>
      <c r="O474" s="22"/>
      <c r="P474" s="22">
        <v>44153</v>
      </c>
      <c r="Q474" s="22"/>
      <c r="R474" s="22"/>
      <c r="S474" s="17">
        <v>2314581</v>
      </c>
      <c r="T474" s="17"/>
      <c r="U474" s="23" t="str">
        <f t="shared" si="9"/>
        <v>Despachado COSOL</v>
      </c>
      <c r="V474" s="18" t="s">
        <v>860</v>
      </c>
      <c r="W474" s="17"/>
      <c r="X474" s="29" t="str">
        <f t="shared" si="10"/>
        <v/>
      </c>
      <c r="Y474" s="23" t="e">
        <f ca="1">IF(V474=#REF!,#REF!,IF(V474=#REF!,#REF!,IF(V474=#REF!,#REF!,IF(X474="","",IF(V474="","",IF(X474-TODAY()&gt;0,X474-TODAY(),"Venceu"))))))</f>
        <v>#REF!</v>
      </c>
      <c r="Z474" s="28"/>
      <c r="AA474" s="25" t="s">
        <v>2409</v>
      </c>
      <c r="AC474" s="38"/>
    </row>
    <row r="475" spans="1:29" ht="43.5" hidden="1" customHeight="1" x14ac:dyDescent="0.25">
      <c r="A475" s="16">
        <v>479</v>
      </c>
      <c r="B475" s="17" t="s">
        <v>2410</v>
      </c>
      <c r="C475" s="17" t="s">
        <v>396</v>
      </c>
      <c r="D475" s="17" t="s">
        <v>1388</v>
      </c>
      <c r="E475" s="17" t="s">
        <v>1815</v>
      </c>
      <c r="F475" s="17" t="s">
        <v>1390</v>
      </c>
      <c r="G475" s="28" t="s">
        <v>2411</v>
      </c>
      <c r="H475" s="17"/>
      <c r="I475" s="17"/>
      <c r="J475" s="17" t="s">
        <v>857</v>
      </c>
      <c r="K475" s="22">
        <v>44146</v>
      </c>
      <c r="L475" s="22"/>
      <c r="M475" s="22"/>
      <c r="N475" s="22">
        <v>44153</v>
      </c>
      <c r="O475" s="22"/>
      <c r="P475" s="22">
        <v>44153</v>
      </c>
      <c r="Q475" s="22"/>
      <c r="R475" s="22"/>
      <c r="S475" s="17">
        <v>2298849</v>
      </c>
      <c r="T475" s="17"/>
      <c r="U475" s="23" t="str">
        <f t="shared" si="9"/>
        <v>Despachado COSOL</v>
      </c>
      <c r="V475" s="18" t="s">
        <v>860</v>
      </c>
      <c r="W475" s="17"/>
      <c r="X475" s="29" t="str">
        <f t="shared" si="10"/>
        <v/>
      </c>
      <c r="Y475" s="23" t="e">
        <f ca="1">IF(V475=#REF!,#REF!,IF(V475=#REF!,#REF!,IF(V475=#REF!,#REF!,IF(X475="","",IF(V475="","",IF(X475-TODAY()&gt;0,X475-TODAY(),"Venceu"))))))</f>
        <v>#REF!</v>
      </c>
      <c r="Z475" s="28"/>
      <c r="AA475" s="25" t="s">
        <v>2412</v>
      </c>
      <c r="AC475" s="38"/>
    </row>
    <row r="476" spans="1:29" ht="43.5" hidden="1" customHeight="1" x14ac:dyDescent="0.25">
      <c r="A476" s="16">
        <v>480</v>
      </c>
      <c r="B476" s="17" t="s">
        <v>1787</v>
      </c>
      <c r="C476" s="23" t="s">
        <v>396</v>
      </c>
      <c r="D476" s="17" t="s">
        <v>1015</v>
      </c>
      <c r="E476" s="17" t="s">
        <v>934</v>
      </c>
      <c r="F476" s="17" t="s">
        <v>1015</v>
      </c>
      <c r="G476" s="28" t="s">
        <v>2413</v>
      </c>
      <c r="H476" s="17"/>
      <c r="I476" s="17"/>
      <c r="J476" s="17" t="s">
        <v>857</v>
      </c>
      <c r="K476" s="22">
        <v>44148</v>
      </c>
      <c r="L476" s="22"/>
      <c r="M476" s="22"/>
      <c r="N476" s="22">
        <v>44153</v>
      </c>
      <c r="O476" s="22"/>
      <c r="P476" s="22">
        <v>44153</v>
      </c>
      <c r="Q476" s="22"/>
      <c r="R476" s="22"/>
      <c r="S476" s="17">
        <v>2316366</v>
      </c>
      <c r="T476" s="17"/>
      <c r="U476" s="23" t="str">
        <f t="shared" si="9"/>
        <v>Despachado COSOL</v>
      </c>
      <c r="V476" s="18" t="s">
        <v>37</v>
      </c>
      <c r="W476" s="17"/>
      <c r="X476" s="29" t="str">
        <f t="shared" si="10"/>
        <v/>
      </c>
      <c r="Y476" s="23" t="e">
        <f ca="1">IF(V476=#REF!,#REF!,IF(V476=#REF!,#REF!,IF(V476=#REF!,#REF!,IF(X476="","",IF(V476="","",IF(X476-TODAY()&gt;0,X476-TODAY(),"Venceu"))))))</f>
        <v>#REF!</v>
      </c>
      <c r="Z476" s="28"/>
      <c r="AA476" s="25" t="s">
        <v>2414</v>
      </c>
      <c r="AC476" s="38"/>
    </row>
    <row r="477" spans="1:29" ht="43.5" hidden="1" customHeight="1" x14ac:dyDescent="0.25">
      <c r="A477" s="16">
        <v>481</v>
      </c>
      <c r="B477" s="17" t="s">
        <v>123</v>
      </c>
      <c r="C477" s="23" t="s">
        <v>47</v>
      </c>
      <c r="D477" s="17" t="s">
        <v>1256</v>
      </c>
      <c r="E477" s="17" t="s">
        <v>2082</v>
      </c>
      <c r="F477" s="17" t="s">
        <v>953</v>
      </c>
      <c r="G477" s="28" t="s">
        <v>2415</v>
      </c>
      <c r="H477" s="17"/>
      <c r="I477" s="17"/>
      <c r="J477" s="17" t="s">
        <v>713</v>
      </c>
      <c r="K477" s="22">
        <v>44145</v>
      </c>
      <c r="L477" s="22"/>
      <c r="M477" s="22">
        <v>44146</v>
      </c>
      <c r="N477" s="22">
        <v>44152</v>
      </c>
      <c r="O477" s="22"/>
      <c r="P477" s="22">
        <v>44153</v>
      </c>
      <c r="Q477" s="22">
        <v>44154</v>
      </c>
      <c r="R477" s="22"/>
      <c r="S477" s="17">
        <v>2305603</v>
      </c>
      <c r="T477" s="17">
        <v>2316851</v>
      </c>
      <c r="U477" s="23" t="str">
        <f t="shared" si="9"/>
        <v>Despachado CNA</v>
      </c>
      <c r="V477" s="18" t="s">
        <v>37</v>
      </c>
      <c r="W477" s="17"/>
      <c r="X477" s="29" t="str">
        <f t="shared" si="10"/>
        <v/>
      </c>
      <c r="Y477" s="23" t="e">
        <f ca="1">IF(V477=#REF!,#REF!,IF(V477=#REF!,#REF!,IF(V477=#REF!,#REF!,IF(X477="","",IF(V477="","",IF(X477-TODAY()&gt;0,X477-TODAY(),"Venceu"))))))</f>
        <v>#REF!</v>
      </c>
      <c r="Z477" s="28"/>
      <c r="AA477" s="25" t="s">
        <v>2416</v>
      </c>
      <c r="AC477" s="38"/>
    </row>
    <row r="478" spans="1:29" ht="43.5" hidden="1" customHeight="1" x14ac:dyDescent="0.25">
      <c r="A478" s="16">
        <v>482</v>
      </c>
      <c r="B478" s="17" t="s">
        <v>46</v>
      </c>
      <c r="C478" s="23" t="s">
        <v>47</v>
      </c>
      <c r="D478" s="17" t="s">
        <v>1256</v>
      </c>
      <c r="E478" s="17" t="s">
        <v>2082</v>
      </c>
      <c r="F478" s="17" t="s">
        <v>953</v>
      </c>
      <c r="G478" s="28" t="s">
        <v>2417</v>
      </c>
      <c r="H478" s="17"/>
      <c r="I478" s="17"/>
      <c r="J478" s="17" t="s">
        <v>713</v>
      </c>
      <c r="K478" s="22">
        <v>44145</v>
      </c>
      <c r="L478" s="22"/>
      <c r="M478" s="22">
        <v>44153</v>
      </c>
      <c r="N478" s="22">
        <v>44154</v>
      </c>
      <c r="O478" s="22"/>
      <c r="P478" s="22">
        <v>44155</v>
      </c>
      <c r="Q478" s="22">
        <v>44155</v>
      </c>
      <c r="R478" s="22"/>
      <c r="S478" s="17">
        <v>2319429</v>
      </c>
      <c r="T478" s="17">
        <v>2320321</v>
      </c>
      <c r="U478" s="23" t="str">
        <f t="shared" si="9"/>
        <v>Despachado CNA</v>
      </c>
      <c r="V478" s="18" t="s">
        <v>37</v>
      </c>
      <c r="W478" s="17"/>
      <c r="X478" s="29" t="str">
        <f t="shared" si="10"/>
        <v/>
      </c>
      <c r="Y478" s="23" t="e">
        <f ca="1">IF(V478=#REF!,#REF!,IF(V478=#REF!,#REF!,IF(V478=#REF!,#REF!,IF(X478="","",IF(V478="","",IF(X478-TODAY()&gt;0,X478-TODAY(),"Venceu"))))))</f>
        <v>#REF!</v>
      </c>
      <c r="Z478" s="28"/>
      <c r="AA478" s="25" t="s">
        <v>2418</v>
      </c>
      <c r="AC478" s="38"/>
    </row>
    <row r="479" spans="1:29" ht="43.5" hidden="1" customHeight="1" x14ac:dyDescent="0.25">
      <c r="A479" s="16">
        <v>483</v>
      </c>
      <c r="B479" s="17" t="s">
        <v>2419</v>
      </c>
      <c r="C479" s="23" t="s">
        <v>109</v>
      </c>
      <c r="D479" s="17" t="s">
        <v>1149</v>
      </c>
      <c r="E479" s="17" t="s">
        <v>1981</v>
      </c>
      <c r="F479" s="17" t="s">
        <v>953</v>
      </c>
      <c r="G479" s="28" t="s">
        <v>2420</v>
      </c>
      <c r="H479" s="17"/>
      <c r="I479" s="17"/>
      <c r="J479" s="17" t="s">
        <v>43</v>
      </c>
      <c r="K479" s="22">
        <v>44182</v>
      </c>
      <c r="L479" s="22"/>
      <c r="M479" s="22">
        <v>44182</v>
      </c>
      <c r="N479" s="22">
        <v>44182</v>
      </c>
      <c r="O479" s="22"/>
      <c r="P479" s="22">
        <v>44182</v>
      </c>
      <c r="Q479" s="22">
        <v>44182</v>
      </c>
      <c r="R479" s="22">
        <v>44200</v>
      </c>
      <c r="S479" s="17">
        <v>2379792</v>
      </c>
      <c r="T479" s="17">
        <v>2382149</v>
      </c>
      <c r="U479" s="23" t="str">
        <f t="shared" si="9"/>
        <v>Despachado CNA</v>
      </c>
      <c r="V479" s="18" t="s">
        <v>423</v>
      </c>
      <c r="W479" s="17">
        <f>30*30</f>
        <v>900</v>
      </c>
      <c r="X479" s="29">
        <f t="shared" si="10"/>
        <v>45082</v>
      </c>
      <c r="Y479" s="23" t="e">
        <f ca="1">IF(V479=#REF!,#REF!,IF(V479=#REF!,#REF!,IF(V479=#REF!,#REF!,IF(X479="","",IF(V479="","",IF(X479-TODAY()&gt;0,X479-TODAY(),"Venceu"))))))</f>
        <v>#REF!</v>
      </c>
      <c r="Z479" s="28" t="s">
        <v>2421</v>
      </c>
      <c r="AA479" s="25" t="s">
        <v>2422</v>
      </c>
      <c r="AC479" s="38"/>
    </row>
    <row r="480" spans="1:29" ht="43.5" hidden="1" customHeight="1" x14ac:dyDescent="0.25">
      <c r="A480" s="16">
        <v>484</v>
      </c>
      <c r="B480" s="17" t="s">
        <v>195</v>
      </c>
      <c r="C480" s="23" t="s">
        <v>396</v>
      </c>
      <c r="D480" s="17" t="s">
        <v>552</v>
      </c>
      <c r="E480" s="17" t="s">
        <v>959</v>
      </c>
      <c r="F480" s="17" t="s">
        <v>1102</v>
      </c>
      <c r="G480" s="28" t="s">
        <v>2423</v>
      </c>
      <c r="H480" s="17"/>
      <c r="I480" s="17"/>
      <c r="J480" s="17" t="s">
        <v>713</v>
      </c>
      <c r="K480" s="22">
        <v>44040</v>
      </c>
      <c r="L480" s="22"/>
      <c r="M480" s="22">
        <v>44076</v>
      </c>
      <c r="N480" s="22">
        <v>44083</v>
      </c>
      <c r="O480" s="22"/>
      <c r="P480" s="22">
        <v>44174</v>
      </c>
      <c r="Q480" s="22">
        <v>44193</v>
      </c>
      <c r="R480" s="22"/>
      <c r="S480" s="17">
        <v>2166719</v>
      </c>
      <c r="T480" s="17">
        <v>2362113</v>
      </c>
      <c r="U480" s="23" t="str">
        <f t="shared" si="9"/>
        <v>Despachado CNA</v>
      </c>
      <c r="V480" s="18" t="s">
        <v>386</v>
      </c>
      <c r="W480" s="17">
        <v>60</v>
      </c>
      <c r="X480" s="29">
        <f t="shared" si="10"/>
        <v>44253</v>
      </c>
      <c r="Y480" s="23" t="e">
        <f ca="1">IF(V480=#REF!,#REF!,IF(V480=#REF!,#REF!,IF(V480=#REF!,#REF!,IF(X480="","",IF(V480="","",IF(X480-TODAY()&gt;0,X480-TODAY(),"Venceu"))))))</f>
        <v>#REF!</v>
      </c>
      <c r="Z480" s="28"/>
      <c r="AA480" s="25" t="s">
        <v>2424</v>
      </c>
      <c r="AC480" s="38"/>
    </row>
    <row r="481" spans="1:29" ht="43.5" hidden="1" customHeight="1" x14ac:dyDescent="0.25">
      <c r="A481" s="16">
        <v>485</v>
      </c>
      <c r="B481" s="17" t="s">
        <v>2425</v>
      </c>
      <c r="C481" s="23" t="s">
        <v>396</v>
      </c>
      <c r="D481" s="17" t="s">
        <v>1015</v>
      </c>
      <c r="E481" s="17" t="s">
        <v>934</v>
      </c>
      <c r="F481" s="17" t="s">
        <v>1015</v>
      </c>
      <c r="G481" s="28" t="s">
        <v>2426</v>
      </c>
      <c r="H481" s="17"/>
      <c r="I481" s="17"/>
      <c r="J481" s="17" t="s">
        <v>713</v>
      </c>
      <c r="K481" s="22">
        <v>44169</v>
      </c>
      <c r="L481" s="22"/>
      <c r="M481" s="22">
        <v>44169</v>
      </c>
      <c r="N481" s="22">
        <v>44174</v>
      </c>
      <c r="O481" s="22"/>
      <c r="P481" s="22">
        <v>44174</v>
      </c>
      <c r="Q481" s="22">
        <v>44175</v>
      </c>
      <c r="R481" s="22"/>
      <c r="S481" s="17">
        <v>2354455</v>
      </c>
      <c r="T481" s="17">
        <v>2362002</v>
      </c>
      <c r="U481" s="23" t="str">
        <f t="shared" si="9"/>
        <v>Despachado CNA</v>
      </c>
      <c r="V481" s="18" t="s">
        <v>37</v>
      </c>
      <c r="W481" s="17"/>
      <c r="X481" s="29" t="str">
        <f t="shared" si="10"/>
        <v/>
      </c>
      <c r="Y481" s="23" t="e">
        <f ca="1">IF(V481=#REF!,#REF!,IF(V481=#REF!,#REF!,IF(V481=#REF!,#REF!,IF(X481="","",IF(V481="","",IF(X481-TODAY()&gt;0,X481-TODAY(),"Venceu"))))))</f>
        <v>#REF!</v>
      </c>
      <c r="Z481" s="28"/>
      <c r="AA481" s="25" t="s">
        <v>2427</v>
      </c>
      <c r="AC481" s="38"/>
    </row>
    <row r="482" spans="1:29" ht="43.5" hidden="1" customHeight="1" x14ac:dyDescent="0.25">
      <c r="A482" s="16">
        <v>486</v>
      </c>
      <c r="B482" s="17" t="s">
        <v>2428</v>
      </c>
      <c r="C482" s="23" t="s">
        <v>130</v>
      </c>
      <c r="D482" s="17" t="s">
        <v>1149</v>
      </c>
      <c r="E482" s="17" t="s">
        <v>1981</v>
      </c>
      <c r="F482" s="17" t="s">
        <v>953</v>
      </c>
      <c r="G482" s="28" t="s">
        <v>2429</v>
      </c>
      <c r="H482" s="17"/>
      <c r="I482" s="17"/>
      <c r="J482" s="17" t="s">
        <v>713</v>
      </c>
      <c r="K482" s="22">
        <v>44180</v>
      </c>
      <c r="L482" s="22"/>
      <c r="M482" s="22">
        <v>44180</v>
      </c>
      <c r="N482" s="22">
        <v>44180</v>
      </c>
      <c r="O482" s="22"/>
      <c r="P482" s="22">
        <v>44180</v>
      </c>
      <c r="Q482" s="22">
        <v>44182</v>
      </c>
      <c r="R482" s="22">
        <v>44200</v>
      </c>
      <c r="S482" s="17">
        <v>2374289</v>
      </c>
      <c r="T482" s="17">
        <v>2380836</v>
      </c>
      <c r="U482" s="23" t="str">
        <f t="shared" si="9"/>
        <v>Despachado CNA</v>
      </c>
      <c r="V482" s="18" t="s">
        <v>860</v>
      </c>
      <c r="W482" s="17"/>
      <c r="X482" s="29" t="str">
        <f t="shared" si="10"/>
        <v/>
      </c>
      <c r="Y482" s="23" t="e">
        <f ca="1">IF(V482=#REF!,#REF!,IF(V482=#REF!,#REF!,IF(V482=#REF!,#REF!,IF(X482="","",IF(V482="","",IF(X482-TODAY()&gt;0,X482-TODAY(),"Venceu"))))))</f>
        <v>#REF!</v>
      </c>
      <c r="Z482" s="28"/>
      <c r="AA482" s="25" t="s">
        <v>2430</v>
      </c>
      <c r="AC482" s="38"/>
    </row>
    <row r="483" spans="1:29" ht="43.5" hidden="1" customHeight="1" x14ac:dyDescent="0.25">
      <c r="A483" s="16">
        <v>487</v>
      </c>
      <c r="B483" s="17" t="s">
        <v>2431</v>
      </c>
      <c r="C483" s="23" t="s">
        <v>77</v>
      </c>
      <c r="D483" s="17" t="s">
        <v>958</v>
      </c>
      <c r="E483" s="17" t="s">
        <v>959</v>
      </c>
      <c r="F483" s="17" t="s">
        <v>960</v>
      </c>
      <c r="G483" s="28" t="s">
        <v>2432</v>
      </c>
      <c r="H483" s="17" t="s">
        <v>853</v>
      </c>
      <c r="I483" s="17"/>
      <c r="J483" s="17" t="s">
        <v>713</v>
      </c>
      <c r="K483" s="22">
        <v>44176</v>
      </c>
      <c r="L483" s="22"/>
      <c r="M483" s="22">
        <v>44179</v>
      </c>
      <c r="N483" s="22">
        <v>44180</v>
      </c>
      <c r="O483" s="22"/>
      <c r="P483" s="22">
        <v>44181</v>
      </c>
      <c r="Q483" s="22">
        <v>44183</v>
      </c>
      <c r="R483" s="22"/>
      <c r="S483" s="17">
        <v>2370911</v>
      </c>
      <c r="T483" s="17">
        <v>2380358</v>
      </c>
      <c r="U483" s="23" t="str">
        <f t="shared" si="9"/>
        <v>Despachado CNA</v>
      </c>
      <c r="V483" s="18" t="s">
        <v>860</v>
      </c>
      <c r="W483" s="17"/>
      <c r="X483" s="29" t="str">
        <f t="shared" si="10"/>
        <v/>
      </c>
      <c r="Y483" s="23" t="e">
        <f ca="1">IF(V483=#REF!,#REF!,IF(V483=#REF!,#REF!,IF(V483=#REF!,#REF!,IF(X483="","",IF(V483="","",IF(X483-TODAY()&gt;0,X483-TODAY(),"Venceu"))))))</f>
        <v>#REF!</v>
      </c>
      <c r="Z483" s="28"/>
      <c r="AA483" s="25" t="s">
        <v>2433</v>
      </c>
      <c r="AC483" s="38"/>
    </row>
    <row r="484" spans="1:29" ht="43.5" hidden="1" customHeight="1" x14ac:dyDescent="0.25">
      <c r="A484" s="16">
        <v>488</v>
      </c>
      <c r="B484" s="17" t="s">
        <v>1484</v>
      </c>
      <c r="C484" s="23" t="s">
        <v>396</v>
      </c>
      <c r="D484" s="17" t="s">
        <v>1224</v>
      </c>
      <c r="E484" s="17" t="s">
        <v>1225</v>
      </c>
      <c r="F484" s="17" t="s">
        <v>2239</v>
      </c>
      <c r="G484" s="28" t="s">
        <v>2434</v>
      </c>
      <c r="H484" s="17" t="s">
        <v>30</v>
      </c>
      <c r="I484" s="17"/>
      <c r="J484" s="17" t="s">
        <v>857</v>
      </c>
      <c r="K484" s="22">
        <v>44183</v>
      </c>
      <c r="L484" s="22"/>
      <c r="M484" s="22">
        <v>44183</v>
      </c>
      <c r="N484" s="22">
        <v>44183</v>
      </c>
      <c r="O484" s="22"/>
      <c r="P484" s="22">
        <v>44183</v>
      </c>
      <c r="Q484" s="22">
        <v>44188</v>
      </c>
      <c r="R484" s="22"/>
      <c r="S484" s="17">
        <v>2381889</v>
      </c>
      <c r="T484" s="17">
        <v>2391549</v>
      </c>
      <c r="U484" s="23" t="str">
        <f t="shared" si="9"/>
        <v>Despachado CNA</v>
      </c>
      <c r="V484" s="18" t="s">
        <v>860</v>
      </c>
      <c r="W484" s="17"/>
      <c r="X484" s="29" t="str">
        <f t="shared" si="10"/>
        <v/>
      </c>
      <c r="Y484" s="23" t="e">
        <f ca="1">IF(V484=#REF!,#REF!,IF(V484=#REF!,#REF!,IF(V484=#REF!,#REF!,IF(X484="","",IF(V484="","",IF(X484-TODAY()&gt;0,X484-TODAY(),"Venceu"))))))</f>
        <v>#REF!</v>
      </c>
      <c r="Z484" s="28"/>
      <c r="AA484" s="25" t="s">
        <v>2435</v>
      </c>
      <c r="AC484" s="38"/>
    </row>
    <row r="485" spans="1:29" ht="43.5" hidden="1" customHeight="1" x14ac:dyDescent="0.25">
      <c r="A485" s="16">
        <v>489</v>
      </c>
      <c r="B485" s="17" t="s">
        <v>2436</v>
      </c>
      <c r="C485" s="23" t="s">
        <v>217</v>
      </c>
      <c r="D485" s="17" t="s">
        <v>1256</v>
      </c>
      <c r="E485" s="17" t="s">
        <v>2082</v>
      </c>
      <c r="F485" s="17" t="s">
        <v>953</v>
      </c>
      <c r="G485" s="28" t="s">
        <v>2437</v>
      </c>
      <c r="H485" s="17"/>
      <c r="I485" s="17"/>
      <c r="J485" s="17" t="s">
        <v>713</v>
      </c>
      <c r="K485" s="22">
        <v>44181</v>
      </c>
      <c r="L485" s="22"/>
      <c r="M485" s="22">
        <v>44181</v>
      </c>
      <c r="N485" s="22">
        <v>44182</v>
      </c>
      <c r="O485" s="22"/>
      <c r="P485" s="22">
        <v>44183</v>
      </c>
      <c r="Q485" s="22">
        <v>44203</v>
      </c>
      <c r="R485" s="22"/>
      <c r="S485" s="17">
        <v>2379701</v>
      </c>
      <c r="T485" s="17">
        <v>2410495</v>
      </c>
      <c r="U485" s="23" t="str">
        <f t="shared" si="9"/>
        <v>Despachado CNA</v>
      </c>
      <c r="V485" s="18" t="s">
        <v>37</v>
      </c>
      <c r="W485" s="17"/>
      <c r="X485" s="29" t="str">
        <f t="shared" si="10"/>
        <v/>
      </c>
      <c r="Y485" s="23" t="e">
        <f ca="1">IF(V485=#REF!,#REF!,IF(V485=#REF!,#REF!,IF(V485=#REF!,#REF!,IF(X485="","",IF(V485="","",IF(X485-TODAY()&gt;0,X485-TODAY(),"Venceu"))))))</f>
        <v>#REF!</v>
      </c>
      <c r="Z485" s="28"/>
      <c r="AA485" s="25" t="s">
        <v>2438</v>
      </c>
      <c r="AC485" s="38"/>
    </row>
    <row r="486" spans="1:29" ht="43.5" hidden="1" customHeight="1" x14ac:dyDescent="0.25">
      <c r="A486" s="16">
        <v>490</v>
      </c>
      <c r="B486" s="23" t="s">
        <v>2292</v>
      </c>
      <c r="C486" s="23" t="s">
        <v>396</v>
      </c>
      <c r="D486" s="17" t="s">
        <v>958</v>
      </c>
      <c r="E486" s="17" t="s">
        <v>959</v>
      </c>
      <c r="F486" s="17" t="s">
        <v>960</v>
      </c>
      <c r="G486" s="28" t="s">
        <v>2439</v>
      </c>
      <c r="H486" s="17"/>
      <c r="I486" s="17"/>
      <c r="J486" s="17" t="s">
        <v>713</v>
      </c>
      <c r="K486" s="22">
        <v>44075</v>
      </c>
      <c r="L486" s="22"/>
      <c r="M486" s="22">
        <v>44083</v>
      </c>
      <c r="N486" s="22">
        <v>44084</v>
      </c>
      <c r="O486" s="22"/>
      <c r="P486" s="22">
        <v>44085</v>
      </c>
      <c r="Q486" s="22"/>
      <c r="R486" s="22"/>
      <c r="S486" s="17" t="s">
        <v>2440</v>
      </c>
      <c r="T486" s="17"/>
      <c r="U486" s="23" t="str">
        <f>IF(B490&gt;0,IF(Q486&gt;0,$Q$1,IF(P486&gt;0,$P$1,IF(O486&gt;0,$O$1,IF(N486&gt;0,$N$1,IF(M486&gt;0,$M$1,IF(L486&gt;0,$L$1,IF(K486&gt;0,$K$1,"Registrar demanda"))))))),"")</f>
        <v>Despachado COSOL</v>
      </c>
      <c r="V486" s="18"/>
      <c r="W486" s="17"/>
      <c r="X486" s="29" t="str">
        <f t="shared" si="10"/>
        <v/>
      </c>
      <c r="Y486" s="23" t="e">
        <f ca="1">IF(V486=#REF!,#REF!,IF(V486=#REF!,#REF!,IF(V486=#REF!,#REF!,IF(X486="","",IF(V486="","",IF(X486-TODAY()&gt;0,X486-TODAY(),"Venceu"))))))</f>
        <v>#REF!</v>
      </c>
      <c r="Z486" s="28"/>
      <c r="AA486" s="25" t="s">
        <v>2441</v>
      </c>
      <c r="AC486" s="38"/>
    </row>
    <row r="487" spans="1:29" ht="43.5" hidden="1" customHeight="1" x14ac:dyDescent="0.25">
      <c r="A487" s="16">
        <v>491</v>
      </c>
      <c r="B487" s="23" t="s">
        <v>2442</v>
      </c>
      <c r="C487" s="23" t="s">
        <v>396</v>
      </c>
      <c r="D487" s="17" t="s">
        <v>947</v>
      </c>
      <c r="E487" s="17" t="s">
        <v>948</v>
      </c>
      <c r="F487" s="17" t="s">
        <v>947</v>
      </c>
      <c r="G487" s="28" t="s">
        <v>2443</v>
      </c>
      <c r="H487" s="17"/>
      <c r="I487" s="17"/>
      <c r="J487" s="17" t="s">
        <v>655</v>
      </c>
      <c r="K487" s="22">
        <v>44180</v>
      </c>
      <c r="L487" s="22"/>
      <c r="M487" s="22">
        <v>44180</v>
      </c>
      <c r="N487" s="22">
        <v>44181</v>
      </c>
      <c r="O487" s="22"/>
      <c r="P487" s="22"/>
      <c r="Q487" s="22"/>
      <c r="R487" s="22"/>
      <c r="S487" s="17">
        <v>2377403</v>
      </c>
      <c r="T487" s="17"/>
      <c r="U487" s="23" t="str">
        <f>IF(B509&gt;0,IF(Q487&gt;0,$Q$1,IF(P487&gt;0,$P$1,IF(O487&gt;0,$O$1,IF(N487&gt;0,$N$1,IF(M487&gt;0,$M$1,IF(L487&gt;0,$L$1,IF(K487&gt;0,$K$1,"Registrar demanda"))))))),"")</f>
        <v>Término da análise</v>
      </c>
      <c r="V487" s="18"/>
      <c r="W487" s="17"/>
      <c r="X487" s="29" t="str">
        <f t="shared" si="10"/>
        <v/>
      </c>
      <c r="Y487" s="23" t="e">
        <f ca="1">IF(V487=#REF!,#REF!,IF(V487=#REF!,#REF!,IF(V487=#REF!,#REF!,IF(X487="","",IF(V487="","",IF(X487-TODAY()&gt;0,X487-TODAY(),"Venceu"))))))</f>
        <v>#REF!</v>
      </c>
      <c r="Z487" s="28"/>
      <c r="AA487" s="25" t="s">
        <v>2444</v>
      </c>
      <c r="AC487" s="38"/>
    </row>
    <row r="488" spans="1:29" ht="43.5" hidden="1" customHeight="1" x14ac:dyDescent="0.25">
      <c r="A488" s="16">
        <v>492</v>
      </c>
      <c r="B488" s="23" t="s">
        <v>1741</v>
      </c>
      <c r="C488" s="23" t="s">
        <v>225</v>
      </c>
      <c r="D488" s="17" t="s">
        <v>990</v>
      </c>
      <c r="E488" s="17" t="s">
        <v>991</v>
      </c>
      <c r="F488" s="17" t="s">
        <v>940</v>
      </c>
      <c r="G488" s="28" t="s">
        <v>2445</v>
      </c>
      <c r="H488" s="17"/>
      <c r="I488" s="17"/>
      <c r="J488" s="17" t="s">
        <v>43</v>
      </c>
      <c r="K488" s="22">
        <v>44173</v>
      </c>
      <c r="L488" s="22"/>
      <c r="M488" s="22">
        <v>44175</v>
      </c>
      <c r="N488" s="22">
        <v>44182</v>
      </c>
      <c r="O488" s="22"/>
      <c r="P488" s="22">
        <v>44186</v>
      </c>
      <c r="Q488" s="22">
        <v>44193</v>
      </c>
      <c r="R488" s="22"/>
      <c r="S488" s="17">
        <v>2371859</v>
      </c>
      <c r="T488" s="17">
        <v>2388830</v>
      </c>
      <c r="U488" s="23" t="str">
        <f>IF(B510&gt;0,IF(Q488&gt;0,$Q$1,IF(P488&gt;0,$P$1,IF(O488&gt;0,$O$1,IF(N488&gt;0,$N$1,IF(M488&gt;0,$M$1,IF(L488&gt;0,$L$1,IF(K488&gt;0,$K$1,"Registrar demanda"))))))),"")</f>
        <v>Despachado CNA</v>
      </c>
      <c r="V488" s="18"/>
      <c r="W488" s="17"/>
      <c r="X488" s="29" t="str">
        <f t="shared" si="10"/>
        <v/>
      </c>
      <c r="Y488" s="23" t="e">
        <f ca="1">IF(V488=#REF!,#REF!,IF(V488=#REF!,#REF!,IF(V488=#REF!,#REF!,IF(X488="","",IF(V488="","",IF(X488-TODAY()&gt;0,X488-TODAY(),"Venceu"))))))</f>
        <v>#REF!</v>
      </c>
      <c r="Z488" s="28"/>
      <c r="AA488" s="25" t="s">
        <v>2446</v>
      </c>
      <c r="AC488" s="38"/>
    </row>
    <row r="489" spans="1:29" ht="43.5" hidden="1" customHeight="1" x14ac:dyDescent="0.25">
      <c r="A489" s="16">
        <v>493</v>
      </c>
      <c r="B489" s="23" t="s">
        <v>2447</v>
      </c>
      <c r="C489" s="23" t="s">
        <v>396</v>
      </c>
      <c r="D489" s="17" t="s">
        <v>1121</v>
      </c>
      <c r="E489" s="17" t="s">
        <v>959</v>
      </c>
      <c r="F489" s="17" t="s">
        <v>1121</v>
      </c>
      <c r="G489" s="28" t="s">
        <v>2448</v>
      </c>
      <c r="H489" s="17"/>
      <c r="I489" s="17"/>
      <c r="J489" s="17"/>
      <c r="K489" s="22">
        <v>44181</v>
      </c>
      <c r="L489" s="22"/>
      <c r="M489" s="22">
        <v>44181</v>
      </c>
      <c r="N489" s="22">
        <v>44183</v>
      </c>
      <c r="O489" s="22"/>
      <c r="P489" s="22">
        <v>44186</v>
      </c>
      <c r="Q489" s="22">
        <v>44194</v>
      </c>
      <c r="R489" s="22"/>
      <c r="S489" s="17">
        <v>2381104</v>
      </c>
      <c r="T489" s="17">
        <v>2388841</v>
      </c>
      <c r="U489" s="23" t="str">
        <f>IF(B493&gt;0,IF(Q489&gt;0,$Q$1,IF(P489&gt;0,$P$1,IF(O489&gt;0,$O$1,IF(N489&gt;0,$N$1,IF(M489&gt;0,$M$1,IF(L489&gt;0,$L$1,IF(K489&gt;0,$K$1,"Registrar demanda"))))))),"")</f>
        <v>Despachado CNA</v>
      </c>
      <c r="V489" s="18"/>
      <c r="W489" s="17"/>
      <c r="X489" s="29" t="str">
        <f t="shared" si="10"/>
        <v/>
      </c>
      <c r="Y489" s="23" t="e">
        <f ca="1">IF(V489=#REF!,#REF!,IF(V489=#REF!,#REF!,IF(V489=#REF!,#REF!,IF(X489="","",IF(V489="","",IF(X489-TODAY()&gt;0,X489-TODAY(),"Venceu"))))))</f>
        <v>#REF!</v>
      </c>
      <c r="Z489" s="28"/>
      <c r="AA489" s="25" t="s">
        <v>2449</v>
      </c>
      <c r="AC489" s="38"/>
    </row>
    <row r="490" spans="1:29" ht="43.5" hidden="1" customHeight="1" x14ac:dyDescent="0.25">
      <c r="A490" s="16">
        <v>494</v>
      </c>
      <c r="B490" s="17" t="s">
        <v>2450</v>
      </c>
      <c r="C490" s="23" t="s">
        <v>29</v>
      </c>
      <c r="D490" s="17" t="s">
        <v>1224</v>
      </c>
      <c r="E490" s="17" t="s">
        <v>1225</v>
      </c>
      <c r="F490" s="17" t="s">
        <v>2239</v>
      </c>
      <c r="G490" s="28" t="s">
        <v>2451</v>
      </c>
      <c r="H490" s="17"/>
      <c r="I490" s="17"/>
      <c r="J490" s="17" t="s">
        <v>713</v>
      </c>
      <c r="K490" s="22">
        <v>44200</v>
      </c>
      <c r="L490" s="22"/>
      <c r="M490" s="22"/>
      <c r="N490" s="22"/>
      <c r="O490" s="22"/>
      <c r="P490" s="22">
        <v>44200</v>
      </c>
      <c r="Q490" s="22"/>
      <c r="R490" s="22"/>
      <c r="S490" s="17"/>
      <c r="T490" s="17"/>
      <c r="U490" s="69" t="str">
        <f t="shared" ref="U490:U553" si="11">IF(B490&gt;0,IF(R490&gt;0,$R$1,IF(Q490&gt;0,$Q$1,IF(P490&gt;0,$P$1,IF(O490&gt;0,$O$1,IF(N490&gt;0,$N$1,IF(M490&gt;0,$M$1,IF(L490&gt;0,$L$1,IF(K490&gt;0,$K$1,"Registrar demanda")))))))),"")</f>
        <v>Despachado COSOL</v>
      </c>
      <c r="V490" s="18" t="s">
        <v>37</v>
      </c>
      <c r="W490" s="17"/>
      <c r="X490" s="29" t="str">
        <f t="shared" si="10"/>
        <v/>
      </c>
      <c r="Y490" s="23" t="e">
        <f ca="1">IF(V490=#REF!,#REF!,IF(V490=#REF!,#REF!,IF(V490=#REF!,#REF!,IF(X490="","",IF(V490="","",IF(X490-TODAY()&gt;0,X490-TODAY(),"Venceu"))))))</f>
        <v>#REF!</v>
      </c>
      <c r="Z490" s="28"/>
      <c r="AA490" s="25" t="s">
        <v>2452</v>
      </c>
      <c r="AC490" s="38"/>
    </row>
    <row r="491" spans="1:29" ht="43.5" hidden="1" customHeight="1" x14ac:dyDescent="0.25">
      <c r="A491" s="16">
        <v>495</v>
      </c>
      <c r="B491" s="17" t="s">
        <v>2453</v>
      </c>
      <c r="C491" s="23" t="s">
        <v>103</v>
      </c>
      <c r="D491" s="17" t="s">
        <v>947</v>
      </c>
      <c r="E491" s="17" t="s">
        <v>948</v>
      </c>
      <c r="F491" s="17" t="s">
        <v>947</v>
      </c>
      <c r="G491" s="28" t="s">
        <v>2454</v>
      </c>
      <c r="H491" s="17"/>
      <c r="I491" s="17"/>
      <c r="J491" s="17" t="s">
        <v>403</v>
      </c>
      <c r="K491" s="22">
        <v>44200</v>
      </c>
      <c r="L491" s="22"/>
      <c r="M491" s="22">
        <v>44200</v>
      </c>
      <c r="N491" s="22">
        <v>44308</v>
      </c>
      <c r="O491" s="22"/>
      <c r="P491" s="22">
        <v>44308</v>
      </c>
      <c r="Q491" s="22">
        <v>44318</v>
      </c>
      <c r="R491" s="22"/>
      <c r="S491" s="17">
        <v>2456840</v>
      </c>
      <c r="T491" s="17">
        <v>2640699</v>
      </c>
      <c r="U491" s="69" t="str">
        <f t="shared" si="11"/>
        <v>Despachado CNA</v>
      </c>
      <c r="V491" s="18" t="s">
        <v>37</v>
      </c>
      <c r="W491" s="17"/>
      <c r="X491" s="29" t="str">
        <f t="shared" si="10"/>
        <v/>
      </c>
      <c r="Y491" s="23" t="e">
        <f ca="1">IF(V491=#REF!,#REF!,IF(V491=#REF!,#REF!,IF(V491=#REF!,#REF!,IF(X491="","",IF(V491="","",IF(X491-TODAY()&gt;0,X491-TODAY(),"Venceu"))))))</f>
        <v>#REF!</v>
      </c>
      <c r="Z491" s="28"/>
      <c r="AC491" s="38"/>
    </row>
    <row r="492" spans="1:29" ht="43.5" hidden="1" customHeight="1" x14ac:dyDescent="0.25">
      <c r="A492" s="16">
        <v>496</v>
      </c>
      <c r="B492" s="17" t="s">
        <v>2455</v>
      </c>
      <c r="C492" s="23" t="s">
        <v>396</v>
      </c>
      <c r="D492" s="17" t="s">
        <v>933</v>
      </c>
      <c r="E492" s="17" t="s">
        <v>934</v>
      </c>
      <c r="F492" s="17" t="s">
        <v>933</v>
      </c>
      <c r="G492" s="28" t="s">
        <v>2456</v>
      </c>
      <c r="H492" s="17"/>
      <c r="I492" s="17"/>
      <c r="J492" s="17" t="s">
        <v>713</v>
      </c>
      <c r="K492" s="22">
        <v>44200</v>
      </c>
      <c r="L492" s="22"/>
      <c r="M492" s="22"/>
      <c r="N492" s="22"/>
      <c r="O492" s="22"/>
      <c r="P492" s="22">
        <v>44209</v>
      </c>
      <c r="Q492" s="22"/>
      <c r="R492" s="22"/>
      <c r="S492" s="17">
        <v>2421597</v>
      </c>
      <c r="T492" s="17"/>
      <c r="U492" s="69" t="str">
        <f t="shared" si="11"/>
        <v>Despachado COSOL</v>
      </c>
      <c r="V492" s="18" t="s">
        <v>37</v>
      </c>
      <c r="W492" s="17"/>
      <c r="X492" s="29" t="str">
        <f t="shared" si="10"/>
        <v/>
      </c>
      <c r="Y492" s="23" t="e">
        <f ca="1">IF(V492=#REF!,#REF!,IF(V492=#REF!,#REF!,IF(V492=#REF!,#REF!,IF(X492="","",IF(V492="","",IF(X492-TODAY()&gt;0,X492-TODAY(),"Venceu"))))))</f>
        <v>#REF!</v>
      </c>
      <c r="Z492" s="28"/>
      <c r="AA492" s="25" t="s">
        <v>2457</v>
      </c>
      <c r="AC492" s="38"/>
    </row>
    <row r="493" spans="1:29" ht="43.5" hidden="1" customHeight="1" x14ac:dyDescent="0.25">
      <c r="A493" s="16">
        <v>497</v>
      </c>
      <c r="B493" s="17" t="s">
        <v>195</v>
      </c>
      <c r="C493" s="23" t="s">
        <v>396</v>
      </c>
      <c r="D493" s="17" t="s">
        <v>947</v>
      </c>
      <c r="E493" s="17" t="s">
        <v>948</v>
      </c>
      <c r="F493" s="17" t="s">
        <v>947</v>
      </c>
      <c r="G493" s="28" t="s">
        <v>2423</v>
      </c>
      <c r="H493" s="17"/>
      <c r="I493" s="17"/>
      <c r="J493" s="17" t="s">
        <v>403</v>
      </c>
      <c r="K493" s="22">
        <v>44201</v>
      </c>
      <c r="L493" s="22"/>
      <c r="M493" s="22">
        <v>44214</v>
      </c>
      <c r="N493" s="22">
        <v>44223</v>
      </c>
      <c r="O493" s="22"/>
      <c r="P493" s="22">
        <v>44224</v>
      </c>
      <c r="Q493" s="22"/>
      <c r="R493" s="22"/>
      <c r="S493" s="17">
        <v>2435638</v>
      </c>
      <c r="T493" s="17">
        <v>2481252</v>
      </c>
      <c r="U493" s="69" t="str">
        <f t="shared" si="11"/>
        <v>Despachado COSOL</v>
      </c>
      <c r="V493" s="18" t="s">
        <v>860</v>
      </c>
      <c r="W493" s="17"/>
      <c r="X493" s="29" t="str">
        <f t="shared" si="10"/>
        <v/>
      </c>
      <c r="Y493" s="23" t="e">
        <f ca="1">IF(V493=#REF!,#REF!,IF(V493=#REF!,#REF!,IF(V493=#REF!,#REF!,IF(X493="","",IF(V493="","",IF(X493-TODAY()&gt;0,X493-TODAY(),"Venceu"))))))</f>
        <v>#REF!</v>
      </c>
      <c r="Z493" s="28"/>
      <c r="AA493" s="25" t="s">
        <v>2458</v>
      </c>
      <c r="AC493" s="38"/>
    </row>
    <row r="494" spans="1:29" ht="43.5" hidden="1" customHeight="1" x14ac:dyDescent="0.25">
      <c r="A494" s="16">
        <v>498</v>
      </c>
      <c r="B494" s="17" t="s">
        <v>2459</v>
      </c>
      <c r="C494" s="23" t="s">
        <v>88</v>
      </c>
      <c r="D494" s="17" t="s">
        <v>1224</v>
      </c>
      <c r="E494" s="17" t="s">
        <v>1225</v>
      </c>
      <c r="F494" s="17" t="s">
        <v>2239</v>
      </c>
      <c r="G494" s="28" t="s">
        <v>2460</v>
      </c>
      <c r="H494" s="17"/>
      <c r="I494" s="17"/>
      <c r="J494" s="17" t="s">
        <v>43</v>
      </c>
      <c r="K494" s="22">
        <v>44176</v>
      </c>
      <c r="L494" s="22"/>
      <c r="M494" s="22">
        <v>44182</v>
      </c>
      <c r="N494" s="22">
        <v>44201</v>
      </c>
      <c r="O494" s="22"/>
      <c r="P494" s="22">
        <v>44201</v>
      </c>
      <c r="Q494" s="22"/>
      <c r="R494" s="22"/>
      <c r="S494" s="17">
        <v>2383902</v>
      </c>
      <c r="T494" s="17">
        <v>2405466</v>
      </c>
      <c r="U494" s="23" t="str">
        <f t="shared" ref="U494:U552" si="12">IF(B494&gt;0,IF(Q494&gt;0,$Q$1,IF(P494&gt;0,$P$1,IF(O494&gt;0,$O$1,IF(N494&gt;0,$N$1,IF(M494&gt;0,$M$1,IF(L494&gt;0,$L$1,IF(K494&gt;0,$K$1,"Registrar demanda"))))))),"")</f>
        <v>Despachado COSOL</v>
      </c>
      <c r="V494" s="18" t="s">
        <v>37</v>
      </c>
      <c r="W494" s="17"/>
      <c r="X494" s="29" t="str">
        <f t="shared" si="10"/>
        <v/>
      </c>
      <c r="Y494" s="23" t="e">
        <f ca="1">IF(V494=#REF!,#REF!,IF(V494=#REF!,#REF!,IF(V494=#REF!,#REF!,IF(X494="","",IF(V494="","",IF(X494-TODAY()&gt;0,X494-TODAY(),"Venceu"))))))</f>
        <v>#REF!</v>
      </c>
      <c r="Z494" s="28"/>
      <c r="AA494" s="50" t="s">
        <v>2461</v>
      </c>
      <c r="AC494" s="38"/>
    </row>
    <row r="495" spans="1:29" ht="43.5" hidden="1" customHeight="1" x14ac:dyDescent="0.25">
      <c r="A495" s="16">
        <v>499</v>
      </c>
      <c r="B495" s="17" t="s">
        <v>2462</v>
      </c>
      <c r="C495" s="23" t="s">
        <v>396</v>
      </c>
      <c r="D495" s="17" t="s">
        <v>1015</v>
      </c>
      <c r="E495" s="17" t="s">
        <v>934</v>
      </c>
      <c r="F495" s="17" t="s">
        <v>1015</v>
      </c>
      <c r="G495" s="28" t="s">
        <v>2463</v>
      </c>
      <c r="H495" s="17"/>
      <c r="I495" s="17"/>
      <c r="J495" s="17" t="s">
        <v>713</v>
      </c>
      <c r="K495" s="22">
        <v>44202</v>
      </c>
      <c r="L495" s="22"/>
      <c r="M495" s="22"/>
      <c r="N495" s="22"/>
      <c r="O495" s="22"/>
      <c r="P495" s="22">
        <v>44203</v>
      </c>
      <c r="Q495" s="22"/>
      <c r="R495" s="22"/>
      <c r="S495" s="17"/>
      <c r="T495" s="17"/>
      <c r="U495" s="69" t="str">
        <f t="shared" si="11"/>
        <v>Despachado COSOL</v>
      </c>
      <c r="V495" s="18" t="s">
        <v>37</v>
      </c>
      <c r="W495" s="17"/>
      <c r="X495" s="29" t="str">
        <f t="shared" si="10"/>
        <v/>
      </c>
      <c r="Y495" s="23" t="e">
        <f ca="1">IF(V495=#REF!,#REF!,IF(V495=#REF!,#REF!,IF(V495=#REF!,#REF!,IF(X495="","",IF(V495="","",IF(X495-TODAY()&gt;0,X495-TODAY(),"Venceu"))))))</f>
        <v>#REF!</v>
      </c>
      <c r="Z495" s="28"/>
      <c r="AA495" s="25" t="s">
        <v>2464</v>
      </c>
      <c r="AC495" s="38"/>
    </row>
    <row r="496" spans="1:29" ht="43.5" hidden="1" customHeight="1" x14ac:dyDescent="0.25">
      <c r="A496" s="16">
        <v>500</v>
      </c>
      <c r="B496" s="17" t="s">
        <v>2465</v>
      </c>
      <c r="C496" s="23" t="s">
        <v>396</v>
      </c>
      <c r="D496" s="17" t="s">
        <v>1015</v>
      </c>
      <c r="E496" s="17" t="s">
        <v>934</v>
      </c>
      <c r="F496" s="17" t="s">
        <v>1015</v>
      </c>
      <c r="G496" s="28" t="s">
        <v>2466</v>
      </c>
      <c r="H496" s="17"/>
      <c r="I496" s="17"/>
      <c r="J496" s="17" t="s">
        <v>713</v>
      </c>
      <c r="K496" s="22">
        <v>44204</v>
      </c>
      <c r="L496" s="22"/>
      <c r="M496" s="22"/>
      <c r="N496" s="22"/>
      <c r="O496" s="22"/>
      <c r="P496" s="22">
        <v>44204</v>
      </c>
      <c r="Q496" s="22"/>
      <c r="R496" s="22"/>
      <c r="S496" s="17"/>
      <c r="T496" s="17"/>
      <c r="U496" s="69" t="str">
        <f t="shared" si="11"/>
        <v>Despachado COSOL</v>
      </c>
      <c r="V496" s="18" t="s">
        <v>37</v>
      </c>
      <c r="W496" s="17"/>
      <c r="X496" s="29" t="str">
        <f t="shared" si="10"/>
        <v/>
      </c>
      <c r="Y496" s="23" t="e">
        <f ca="1">IF(V496=#REF!,#REF!,IF(V496=#REF!,#REF!,IF(V496=#REF!,#REF!,IF(X496="","",IF(V496="","",IF(X496-TODAY()&gt;0,X496-TODAY(),"Venceu"))))))</f>
        <v>#REF!</v>
      </c>
      <c r="Z496" s="28"/>
      <c r="AA496" s="25" t="s">
        <v>2464</v>
      </c>
      <c r="AC496" s="38"/>
    </row>
    <row r="497" spans="1:29" ht="43.5" hidden="1" customHeight="1" x14ac:dyDescent="0.25">
      <c r="A497" s="16">
        <v>501</v>
      </c>
      <c r="B497" s="17" t="s">
        <v>2467</v>
      </c>
      <c r="C497" s="23" t="s">
        <v>396</v>
      </c>
      <c r="D497" s="17" t="s">
        <v>1015</v>
      </c>
      <c r="E497" s="17" t="s">
        <v>934</v>
      </c>
      <c r="F497" s="17" t="s">
        <v>1015</v>
      </c>
      <c r="G497" s="28" t="s">
        <v>2468</v>
      </c>
      <c r="H497" s="17"/>
      <c r="I497" s="17"/>
      <c r="J497" s="17" t="s">
        <v>713</v>
      </c>
      <c r="K497" s="22">
        <v>44204</v>
      </c>
      <c r="L497" s="22"/>
      <c r="M497" s="22"/>
      <c r="N497" s="22"/>
      <c r="O497" s="22"/>
      <c r="P497" s="22">
        <v>44204</v>
      </c>
      <c r="Q497" s="22"/>
      <c r="R497" s="22"/>
      <c r="S497" s="17"/>
      <c r="T497" s="17"/>
      <c r="U497" s="69" t="str">
        <f t="shared" si="11"/>
        <v>Despachado COSOL</v>
      </c>
      <c r="V497" s="18" t="s">
        <v>37</v>
      </c>
      <c r="W497" s="17"/>
      <c r="X497" s="29" t="str">
        <f t="shared" si="10"/>
        <v/>
      </c>
      <c r="Y497" s="23" t="e">
        <f ca="1">IF(V497=#REF!,#REF!,IF(V497=#REF!,#REF!,IF(V497=#REF!,#REF!,IF(X497="","",IF(V497="","",IF(X497-TODAY()&gt;0,X497-TODAY(),"Venceu"))))))</f>
        <v>#REF!</v>
      </c>
      <c r="Z497" s="28"/>
      <c r="AA497" s="25" t="s">
        <v>2469</v>
      </c>
      <c r="AC497" s="38"/>
    </row>
    <row r="498" spans="1:29" ht="43.5" hidden="1" customHeight="1" x14ac:dyDescent="0.25">
      <c r="A498" s="16">
        <v>502</v>
      </c>
      <c r="B498" s="17" t="s">
        <v>2470</v>
      </c>
      <c r="C498" s="23" t="s">
        <v>396</v>
      </c>
      <c r="D498" s="17" t="s">
        <v>1015</v>
      </c>
      <c r="E498" s="17" t="s">
        <v>934</v>
      </c>
      <c r="F498" s="17" t="s">
        <v>1015</v>
      </c>
      <c r="G498" s="28" t="s">
        <v>2471</v>
      </c>
      <c r="H498" s="17"/>
      <c r="I498" s="17"/>
      <c r="J498" s="17" t="s">
        <v>713</v>
      </c>
      <c r="K498" s="22">
        <v>44204</v>
      </c>
      <c r="L498" s="22"/>
      <c r="M498" s="22"/>
      <c r="N498" s="22"/>
      <c r="O498" s="22"/>
      <c r="P498" s="22">
        <v>44204</v>
      </c>
      <c r="Q498" s="22"/>
      <c r="R498" s="22"/>
      <c r="S498" s="17"/>
      <c r="T498" s="17"/>
      <c r="U498" s="69" t="str">
        <f t="shared" si="11"/>
        <v>Despachado COSOL</v>
      </c>
      <c r="V498" s="18" t="s">
        <v>37</v>
      </c>
      <c r="W498" s="17"/>
      <c r="X498" s="29" t="str">
        <f t="shared" si="10"/>
        <v/>
      </c>
      <c r="Y498" s="23" t="e">
        <f ca="1">IF(V498=#REF!,#REF!,IF(V498=#REF!,#REF!,IF(V498=#REF!,#REF!,IF(X498="","",IF(V498="","",IF(X498-TODAY()&gt;0,X498-TODAY(),"Venceu"))))))</f>
        <v>#REF!</v>
      </c>
      <c r="Z498" s="28"/>
      <c r="AA498" s="25" t="s">
        <v>2464</v>
      </c>
      <c r="AC498" s="38"/>
    </row>
    <row r="499" spans="1:29" ht="43.5" hidden="1" customHeight="1" x14ac:dyDescent="0.25">
      <c r="A499" s="16">
        <v>503</v>
      </c>
      <c r="B499" s="17" t="s">
        <v>2472</v>
      </c>
      <c r="C499" s="23" t="s">
        <v>396</v>
      </c>
      <c r="D499" s="17" t="s">
        <v>1015</v>
      </c>
      <c r="E499" s="17" t="s">
        <v>934</v>
      </c>
      <c r="F499" s="17" t="s">
        <v>1015</v>
      </c>
      <c r="G499" s="28" t="s">
        <v>2473</v>
      </c>
      <c r="H499" s="17"/>
      <c r="I499" s="17"/>
      <c r="J499" s="17" t="s">
        <v>713</v>
      </c>
      <c r="K499" s="22">
        <v>44208</v>
      </c>
      <c r="L499" s="22"/>
      <c r="M499" s="22"/>
      <c r="N499" s="22"/>
      <c r="O499" s="22"/>
      <c r="P499" s="22">
        <v>44209</v>
      </c>
      <c r="Q499" s="22"/>
      <c r="R499" s="22"/>
      <c r="S499" s="17"/>
      <c r="T499" s="17"/>
      <c r="U499" s="69" t="str">
        <f t="shared" si="11"/>
        <v>Despachado COSOL</v>
      </c>
      <c r="V499" s="18" t="s">
        <v>37</v>
      </c>
      <c r="W499" s="17"/>
      <c r="X499" s="29" t="str">
        <f t="shared" si="10"/>
        <v/>
      </c>
      <c r="Y499" s="23" t="e">
        <f ca="1">IF(V499=#REF!,#REF!,IF(V499=#REF!,#REF!,IF(V499=#REF!,#REF!,IF(X499="","",IF(V499="","",IF(X499-TODAY()&gt;0,X499-TODAY(),"Venceu"))))))</f>
        <v>#REF!</v>
      </c>
      <c r="Z499" s="28"/>
      <c r="AA499" s="25" t="s">
        <v>2474</v>
      </c>
      <c r="AC499" s="38"/>
    </row>
    <row r="500" spans="1:29" ht="43.5" hidden="1" customHeight="1" x14ac:dyDescent="0.25">
      <c r="A500" s="16">
        <v>504</v>
      </c>
      <c r="B500" s="17" t="s">
        <v>2475</v>
      </c>
      <c r="C500" s="23" t="s">
        <v>396</v>
      </c>
      <c r="D500" s="17" t="s">
        <v>947</v>
      </c>
      <c r="E500" s="17" t="s">
        <v>948</v>
      </c>
      <c r="F500" s="17" t="s">
        <v>947</v>
      </c>
      <c r="G500" s="28" t="s">
        <v>2476</v>
      </c>
      <c r="H500" s="17"/>
      <c r="I500" s="17"/>
      <c r="J500" s="17" t="s">
        <v>857</v>
      </c>
      <c r="K500" s="22">
        <v>44105</v>
      </c>
      <c r="L500" s="22"/>
      <c r="M500" s="22"/>
      <c r="N500" s="22"/>
      <c r="O500" s="22"/>
      <c r="P500" s="22"/>
      <c r="Q500" s="22"/>
      <c r="R500" s="22"/>
      <c r="S500" s="17"/>
      <c r="T500" s="17"/>
      <c r="U500" s="23" t="str">
        <f t="shared" si="12"/>
        <v>Entrada COSOL</v>
      </c>
      <c r="V500" s="18" t="s">
        <v>37</v>
      </c>
      <c r="W500" s="17"/>
      <c r="X500" s="29" t="str">
        <f t="shared" si="10"/>
        <v/>
      </c>
      <c r="Y500" s="23" t="e">
        <f ca="1">IF(V500=#REF!,#REF!,IF(V500=#REF!,#REF!,IF(V500=#REF!,#REF!,IF(X500="","",IF(V500="","",IF(X500-TODAY()&gt;0,X500-TODAY(),"Venceu"))))))</f>
        <v>#REF!</v>
      </c>
      <c r="Z500" s="28"/>
      <c r="AA500" s="25" t="s">
        <v>2477</v>
      </c>
      <c r="AC500" s="38"/>
    </row>
    <row r="501" spans="1:29" ht="43.5" hidden="1" customHeight="1" x14ac:dyDescent="0.25">
      <c r="A501" s="16">
        <v>505</v>
      </c>
      <c r="B501" s="17" t="s">
        <v>2478</v>
      </c>
      <c r="C501" s="23" t="s">
        <v>130</v>
      </c>
      <c r="D501" s="17" t="s">
        <v>1224</v>
      </c>
      <c r="E501" s="17" t="s">
        <v>1225</v>
      </c>
      <c r="F501" s="17" t="s">
        <v>2239</v>
      </c>
      <c r="G501" s="28" t="s">
        <v>2479</v>
      </c>
      <c r="H501" s="17"/>
      <c r="I501" s="17"/>
      <c r="J501" s="17" t="s">
        <v>713</v>
      </c>
      <c r="K501" s="22">
        <v>44209</v>
      </c>
      <c r="L501" s="22"/>
      <c r="M501" s="22"/>
      <c r="N501" s="22"/>
      <c r="O501" s="22"/>
      <c r="P501" s="22">
        <v>44209</v>
      </c>
      <c r="Q501" s="22">
        <v>44211</v>
      </c>
      <c r="R501" s="22"/>
      <c r="S501" s="17"/>
      <c r="T501" s="17">
        <v>2421195</v>
      </c>
      <c r="U501" s="69" t="str">
        <f t="shared" si="11"/>
        <v>Despachado CNA</v>
      </c>
      <c r="V501" s="18" t="s">
        <v>37</v>
      </c>
      <c r="W501" s="17"/>
      <c r="X501" s="29" t="str">
        <f t="shared" si="10"/>
        <v/>
      </c>
      <c r="Y501" s="23" t="e">
        <f ca="1">IF(V501=#REF!,#REF!,IF(V501=#REF!,#REF!,IF(V501=#REF!,#REF!,IF(X501="","",IF(V501="","",IF(X501-TODAY()&gt;0,X501-TODAY(),"Venceu"))))))</f>
        <v>#REF!</v>
      </c>
      <c r="Z501" s="28"/>
      <c r="AA501" s="25" t="s">
        <v>2480</v>
      </c>
      <c r="AC501" s="38"/>
    </row>
    <row r="502" spans="1:29" ht="43.5" hidden="1" customHeight="1" x14ac:dyDescent="0.25">
      <c r="A502" s="16">
        <v>506</v>
      </c>
      <c r="B502" s="17" t="s">
        <v>2481</v>
      </c>
      <c r="C502" s="23" t="s">
        <v>317</v>
      </c>
      <c r="D502" s="17" t="s">
        <v>1210</v>
      </c>
      <c r="E502" s="17" t="s">
        <v>991</v>
      </c>
      <c r="F502" s="17" t="s">
        <v>1185</v>
      </c>
      <c r="G502" s="28" t="s">
        <v>2482</v>
      </c>
      <c r="H502" s="17"/>
      <c r="I502" s="17"/>
      <c r="J502" s="17" t="s">
        <v>43</v>
      </c>
      <c r="K502" s="22">
        <v>44209</v>
      </c>
      <c r="L502" s="22"/>
      <c r="M502" s="22">
        <v>44224</v>
      </c>
      <c r="N502" s="22">
        <v>44238</v>
      </c>
      <c r="O502" s="22"/>
      <c r="P502" s="22">
        <v>44238</v>
      </c>
      <c r="Q502" s="22">
        <v>44242</v>
      </c>
      <c r="R502" s="22"/>
      <c r="S502" s="17">
        <v>2482137</v>
      </c>
      <c r="T502" s="17">
        <v>2483962</v>
      </c>
      <c r="U502" s="69" t="str">
        <f t="shared" si="11"/>
        <v>Despachado CNA</v>
      </c>
      <c r="V502" s="18" t="s">
        <v>386</v>
      </c>
      <c r="W502" s="17"/>
      <c r="X502" s="29" t="str">
        <f t="shared" si="10"/>
        <v/>
      </c>
      <c r="Y502" s="23" t="e">
        <f ca="1">IF(V502=#REF!,#REF!,IF(V502=#REF!,#REF!,IF(V502=#REF!,#REF!,IF(X502="","",IF(V502="","",IF(X502-TODAY()&gt;0,X502-TODAY(),"Venceu"))))))</f>
        <v>#REF!</v>
      </c>
      <c r="Z502" s="28"/>
      <c r="AA502" s="25"/>
      <c r="AC502" s="38"/>
    </row>
    <row r="503" spans="1:29" ht="43.5" hidden="1" customHeight="1" x14ac:dyDescent="0.25">
      <c r="A503" s="16">
        <v>507</v>
      </c>
      <c r="B503" s="17" t="s">
        <v>2483</v>
      </c>
      <c r="C503" s="23" t="s">
        <v>396</v>
      </c>
      <c r="D503" s="17" t="s">
        <v>1015</v>
      </c>
      <c r="E503" s="17" t="s">
        <v>934</v>
      </c>
      <c r="F503" s="17" t="s">
        <v>1015</v>
      </c>
      <c r="G503" s="28" t="s">
        <v>2484</v>
      </c>
      <c r="H503" s="17"/>
      <c r="I503" s="17"/>
      <c r="J503" s="17" t="s">
        <v>713</v>
      </c>
      <c r="K503" s="22">
        <v>44210</v>
      </c>
      <c r="L503" s="22"/>
      <c r="M503" s="22"/>
      <c r="N503" s="22"/>
      <c r="O503" s="22"/>
      <c r="P503" s="22">
        <v>44210</v>
      </c>
      <c r="Q503" s="22"/>
      <c r="R503" s="22"/>
      <c r="S503" s="17"/>
      <c r="T503" s="17"/>
      <c r="U503" s="69" t="str">
        <f t="shared" si="11"/>
        <v>Despachado COSOL</v>
      </c>
      <c r="V503" s="18" t="s">
        <v>37</v>
      </c>
      <c r="W503" s="17"/>
      <c r="X503" s="29" t="str">
        <f t="shared" si="10"/>
        <v/>
      </c>
      <c r="Y503" s="23" t="e">
        <f ca="1">IF(V503=#REF!,#REF!,IF(V503=#REF!,#REF!,IF(V503=#REF!,#REF!,IF(X503="","",IF(V503="","",IF(X503-TODAY()&gt;0,X503-TODAY(),"Venceu"))))))</f>
        <v>#REF!</v>
      </c>
      <c r="Z503" s="28"/>
      <c r="AA503" s="25" t="s">
        <v>2485</v>
      </c>
      <c r="AC503" s="38"/>
    </row>
    <row r="504" spans="1:29" ht="43.5" hidden="1" customHeight="1" x14ac:dyDescent="0.25">
      <c r="A504" s="16">
        <v>508</v>
      </c>
      <c r="B504" s="17" t="s">
        <v>2486</v>
      </c>
      <c r="C504" s="23" t="s">
        <v>396</v>
      </c>
      <c r="D504" s="17" t="s">
        <v>1015</v>
      </c>
      <c r="E504" s="17" t="s">
        <v>934</v>
      </c>
      <c r="F504" s="17" t="s">
        <v>1015</v>
      </c>
      <c r="G504" s="28" t="s">
        <v>2487</v>
      </c>
      <c r="H504" s="17"/>
      <c r="I504" s="17"/>
      <c r="J504" s="17" t="s">
        <v>713</v>
      </c>
      <c r="K504" s="22">
        <v>44210</v>
      </c>
      <c r="L504" s="22"/>
      <c r="M504" s="22"/>
      <c r="N504" s="22"/>
      <c r="O504" s="22"/>
      <c r="P504" s="22">
        <v>44210</v>
      </c>
      <c r="Q504" s="22"/>
      <c r="R504" s="22"/>
      <c r="S504" s="17"/>
      <c r="T504" s="17"/>
      <c r="U504" s="69" t="str">
        <f t="shared" si="11"/>
        <v>Despachado COSOL</v>
      </c>
      <c r="V504" s="18" t="s">
        <v>37</v>
      </c>
      <c r="W504" s="17"/>
      <c r="X504" s="29" t="str">
        <f t="shared" si="10"/>
        <v/>
      </c>
      <c r="Y504" s="23" t="e">
        <f ca="1">IF(V504=#REF!,#REF!,IF(V504=#REF!,#REF!,IF(V504=#REF!,#REF!,IF(X504="","",IF(V504="","",IF(X504-TODAY()&gt;0,X504-TODAY(),"Venceu"))))))</f>
        <v>#REF!</v>
      </c>
      <c r="Z504" s="28"/>
      <c r="AA504" s="25" t="s">
        <v>2485</v>
      </c>
      <c r="AC504" s="38"/>
    </row>
    <row r="505" spans="1:29" ht="43.5" hidden="1" customHeight="1" x14ac:dyDescent="0.25">
      <c r="A505" s="16">
        <v>509</v>
      </c>
      <c r="B505" s="17" t="s">
        <v>2488</v>
      </c>
      <c r="C505" s="23" t="s">
        <v>396</v>
      </c>
      <c r="D505" s="17" t="s">
        <v>1015</v>
      </c>
      <c r="E505" s="17" t="s">
        <v>934</v>
      </c>
      <c r="F505" s="17" t="s">
        <v>1015</v>
      </c>
      <c r="G505" s="28" t="s">
        <v>2489</v>
      </c>
      <c r="H505" s="17"/>
      <c r="I505" s="17"/>
      <c r="J505" s="17" t="s">
        <v>713</v>
      </c>
      <c r="K505" s="22">
        <v>44210</v>
      </c>
      <c r="L505" s="22"/>
      <c r="M505" s="22"/>
      <c r="N505" s="22"/>
      <c r="O505" s="22"/>
      <c r="P505" s="22">
        <v>44210</v>
      </c>
      <c r="Q505" s="22"/>
      <c r="R505" s="22"/>
      <c r="S505" s="17"/>
      <c r="T505" s="17"/>
      <c r="U505" s="69" t="str">
        <f t="shared" si="11"/>
        <v>Despachado COSOL</v>
      </c>
      <c r="V505" s="18" t="s">
        <v>37</v>
      </c>
      <c r="W505" s="17"/>
      <c r="X505" s="29" t="str">
        <f t="shared" si="10"/>
        <v/>
      </c>
      <c r="Y505" s="23" t="e">
        <f ca="1">IF(V505=#REF!,#REF!,IF(V505=#REF!,#REF!,IF(V505=#REF!,#REF!,IF(X505="","",IF(V505="","",IF(X505-TODAY()&gt;0,X505-TODAY(),"Venceu"))))))</f>
        <v>#REF!</v>
      </c>
      <c r="Z505" s="28"/>
      <c r="AA505" s="25" t="s">
        <v>2485</v>
      </c>
      <c r="AC505" s="38"/>
    </row>
    <row r="506" spans="1:29" ht="43.5" hidden="1" customHeight="1" x14ac:dyDescent="0.25">
      <c r="A506" s="16">
        <v>510</v>
      </c>
      <c r="B506" s="17" t="s">
        <v>2490</v>
      </c>
      <c r="C506" s="23" t="s">
        <v>396</v>
      </c>
      <c r="D506" s="17" t="s">
        <v>1015</v>
      </c>
      <c r="E506" s="17" t="s">
        <v>934</v>
      </c>
      <c r="F506" s="17" t="s">
        <v>1015</v>
      </c>
      <c r="G506" s="28" t="s">
        <v>2491</v>
      </c>
      <c r="H506" s="17"/>
      <c r="I506" s="17"/>
      <c r="J506" s="17" t="s">
        <v>713</v>
      </c>
      <c r="K506" s="22">
        <v>44210</v>
      </c>
      <c r="L506" s="22"/>
      <c r="M506" s="22"/>
      <c r="N506" s="22"/>
      <c r="O506" s="22"/>
      <c r="P506" s="22">
        <v>44210</v>
      </c>
      <c r="Q506" s="22"/>
      <c r="R506" s="22"/>
      <c r="S506" s="17"/>
      <c r="T506" s="17"/>
      <c r="U506" s="69" t="str">
        <f t="shared" si="11"/>
        <v>Despachado COSOL</v>
      </c>
      <c r="V506" s="18" t="s">
        <v>37</v>
      </c>
      <c r="W506" s="17"/>
      <c r="X506" s="29" t="str">
        <f t="shared" si="10"/>
        <v/>
      </c>
      <c r="Y506" s="23" t="e">
        <f ca="1">IF(V506=#REF!,#REF!,IF(V506=#REF!,#REF!,IF(V506=#REF!,#REF!,IF(X506="","",IF(V506="","",IF(X506-TODAY()&gt;0,X506-TODAY(),"Venceu"))))))</f>
        <v>#REF!</v>
      </c>
      <c r="Z506" s="28"/>
      <c r="AA506" s="25" t="s">
        <v>2485</v>
      </c>
      <c r="AC506" s="38"/>
    </row>
    <row r="507" spans="1:29" ht="43.5" hidden="1" customHeight="1" x14ac:dyDescent="0.25">
      <c r="A507" s="16">
        <v>511</v>
      </c>
      <c r="B507" s="17" t="s">
        <v>2492</v>
      </c>
      <c r="C507" s="23" t="s">
        <v>165</v>
      </c>
      <c r="D507" s="17" t="s">
        <v>1149</v>
      </c>
      <c r="E507" s="17" t="s">
        <v>1981</v>
      </c>
      <c r="F507" s="17" t="s">
        <v>953</v>
      </c>
      <c r="G507" s="28" t="s">
        <v>2493</v>
      </c>
      <c r="H507" s="17"/>
      <c r="I507" s="17"/>
      <c r="J507" s="17" t="s">
        <v>43</v>
      </c>
      <c r="K507" s="22">
        <v>44215</v>
      </c>
      <c r="L507" s="22"/>
      <c r="M507" s="22">
        <v>44215</v>
      </c>
      <c r="N507" s="22">
        <v>44216</v>
      </c>
      <c r="O507" s="22"/>
      <c r="P507" s="22">
        <v>44216</v>
      </c>
      <c r="Q507" s="22">
        <v>44216</v>
      </c>
      <c r="R507" s="22">
        <v>44224</v>
      </c>
      <c r="S507" s="17">
        <v>2433916</v>
      </c>
      <c r="T507" s="17">
        <v>2441583</v>
      </c>
      <c r="U507" s="69" t="str">
        <f t="shared" si="11"/>
        <v>Despachado IPHAN</v>
      </c>
      <c r="V507" s="18" t="s">
        <v>860</v>
      </c>
      <c r="W507" s="17"/>
      <c r="X507" s="29" t="str">
        <f t="shared" si="10"/>
        <v/>
      </c>
      <c r="Y507" s="23" t="e">
        <f ca="1">IF(V507=#REF!,#REF!,IF(V507=#REF!,#REF!,IF(V507=#REF!,#REF!,IF(X507="","",IF(V507="","",IF(X507-TODAY()&gt;0,X507-TODAY(),"Venceu"))))))</f>
        <v>#REF!</v>
      </c>
      <c r="Z507" s="28"/>
      <c r="AA507" s="25"/>
      <c r="AC507" s="38"/>
    </row>
    <row r="508" spans="1:29" ht="43.5" hidden="1" customHeight="1" x14ac:dyDescent="0.25">
      <c r="A508" s="16">
        <v>512</v>
      </c>
      <c r="B508" s="17" t="s">
        <v>2494</v>
      </c>
      <c r="C508" s="23" t="s">
        <v>83</v>
      </c>
      <c r="D508" s="17" t="s">
        <v>552</v>
      </c>
      <c r="E508" s="17" t="s">
        <v>959</v>
      </c>
      <c r="F508" s="17" t="s">
        <v>1788</v>
      </c>
      <c r="G508" s="28" t="s">
        <v>2495</v>
      </c>
      <c r="H508" s="17"/>
      <c r="I508" s="17" t="s">
        <v>30</v>
      </c>
      <c r="J508" s="17" t="s">
        <v>713</v>
      </c>
      <c r="K508" s="22">
        <v>44216</v>
      </c>
      <c r="L508" s="22"/>
      <c r="M508" s="22">
        <v>44223</v>
      </c>
      <c r="N508" s="22">
        <v>44224</v>
      </c>
      <c r="O508" s="22"/>
      <c r="P508" s="22">
        <v>44224</v>
      </c>
      <c r="Q508" s="22"/>
      <c r="R508" s="22"/>
      <c r="S508" s="17">
        <v>2450294</v>
      </c>
      <c r="T508" s="17"/>
      <c r="U508" s="69" t="str">
        <f t="shared" si="11"/>
        <v>Despachado COSOL</v>
      </c>
      <c r="V508" s="18" t="s">
        <v>386</v>
      </c>
      <c r="W508" s="17"/>
      <c r="X508" s="29" t="str">
        <f t="shared" ref="X508:X571" si="13">IF(W508&gt;0,Q508+W508,"")</f>
        <v/>
      </c>
      <c r="Y508" s="23" t="e">
        <f ca="1">IF(V508=#REF!,#REF!,IF(V508=#REF!,#REF!,IF(V508=#REF!,#REF!,IF(X508="","",IF(V508="","",IF(X508-TODAY()&gt;0,X508-TODAY(),"Venceu"))))))</f>
        <v>#REF!</v>
      </c>
      <c r="Z508" s="28"/>
      <c r="AA508" s="25"/>
      <c r="AC508" s="38"/>
    </row>
    <row r="509" spans="1:29" ht="43.5" hidden="1" customHeight="1" x14ac:dyDescent="0.25">
      <c r="A509" s="16">
        <v>513</v>
      </c>
      <c r="B509" s="23" t="s">
        <v>2285</v>
      </c>
      <c r="C509" s="23" t="s">
        <v>254</v>
      </c>
      <c r="D509" s="17" t="s">
        <v>1149</v>
      </c>
      <c r="E509" s="17" t="s">
        <v>1981</v>
      </c>
      <c r="F509" s="17" t="s">
        <v>953</v>
      </c>
      <c r="G509" s="28" t="s">
        <v>1981</v>
      </c>
      <c r="H509" s="17"/>
      <c r="I509" s="17"/>
      <c r="J509" s="17" t="s">
        <v>713</v>
      </c>
      <c r="K509" s="22">
        <v>44218</v>
      </c>
      <c r="L509" s="22"/>
      <c r="M509" s="22">
        <v>44222</v>
      </c>
      <c r="N509" s="22">
        <v>44222</v>
      </c>
      <c r="O509" s="22"/>
      <c r="P509" s="22">
        <v>44222</v>
      </c>
      <c r="Q509" s="22">
        <v>44222</v>
      </c>
      <c r="R509" s="22">
        <v>44245</v>
      </c>
      <c r="S509" s="17">
        <v>2448250</v>
      </c>
      <c r="T509" s="17">
        <v>2453839</v>
      </c>
      <c r="U509" s="69" t="str">
        <f t="shared" si="11"/>
        <v>Despachado IPHAN</v>
      </c>
      <c r="V509" s="18" t="s">
        <v>860</v>
      </c>
      <c r="W509" s="17"/>
      <c r="X509" s="29" t="str">
        <f t="shared" si="13"/>
        <v/>
      </c>
      <c r="Y509" s="23" t="e">
        <f ca="1">IF(V509=#REF!,#REF!,IF(V509=#REF!,#REF!,IF(V509=#REF!,#REF!,IF(X509="","",IF(V509="","",IF(X509-TODAY()&gt;0,X509-TODAY(),"Venceu"))))))</f>
        <v>#REF!</v>
      </c>
      <c r="Z509" s="28"/>
      <c r="AA509" s="25" t="s">
        <v>2496</v>
      </c>
      <c r="AC509" s="38"/>
    </row>
    <row r="510" spans="1:29" ht="43.5" hidden="1" customHeight="1" x14ac:dyDescent="0.25">
      <c r="A510" s="16">
        <v>514</v>
      </c>
      <c r="B510" s="17" t="s">
        <v>2497</v>
      </c>
      <c r="C510" s="23" t="s">
        <v>396</v>
      </c>
      <c r="D510" s="17" t="s">
        <v>1015</v>
      </c>
      <c r="E510" s="17" t="s">
        <v>934</v>
      </c>
      <c r="F510" s="17" t="s">
        <v>1015</v>
      </c>
      <c r="G510" s="28" t="s">
        <v>2498</v>
      </c>
      <c r="H510" s="17"/>
      <c r="I510" s="17"/>
      <c r="J510" s="17" t="s">
        <v>713</v>
      </c>
      <c r="K510" s="22">
        <v>44221</v>
      </c>
      <c r="L510" s="22"/>
      <c r="M510" s="22"/>
      <c r="N510" s="22"/>
      <c r="O510" s="22"/>
      <c r="P510" s="22">
        <v>44221</v>
      </c>
      <c r="Q510" s="22"/>
      <c r="R510" s="22"/>
      <c r="S510" s="17"/>
      <c r="T510" s="17"/>
      <c r="U510" s="69" t="str">
        <f t="shared" si="11"/>
        <v>Despachado COSOL</v>
      </c>
      <c r="V510" s="18" t="s">
        <v>37</v>
      </c>
      <c r="W510" s="17"/>
      <c r="X510" s="29" t="str">
        <f t="shared" si="13"/>
        <v/>
      </c>
      <c r="Y510" s="23" t="e">
        <f ca="1">IF(V510=#REF!,#REF!,IF(V510=#REF!,#REF!,IF(V510=#REF!,#REF!,IF(X510="","",IF(V510="","",IF(X510-TODAY()&gt;0,X510-TODAY(),"Venceu"))))))</f>
        <v>#REF!</v>
      </c>
      <c r="Z510" s="28"/>
      <c r="AA510" s="25" t="s">
        <v>2499</v>
      </c>
      <c r="AC510" s="38"/>
    </row>
    <row r="511" spans="1:29" ht="43.5" hidden="1" customHeight="1" x14ac:dyDescent="0.25">
      <c r="A511" s="16">
        <v>515</v>
      </c>
      <c r="B511" s="17" t="s">
        <v>1587</v>
      </c>
      <c r="C511" s="23" t="s">
        <v>396</v>
      </c>
      <c r="D511" s="17" t="s">
        <v>1143</v>
      </c>
      <c r="E511" s="17" t="s">
        <v>959</v>
      </c>
      <c r="F511" s="17" t="s">
        <v>1112</v>
      </c>
      <c r="G511" s="28" t="s">
        <v>2500</v>
      </c>
      <c r="H511" s="17"/>
      <c r="I511" s="17"/>
      <c r="J511" s="17" t="s">
        <v>713</v>
      </c>
      <c r="K511" s="22">
        <v>44218</v>
      </c>
      <c r="L511" s="22"/>
      <c r="M511" s="22">
        <v>44221</v>
      </c>
      <c r="N511" s="22">
        <v>44221</v>
      </c>
      <c r="O511" s="22"/>
      <c r="P511" s="22">
        <v>44221</v>
      </c>
      <c r="Q511" s="22"/>
      <c r="R511" s="22"/>
      <c r="S511" s="17">
        <v>1721204</v>
      </c>
      <c r="T511" s="17"/>
      <c r="U511" s="69" t="str">
        <f t="shared" si="11"/>
        <v>Despachado COSOL</v>
      </c>
      <c r="V511" s="18" t="s">
        <v>386</v>
      </c>
      <c r="W511" s="17"/>
      <c r="X511" s="29" t="str">
        <f t="shared" si="13"/>
        <v/>
      </c>
      <c r="Y511" s="23" t="e">
        <f ca="1">IF(V511=#REF!,#REF!,IF(V511=#REF!,#REF!,IF(V511=#REF!,#REF!,IF(X511="","",IF(V511="","",IF(X511-TODAY()&gt;0,X511-TODAY(),"Venceu"))))))</f>
        <v>#REF!</v>
      </c>
      <c r="Z511" s="28"/>
      <c r="AA511" s="25" t="s">
        <v>2501</v>
      </c>
      <c r="AC511" s="38"/>
    </row>
    <row r="512" spans="1:29" ht="43.5" hidden="1" customHeight="1" x14ac:dyDescent="0.25">
      <c r="A512" s="16">
        <v>516</v>
      </c>
      <c r="B512" s="17" t="s">
        <v>2502</v>
      </c>
      <c r="C512" s="23" t="s">
        <v>29</v>
      </c>
      <c r="D512" s="17" t="s">
        <v>977</v>
      </c>
      <c r="E512" s="17" t="s">
        <v>948</v>
      </c>
      <c r="F512" s="17" t="s">
        <v>1931</v>
      </c>
      <c r="G512" s="28" t="s">
        <v>2503</v>
      </c>
      <c r="H512" s="17"/>
      <c r="I512" s="17"/>
      <c r="J512" s="17" t="s">
        <v>713</v>
      </c>
      <c r="K512" s="22">
        <v>44221</v>
      </c>
      <c r="L512" s="22"/>
      <c r="M512" s="22"/>
      <c r="N512" s="22"/>
      <c r="O512" s="22"/>
      <c r="P512" s="22">
        <v>44221</v>
      </c>
      <c r="Q512" s="22"/>
      <c r="R512" s="22"/>
      <c r="S512" s="17"/>
      <c r="T512" s="17"/>
      <c r="U512" s="69" t="str">
        <f t="shared" si="11"/>
        <v>Despachado COSOL</v>
      </c>
      <c r="V512" s="18" t="s">
        <v>37</v>
      </c>
      <c r="W512" s="17"/>
      <c r="X512" s="29" t="str">
        <f t="shared" si="13"/>
        <v/>
      </c>
      <c r="Y512" s="23" t="e">
        <f ca="1">IF(V512=#REF!,#REF!,IF(V512=#REF!,#REF!,IF(V512=#REF!,#REF!,IF(X512="","",IF(V512="","",IF(X512-TODAY()&gt;0,X512-TODAY(),"Venceu"))))))</f>
        <v>#REF!</v>
      </c>
      <c r="Z512" s="28"/>
      <c r="AA512" s="25" t="s">
        <v>2504</v>
      </c>
      <c r="AC512" s="38"/>
    </row>
    <row r="513" spans="1:29" ht="43.5" hidden="1" customHeight="1" x14ac:dyDescent="0.25">
      <c r="A513" s="16">
        <v>517</v>
      </c>
      <c r="B513" s="17" t="s">
        <v>2505</v>
      </c>
      <c r="C513" s="23" t="s">
        <v>1448</v>
      </c>
      <c r="D513" s="17" t="s">
        <v>2081</v>
      </c>
      <c r="E513" s="17" t="s">
        <v>948</v>
      </c>
      <c r="F513" s="17" t="s">
        <v>960</v>
      </c>
      <c r="G513" s="28" t="s">
        <v>2506</v>
      </c>
      <c r="H513" s="17"/>
      <c r="I513" s="17"/>
      <c r="J513" s="17" t="s">
        <v>873</v>
      </c>
      <c r="K513" s="22">
        <v>44222</v>
      </c>
      <c r="L513" s="22"/>
      <c r="M513" s="22">
        <v>44228</v>
      </c>
      <c r="N513" s="22">
        <v>44229</v>
      </c>
      <c r="O513" s="22"/>
      <c r="P513" s="22">
        <v>44231</v>
      </c>
      <c r="Q513" s="22">
        <v>44232</v>
      </c>
      <c r="R513" s="22"/>
      <c r="S513" s="17">
        <v>2458965</v>
      </c>
      <c r="T513" s="17">
        <v>2468726</v>
      </c>
      <c r="U513" s="69" t="str">
        <f t="shared" si="11"/>
        <v>Despachado CNA</v>
      </c>
      <c r="V513" s="18" t="s">
        <v>386</v>
      </c>
      <c r="W513" s="17"/>
      <c r="X513" s="29" t="str">
        <f t="shared" si="13"/>
        <v/>
      </c>
      <c r="Y513" s="23" t="e">
        <f ca="1">IF(V513=#REF!,#REF!,IF(V513=#REF!,#REF!,IF(V513=#REF!,#REF!,IF(X513="","",IF(V513="","",IF(X513-TODAY()&gt;0,X513-TODAY(),"Venceu"))))))</f>
        <v>#REF!</v>
      </c>
      <c r="Z513" s="28"/>
      <c r="AA513" s="25"/>
      <c r="AC513" s="38"/>
    </row>
    <row r="514" spans="1:29" ht="43.5" hidden="1" customHeight="1" x14ac:dyDescent="0.25">
      <c r="A514" s="16">
        <v>518</v>
      </c>
      <c r="B514" s="17" t="s">
        <v>1120</v>
      </c>
      <c r="C514" s="23" t="s">
        <v>396</v>
      </c>
      <c r="D514" s="17" t="s">
        <v>1121</v>
      </c>
      <c r="E514" s="17" t="s">
        <v>959</v>
      </c>
      <c r="F514" s="17" t="s">
        <v>1121</v>
      </c>
      <c r="G514" s="28" t="s">
        <v>2507</v>
      </c>
      <c r="H514" s="17"/>
      <c r="I514" s="17"/>
      <c r="J514" s="17" t="s">
        <v>713</v>
      </c>
      <c r="K514" s="22">
        <v>44223</v>
      </c>
      <c r="L514" s="22"/>
      <c r="M514" s="22">
        <v>44224</v>
      </c>
      <c r="N514" s="22">
        <v>44200</v>
      </c>
      <c r="O514" s="22"/>
      <c r="P514" s="22">
        <v>2467804</v>
      </c>
      <c r="Q514" s="22">
        <v>44242</v>
      </c>
      <c r="R514" s="22"/>
      <c r="S514" s="17">
        <v>2467804</v>
      </c>
      <c r="T514" s="17"/>
      <c r="U514" s="69" t="str">
        <f t="shared" si="11"/>
        <v>Despachado CNA</v>
      </c>
      <c r="V514" s="18" t="s">
        <v>386</v>
      </c>
      <c r="W514" s="17"/>
      <c r="X514" s="29" t="str">
        <f t="shared" si="13"/>
        <v/>
      </c>
      <c r="Y514" s="23" t="e">
        <f ca="1">IF(V514=#REF!,#REF!,IF(V514=#REF!,#REF!,IF(V514=#REF!,#REF!,IF(X514="","",IF(V514="","",IF(X514-TODAY()&gt;0,X514-TODAY(),"Venceu"))))))</f>
        <v>#REF!</v>
      </c>
      <c r="Z514" s="28"/>
      <c r="AA514" s="25"/>
      <c r="AC514" s="38"/>
    </row>
    <row r="515" spans="1:29" ht="43.5" hidden="1" customHeight="1" x14ac:dyDescent="0.25">
      <c r="A515" s="16">
        <v>519</v>
      </c>
      <c r="B515" s="17" t="s">
        <v>2508</v>
      </c>
      <c r="C515" s="23" t="s">
        <v>254</v>
      </c>
      <c r="D515" s="17" t="s">
        <v>1283</v>
      </c>
      <c r="E515" s="17" t="s">
        <v>2082</v>
      </c>
      <c r="F515" s="17" t="s">
        <v>2195</v>
      </c>
      <c r="G515" s="28" t="s">
        <v>2509</v>
      </c>
      <c r="H515" s="17"/>
      <c r="I515" s="17"/>
      <c r="J515" s="17" t="s">
        <v>873</v>
      </c>
      <c r="K515" s="22">
        <v>44223</v>
      </c>
      <c r="L515" s="22"/>
      <c r="M515" s="22">
        <v>44224</v>
      </c>
      <c r="N515" s="22">
        <v>44225</v>
      </c>
      <c r="O515" s="22"/>
      <c r="P515" s="22">
        <v>44229</v>
      </c>
      <c r="Q515" s="22">
        <v>2462165</v>
      </c>
      <c r="R515" s="22"/>
      <c r="S515" s="17">
        <v>2453808</v>
      </c>
      <c r="T515" s="17">
        <v>2462165</v>
      </c>
      <c r="U515" s="69" t="str">
        <f t="shared" si="11"/>
        <v>Despachado CNA</v>
      </c>
      <c r="V515" s="18" t="s">
        <v>860</v>
      </c>
      <c r="W515" s="17"/>
      <c r="X515" s="29" t="str">
        <f t="shared" si="13"/>
        <v/>
      </c>
      <c r="Y515" s="23" t="e">
        <f ca="1">IF(V515=#REF!,#REF!,IF(V515=#REF!,#REF!,IF(V515=#REF!,#REF!,IF(X515="","",IF(V515="","",IF(X515-TODAY()&gt;0,X515-TODAY(),"Venceu"))))))</f>
        <v>#REF!</v>
      </c>
      <c r="Z515" s="28"/>
      <c r="AA515" s="25"/>
      <c r="AC515" s="38"/>
    </row>
    <row r="516" spans="1:29" ht="43.5" hidden="1" customHeight="1" x14ac:dyDescent="0.25">
      <c r="A516" s="16">
        <v>520</v>
      </c>
      <c r="B516" s="17" t="s">
        <v>2510</v>
      </c>
      <c r="C516" s="23" t="s">
        <v>396</v>
      </c>
      <c r="D516" s="17" t="s">
        <v>958</v>
      </c>
      <c r="E516" s="17" t="s">
        <v>959</v>
      </c>
      <c r="F516" s="17" t="s">
        <v>960</v>
      </c>
      <c r="G516" s="28" t="s">
        <v>2511</v>
      </c>
      <c r="H516" s="17"/>
      <c r="I516" s="17"/>
      <c r="J516" s="17" t="s">
        <v>873</v>
      </c>
      <c r="K516" s="22">
        <v>44224</v>
      </c>
      <c r="L516" s="22"/>
      <c r="M516" s="22">
        <v>44224</v>
      </c>
      <c r="N516" s="22">
        <v>44232</v>
      </c>
      <c r="O516" s="22"/>
      <c r="P516" s="22">
        <v>44233</v>
      </c>
      <c r="Q516" s="22">
        <v>44236</v>
      </c>
      <c r="R516" s="22"/>
      <c r="S516" s="17">
        <v>2463331</v>
      </c>
      <c r="T516" s="17">
        <v>2477100</v>
      </c>
      <c r="U516" s="69" t="str">
        <f t="shared" si="11"/>
        <v>Despachado CNA</v>
      </c>
      <c r="V516" s="18" t="s">
        <v>386</v>
      </c>
      <c r="W516" s="17"/>
      <c r="X516" s="29" t="str">
        <f t="shared" si="13"/>
        <v/>
      </c>
      <c r="Y516" s="23" t="e">
        <f ca="1">IF(V516=#REF!,#REF!,IF(V516=#REF!,#REF!,IF(V516=#REF!,#REF!,IF(X516="","",IF(V516="","",IF(X516-TODAY()&gt;0,X516-TODAY(),"Venceu"))))))</f>
        <v>#REF!</v>
      </c>
      <c r="Z516" s="28"/>
      <c r="AA516" s="25"/>
      <c r="AC516" s="38"/>
    </row>
    <row r="517" spans="1:29" ht="43.5" hidden="1" customHeight="1" x14ac:dyDescent="0.25">
      <c r="A517" s="16">
        <v>521</v>
      </c>
      <c r="B517" s="17" t="s">
        <v>195</v>
      </c>
      <c r="C517" s="23" t="s">
        <v>396</v>
      </c>
      <c r="D517" s="17" t="s">
        <v>958</v>
      </c>
      <c r="E517" s="17" t="s">
        <v>959</v>
      </c>
      <c r="F517" s="17" t="s">
        <v>960</v>
      </c>
      <c r="G517" s="28" t="s">
        <v>2512</v>
      </c>
      <c r="H517" s="17"/>
      <c r="I517" s="17" t="s">
        <v>30</v>
      </c>
      <c r="J517" s="17" t="s">
        <v>403</v>
      </c>
      <c r="K517" s="22">
        <v>44225</v>
      </c>
      <c r="L517" s="22"/>
      <c r="M517" s="22">
        <v>44235</v>
      </c>
      <c r="N517" s="22">
        <v>44236</v>
      </c>
      <c r="O517" s="22"/>
      <c r="P517" s="22">
        <v>44237</v>
      </c>
      <c r="Q517" s="22">
        <v>44242</v>
      </c>
      <c r="R517" s="22"/>
      <c r="S517" s="17">
        <v>2476399</v>
      </c>
      <c r="T517" s="17">
        <v>2481252</v>
      </c>
      <c r="U517" s="69" t="str">
        <f t="shared" si="11"/>
        <v>Despachado CNA</v>
      </c>
      <c r="V517" s="18" t="s">
        <v>37</v>
      </c>
      <c r="W517" s="17"/>
      <c r="X517" s="29" t="str">
        <f t="shared" si="13"/>
        <v/>
      </c>
      <c r="Y517" s="23" t="e">
        <f ca="1">IF(V517=#REF!,#REF!,IF(V517=#REF!,#REF!,IF(V517=#REF!,#REF!,IF(X517="","",IF(V517="","",IF(X517-TODAY()&gt;0,X517-TODAY(),"Venceu"))))))</f>
        <v>#REF!</v>
      </c>
      <c r="Z517" s="28"/>
      <c r="AA517" s="25"/>
      <c r="AC517" s="38"/>
    </row>
    <row r="518" spans="1:29" ht="43.5" hidden="1" customHeight="1" x14ac:dyDescent="0.25">
      <c r="A518" s="16">
        <v>522</v>
      </c>
      <c r="B518" s="17" t="s">
        <v>2513</v>
      </c>
      <c r="C518" s="23" t="s">
        <v>396</v>
      </c>
      <c r="D518" s="17" t="s">
        <v>1546</v>
      </c>
      <c r="E518" s="17" t="s">
        <v>2514</v>
      </c>
      <c r="F518" s="17" t="s">
        <v>2515</v>
      </c>
      <c r="G518" s="28" t="s">
        <v>2516</v>
      </c>
      <c r="H518" s="17"/>
      <c r="I518" s="17"/>
      <c r="J518" s="17" t="s">
        <v>713</v>
      </c>
      <c r="K518" s="22">
        <v>44228</v>
      </c>
      <c r="L518" s="22"/>
      <c r="M518" s="22">
        <v>44228</v>
      </c>
      <c r="N518" s="22">
        <v>44228</v>
      </c>
      <c r="O518" s="22"/>
      <c r="P518" s="22">
        <v>44228</v>
      </c>
      <c r="Q518" s="22"/>
      <c r="R518" s="22"/>
      <c r="S518" s="17"/>
      <c r="T518" s="17"/>
      <c r="U518" s="69" t="str">
        <f t="shared" si="11"/>
        <v>Despachado COSOL</v>
      </c>
      <c r="V518" s="18" t="s">
        <v>37</v>
      </c>
      <c r="W518" s="17"/>
      <c r="X518" s="29" t="str">
        <f t="shared" si="13"/>
        <v/>
      </c>
      <c r="Y518" s="23" t="e">
        <f ca="1">IF(V518=#REF!,#REF!,IF(V518=#REF!,#REF!,IF(V518=#REF!,#REF!,IF(X518="","",IF(V518="","",IF(X518-TODAY()&gt;0,X518-TODAY(),"Venceu"))))))</f>
        <v>#REF!</v>
      </c>
      <c r="Z518" s="28"/>
      <c r="AA518" s="25" t="s">
        <v>2517</v>
      </c>
      <c r="AC518" s="38"/>
    </row>
    <row r="519" spans="1:29" ht="43.5" hidden="1" customHeight="1" x14ac:dyDescent="0.25">
      <c r="A519" s="16">
        <v>523</v>
      </c>
      <c r="B519" s="17" t="s">
        <v>2518</v>
      </c>
      <c r="C519" s="23" t="s">
        <v>396</v>
      </c>
      <c r="D519" s="17" t="s">
        <v>1015</v>
      </c>
      <c r="E519" s="17" t="s">
        <v>934</v>
      </c>
      <c r="F519" s="17" t="s">
        <v>1015</v>
      </c>
      <c r="G519" s="28" t="s">
        <v>2519</v>
      </c>
      <c r="H519" s="17"/>
      <c r="I519" s="17"/>
      <c r="J519" s="17" t="s">
        <v>713</v>
      </c>
      <c r="K519" s="22">
        <v>44228</v>
      </c>
      <c r="L519" s="22"/>
      <c r="M519" s="22">
        <v>44228</v>
      </c>
      <c r="N519" s="22">
        <v>44228</v>
      </c>
      <c r="O519" s="22"/>
      <c r="P519" s="22">
        <v>44228</v>
      </c>
      <c r="Q519" s="22"/>
      <c r="R519" s="22"/>
      <c r="S519" s="17"/>
      <c r="T519" s="17"/>
      <c r="U519" s="69" t="str">
        <f t="shared" si="11"/>
        <v>Despachado COSOL</v>
      </c>
      <c r="V519" s="18" t="s">
        <v>37</v>
      </c>
      <c r="W519" s="17"/>
      <c r="X519" s="29" t="str">
        <f t="shared" si="13"/>
        <v/>
      </c>
      <c r="Y519" s="23" t="e">
        <f ca="1">IF(V519=#REF!,#REF!,IF(V519=#REF!,#REF!,IF(V519=#REF!,#REF!,IF(X519="","",IF(V519="","",IF(X519-TODAY()&gt;0,X519-TODAY(),"Venceu"))))))</f>
        <v>#REF!</v>
      </c>
      <c r="Z519" s="28"/>
      <c r="AA519" s="25" t="s">
        <v>2499</v>
      </c>
      <c r="AC519" s="38"/>
    </row>
    <row r="520" spans="1:29" ht="43.5" hidden="1" customHeight="1" x14ac:dyDescent="0.25">
      <c r="A520" s="16">
        <v>524</v>
      </c>
      <c r="B520" s="17" t="s">
        <v>2520</v>
      </c>
      <c r="C520" s="23" t="s">
        <v>396</v>
      </c>
      <c r="D520" s="17" t="s">
        <v>1015</v>
      </c>
      <c r="E520" s="17" t="s">
        <v>934</v>
      </c>
      <c r="F520" s="17" t="s">
        <v>1015</v>
      </c>
      <c r="G520" s="28" t="s">
        <v>2521</v>
      </c>
      <c r="H520" s="17"/>
      <c r="I520" s="17"/>
      <c r="J520" s="17" t="s">
        <v>713</v>
      </c>
      <c r="K520" s="22">
        <v>44229</v>
      </c>
      <c r="L520" s="22"/>
      <c r="M520" s="22">
        <v>44229</v>
      </c>
      <c r="N520" s="22">
        <v>44231</v>
      </c>
      <c r="O520" s="22"/>
      <c r="P520" s="22">
        <v>44231</v>
      </c>
      <c r="Q520" s="22">
        <v>44242</v>
      </c>
      <c r="R520" s="22"/>
      <c r="S520" s="17">
        <v>2469507</v>
      </c>
      <c r="T520" s="17">
        <v>2477230</v>
      </c>
      <c r="U520" s="69" t="str">
        <f t="shared" si="11"/>
        <v>Despachado CNA</v>
      </c>
      <c r="V520" s="18" t="s">
        <v>37</v>
      </c>
      <c r="W520" s="17"/>
      <c r="X520" s="29" t="str">
        <f t="shared" si="13"/>
        <v/>
      </c>
      <c r="Y520" s="23" t="e">
        <f ca="1">IF(V520=#REF!,#REF!,IF(V520=#REF!,#REF!,IF(V520=#REF!,#REF!,IF(X520="","",IF(V520="","",IF(X520-TODAY()&gt;0,X520-TODAY(),"Venceu"))))))</f>
        <v>#REF!</v>
      </c>
      <c r="Z520" s="28"/>
      <c r="AA520" s="25"/>
      <c r="AC520" s="38"/>
    </row>
    <row r="521" spans="1:29" ht="43.5" hidden="1" customHeight="1" x14ac:dyDescent="0.25">
      <c r="A521" s="16">
        <v>525</v>
      </c>
      <c r="B521" s="17" t="s">
        <v>1569</v>
      </c>
      <c r="C521" s="23" t="s">
        <v>396</v>
      </c>
      <c r="D521" s="17" t="s">
        <v>2081</v>
      </c>
      <c r="E521" s="17" t="s">
        <v>2082</v>
      </c>
      <c r="F521" s="17" t="s">
        <v>960</v>
      </c>
      <c r="G521" s="28" t="s">
        <v>2522</v>
      </c>
      <c r="H521" s="17"/>
      <c r="I521" s="17"/>
      <c r="J521" s="17" t="s">
        <v>43</v>
      </c>
      <c r="K521" s="22">
        <v>44229</v>
      </c>
      <c r="L521" s="22"/>
      <c r="M521" s="22">
        <v>44229</v>
      </c>
      <c r="N521" s="22">
        <v>44230</v>
      </c>
      <c r="O521" s="22"/>
      <c r="P521" s="22">
        <v>44231</v>
      </c>
      <c r="Q521" s="22">
        <v>44232</v>
      </c>
      <c r="R521" s="22"/>
      <c r="S521" s="17">
        <v>2463051</v>
      </c>
      <c r="T521" s="17">
        <v>2469263</v>
      </c>
      <c r="U521" s="69" t="str">
        <f t="shared" si="11"/>
        <v>Despachado CNA</v>
      </c>
      <c r="V521" s="18" t="s">
        <v>860</v>
      </c>
      <c r="W521" s="17"/>
      <c r="X521" s="29" t="str">
        <f t="shared" si="13"/>
        <v/>
      </c>
      <c r="Y521" s="23" t="e">
        <f ca="1">IF(V521=#REF!,#REF!,IF(V521=#REF!,#REF!,IF(V521=#REF!,#REF!,IF(X521="","",IF(V521="","",IF(X521-TODAY()&gt;0,X521-TODAY(),"Venceu"))))))</f>
        <v>#REF!</v>
      </c>
      <c r="Z521" s="28"/>
      <c r="AA521" s="25" t="s">
        <v>2523</v>
      </c>
      <c r="AC521" s="38"/>
    </row>
    <row r="522" spans="1:29" ht="43.5" hidden="1" customHeight="1" x14ac:dyDescent="0.25">
      <c r="A522" s="16">
        <v>526</v>
      </c>
      <c r="B522" s="17" t="s">
        <v>2524</v>
      </c>
      <c r="C522" s="23" t="s">
        <v>254</v>
      </c>
      <c r="D522" s="17" t="s">
        <v>1149</v>
      </c>
      <c r="E522" s="17" t="s">
        <v>1981</v>
      </c>
      <c r="F522" s="17" t="s">
        <v>953</v>
      </c>
      <c r="G522" s="28" t="s">
        <v>2525</v>
      </c>
      <c r="H522" s="17"/>
      <c r="I522" s="17"/>
      <c r="J522" s="17" t="s">
        <v>403</v>
      </c>
      <c r="K522" s="22">
        <v>44198</v>
      </c>
      <c r="L522" s="22"/>
      <c r="M522" s="22">
        <v>44235</v>
      </c>
      <c r="N522" s="22">
        <v>44236</v>
      </c>
      <c r="O522" s="22"/>
      <c r="P522" s="22">
        <v>44237</v>
      </c>
      <c r="Q522" s="22">
        <v>44237</v>
      </c>
      <c r="R522" s="22">
        <v>44238</v>
      </c>
      <c r="S522" s="17">
        <v>2474654</v>
      </c>
      <c r="T522" s="17">
        <v>2481993</v>
      </c>
      <c r="U522" s="69" t="str">
        <f t="shared" si="11"/>
        <v>Despachado IPHAN</v>
      </c>
      <c r="V522" s="18" t="s">
        <v>860</v>
      </c>
      <c r="W522" s="17"/>
      <c r="X522" s="29" t="str">
        <f t="shared" si="13"/>
        <v/>
      </c>
      <c r="Y522" s="23" t="e">
        <f ca="1">IF(V522=#REF!,#REF!,IF(V522=#REF!,#REF!,IF(V522=#REF!,#REF!,IF(X522="","",IF(V522="","",IF(X522-TODAY()&gt;0,X522-TODAY(),"Venceu"))))))</f>
        <v>#REF!</v>
      </c>
      <c r="Z522" s="28"/>
      <c r="AA522" s="25"/>
      <c r="AC522" s="38"/>
    </row>
    <row r="523" spans="1:29" ht="43.5" hidden="1" customHeight="1" x14ac:dyDescent="0.25">
      <c r="A523" s="16">
        <v>527</v>
      </c>
      <c r="B523" s="17" t="s">
        <v>1652</v>
      </c>
      <c r="C523" s="23" t="s">
        <v>396</v>
      </c>
      <c r="D523" s="17" t="s">
        <v>947</v>
      </c>
      <c r="E523" s="17" t="s">
        <v>948</v>
      </c>
      <c r="F523" s="17" t="s">
        <v>947</v>
      </c>
      <c r="G523" s="28" t="s">
        <v>2526</v>
      </c>
      <c r="H523" s="17"/>
      <c r="I523" s="17"/>
      <c r="J523" s="17" t="s">
        <v>873</v>
      </c>
      <c r="K523" s="22">
        <v>44231</v>
      </c>
      <c r="L523" s="22"/>
      <c r="M523" s="22">
        <v>44258</v>
      </c>
      <c r="N523" s="22">
        <v>44260</v>
      </c>
      <c r="O523" s="22"/>
      <c r="P523" s="22">
        <v>44326</v>
      </c>
      <c r="Q523" s="22"/>
      <c r="R523" s="22"/>
      <c r="S523" s="17">
        <v>2526184</v>
      </c>
      <c r="T523" s="17"/>
      <c r="U523" s="69" t="str">
        <f t="shared" si="11"/>
        <v>Despachado COSOL</v>
      </c>
      <c r="V523" s="18"/>
      <c r="W523" s="17"/>
      <c r="X523" s="29" t="str">
        <f t="shared" si="13"/>
        <v/>
      </c>
      <c r="Y523" s="23" t="e">
        <f ca="1">IF(V523=#REF!,#REF!,IF(V523=#REF!,#REF!,IF(V523=#REF!,#REF!,IF(X523="","",IF(V523="","",IF(X523-TODAY()&gt;0,X523-TODAY(),"Venceu"))))))</f>
        <v>#REF!</v>
      </c>
      <c r="Z523" s="28"/>
      <c r="AA523" s="52" t="s">
        <v>2527</v>
      </c>
      <c r="AC523" s="38"/>
    </row>
    <row r="524" spans="1:29" ht="43.5" hidden="1" customHeight="1" x14ac:dyDescent="0.25">
      <c r="A524" s="16">
        <v>528</v>
      </c>
      <c r="B524" s="17" t="s">
        <v>2528</v>
      </c>
      <c r="C524" s="23" t="s">
        <v>396</v>
      </c>
      <c r="D524" s="17" t="s">
        <v>2081</v>
      </c>
      <c r="E524" s="17" t="s">
        <v>2082</v>
      </c>
      <c r="F524" s="17" t="s">
        <v>960</v>
      </c>
      <c r="G524" s="28" t="s">
        <v>2529</v>
      </c>
      <c r="H524" s="17"/>
      <c r="I524" s="17"/>
      <c r="J524" s="17" t="s">
        <v>713</v>
      </c>
      <c r="K524" s="22">
        <v>44231</v>
      </c>
      <c r="L524" s="22"/>
      <c r="M524" s="22">
        <v>44232</v>
      </c>
      <c r="N524" s="22">
        <v>44233</v>
      </c>
      <c r="O524" s="22"/>
      <c r="P524" s="22">
        <v>44233</v>
      </c>
      <c r="Q524" s="22">
        <v>44243</v>
      </c>
      <c r="R524" s="22"/>
      <c r="S524" s="17">
        <v>2471900</v>
      </c>
      <c r="T524" s="17">
        <v>2477076</v>
      </c>
      <c r="U524" s="69" t="str">
        <f t="shared" si="11"/>
        <v>Despachado CNA</v>
      </c>
      <c r="V524" s="18" t="s">
        <v>860</v>
      </c>
      <c r="W524" s="17"/>
      <c r="X524" s="29" t="str">
        <f t="shared" si="13"/>
        <v/>
      </c>
      <c r="Y524" s="23" t="e">
        <f ca="1">IF(V524=#REF!,#REF!,IF(V524=#REF!,#REF!,IF(V524=#REF!,#REF!,IF(X524="","",IF(V524="","",IF(X524-TODAY()&gt;0,X524-TODAY(),"Venceu"))))))</f>
        <v>#REF!</v>
      </c>
      <c r="Z524" s="28"/>
      <c r="AA524" s="25"/>
      <c r="AC524" s="38"/>
    </row>
    <row r="525" spans="1:29" ht="43.5" hidden="1" customHeight="1" x14ac:dyDescent="0.25">
      <c r="A525" s="16">
        <v>529</v>
      </c>
      <c r="B525" s="17" t="s">
        <v>2530</v>
      </c>
      <c r="C525" s="23" t="s">
        <v>225</v>
      </c>
      <c r="D525" s="17" t="s">
        <v>1210</v>
      </c>
      <c r="E525" s="17" t="s">
        <v>991</v>
      </c>
      <c r="F525" s="17" t="s">
        <v>1185</v>
      </c>
      <c r="G525" s="28" t="s">
        <v>2531</v>
      </c>
      <c r="H525" s="17"/>
      <c r="I525" s="17"/>
      <c r="J525" s="17" t="s">
        <v>43</v>
      </c>
      <c r="K525" s="22">
        <v>44231</v>
      </c>
      <c r="L525" s="22"/>
      <c r="M525" s="22">
        <v>44235</v>
      </c>
      <c r="N525" s="22">
        <v>44237</v>
      </c>
      <c r="O525" s="22"/>
      <c r="P525" s="22">
        <v>44238</v>
      </c>
      <c r="Q525" s="22">
        <v>44242</v>
      </c>
      <c r="R525" s="22"/>
      <c r="S525" s="17">
        <v>2478926</v>
      </c>
      <c r="T525" s="17">
        <v>2484022</v>
      </c>
      <c r="U525" s="69" t="str">
        <f t="shared" si="11"/>
        <v>Despachado CNA</v>
      </c>
      <c r="V525" s="18" t="s">
        <v>860</v>
      </c>
      <c r="W525" s="17"/>
      <c r="X525" s="29" t="str">
        <f t="shared" si="13"/>
        <v/>
      </c>
      <c r="Y525" s="23" t="e">
        <f ca="1">IF(V525=#REF!,#REF!,IF(V525=#REF!,#REF!,IF(V525=#REF!,#REF!,IF(X525="","",IF(V525="","",IF(X525-TODAY()&gt;0,X525-TODAY(),"Venceu"))))))</f>
        <v>#REF!</v>
      </c>
      <c r="Z525" s="28"/>
      <c r="AA525" s="25" t="s">
        <v>2532</v>
      </c>
      <c r="AC525" s="38"/>
    </row>
    <row r="526" spans="1:29" ht="43.5" hidden="1" customHeight="1" x14ac:dyDescent="0.25">
      <c r="A526" s="16">
        <v>530</v>
      </c>
      <c r="B526" s="17" t="s">
        <v>2533</v>
      </c>
      <c r="C526" s="23" t="s">
        <v>396</v>
      </c>
      <c r="D526" s="17" t="s">
        <v>1504</v>
      </c>
      <c r="E526" s="17" t="s">
        <v>1815</v>
      </c>
      <c r="F526" s="17" t="s">
        <v>2534</v>
      </c>
      <c r="G526" s="28" t="s">
        <v>2535</v>
      </c>
      <c r="H526" s="17"/>
      <c r="I526" s="17"/>
      <c r="J526" s="17" t="s">
        <v>713</v>
      </c>
      <c r="K526" s="22">
        <v>44232</v>
      </c>
      <c r="L526" s="22"/>
      <c r="M526" s="22">
        <v>44244</v>
      </c>
      <c r="N526" s="22">
        <v>44246</v>
      </c>
      <c r="O526" s="22"/>
      <c r="P526" s="22">
        <v>44246</v>
      </c>
      <c r="Q526" s="22"/>
      <c r="R526" s="22"/>
      <c r="S526" s="17">
        <v>2484519</v>
      </c>
      <c r="T526" s="17"/>
      <c r="U526" s="69" t="str">
        <f t="shared" si="11"/>
        <v>Despachado COSOL</v>
      </c>
      <c r="V526" s="18" t="s">
        <v>37</v>
      </c>
      <c r="W526" s="17"/>
      <c r="X526" s="29" t="str">
        <f t="shared" si="13"/>
        <v/>
      </c>
      <c r="Y526" s="23" t="e">
        <f ca="1">IF(V526=#REF!,#REF!,IF(V526=#REF!,#REF!,IF(V526=#REF!,#REF!,IF(X526="","",IF(V526="","",IF(X526-TODAY()&gt;0,X526-TODAY(),"Venceu"))))))</f>
        <v>#REF!</v>
      </c>
      <c r="Z526" s="28"/>
      <c r="AA526" s="25" t="s">
        <v>2536</v>
      </c>
      <c r="AC526" s="38"/>
    </row>
    <row r="527" spans="1:29" ht="43.5" hidden="1" customHeight="1" x14ac:dyDescent="0.25">
      <c r="A527" s="16">
        <v>531</v>
      </c>
      <c r="B527" s="17" t="s">
        <v>2455</v>
      </c>
      <c r="C527" s="23" t="s">
        <v>396</v>
      </c>
      <c r="D527" s="17" t="s">
        <v>933</v>
      </c>
      <c r="E527" s="17" t="s">
        <v>934</v>
      </c>
      <c r="F527" s="17" t="s">
        <v>933</v>
      </c>
      <c r="G527" s="28" t="s">
        <v>2456</v>
      </c>
      <c r="H527" s="17"/>
      <c r="I527" s="17"/>
      <c r="J527" s="17" t="s">
        <v>857</v>
      </c>
      <c r="K527" s="22">
        <v>44235</v>
      </c>
      <c r="L527" s="22"/>
      <c r="M527" s="22">
        <v>44238</v>
      </c>
      <c r="N527" s="22">
        <v>44322</v>
      </c>
      <c r="O527" s="22"/>
      <c r="P527" s="22">
        <v>44322</v>
      </c>
      <c r="Q527" s="22">
        <v>44326</v>
      </c>
      <c r="R527" s="22"/>
      <c r="S527" s="17">
        <v>2654008</v>
      </c>
      <c r="T527" s="17" t="s">
        <v>2537</v>
      </c>
      <c r="U527" s="69" t="str">
        <f t="shared" si="11"/>
        <v>Despachado CNA</v>
      </c>
      <c r="V527" s="18" t="s">
        <v>37</v>
      </c>
      <c r="W527" s="17"/>
      <c r="X527" s="29" t="str">
        <f t="shared" si="13"/>
        <v/>
      </c>
      <c r="Y527" s="23" t="e">
        <f ca="1">IF(V527=#REF!,#REF!,IF(V527=#REF!,#REF!,IF(V527=#REF!,#REF!,IF(X527="","",IF(V527="","",IF(X527-TODAY()&gt;0,X527-TODAY(),"Venceu"))))))</f>
        <v>#REF!</v>
      </c>
      <c r="Z527" s="28"/>
      <c r="AA527" s="51" t="s">
        <v>2538</v>
      </c>
      <c r="AC527" s="38"/>
    </row>
    <row r="528" spans="1:29" ht="43.5" hidden="1" customHeight="1" x14ac:dyDescent="0.25">
      <c r="A528" s="16">
        <v>532</v>
      </c>
      <c r="B528" s="17" t="s">
        <v>2539</v>
      </c>
      <c r="C528" s="23" t="s">
        <v>165</v>
      </c>
      <c r="D528" s="17" t="s">
        <v>1283</v>
      </c>
      <c r="E528" s="17" t="s">
        <v>2082</v>
      </c>
      <c r="F528" s="17" t="s">
        <v>2195</v>
      </c>
      <c r="G528" s="28" t="s">
        <v>2540</v>
      </c>
      <c r="H528" s="17"/>
      <c r="I528" s="17"/>
      <c r="J528" s="17" t="s">
        <v>43</v>
      </c>
      <c r="K528" s="22">
        <v>44235</v>
      </c>
      <c r="L528" s="22"/>
      <c r="M528" s="22">
        <v>44238</v>
      </c>
      <c r="N528" s="22">
        <v>44239</v>
      </c>
      <c r="O528" s="22"/>
      <c r="P528" s="22">
        <v>44244</v>
      </c>
      <c r="Q528" s="22">
        <v>44244</v>
      </c>
      <c r="R528" s="22"/>
      <c r="S528" s="17">
        <v>2485083</v>
      </c>
      <c r="T528" s="17">
        <v>2489922</v>
      </c>
      <c r="U528" s="69" t="str">
        <f t="shared" si="11"/>
        <v>Despachado CNA</v>
      </c>
      <c r="V528" s="18" t="s">
        <v>860</v>
      </c>
      <c r="W528" s="17"/>
      <c r="X528" s="29" t="str">
        <f t="shared" si="13"/>
        <v/>
      </c>
      <c r="Y528" s="23" t="e">
        <f ca="1">IF(V528=#REF!,#REF!,IF(V528=#REF!,#REF!,IF(V528=#REF!,#REF!,IF(X528="","",IF(V528="","",IF(X528-TODAY()&gt;0,X528-TODAY(),"Venceu"))))))</f>
        <v>#REF!</v>
      </c>
      <c r="Z528" s="28"/>
      <c r="AA528" s="25"/>
      <c r="AC528" s="38"/>
    </row>
    <row r="529" spans="1:29" ht="43.5" hidden="1" customHeight="1" x14ac:dyDescent="0.25">
      <c r="A529" s="16">
        <v>533</v>
      </c>
      <c r="B529" s="17" t="s">
        <v>2494</v>
      </c>
      <c r="C529" s="23" t="s">
        <v>83</v>
      </c>
      <c r="D529" s="17" t="s">
        <v>1143</v>
      </c>
      <c r="E529" s="17" t="s">
        <v>959</v>
      </c>
      <c r="F529" s="17" t="s">
        <v>1788</v>
      </c>
      <c r="G529" s="28" t="s">
        <v>2541</v>
      </c>
      <c r="H529" s="17"/>
      <c r="I529" s="17" t="s">
        <v>30</v>
      </c>
      <c r="J529" s="17" t="s">
        <v>713</v>
      </c>
      <c r="K529" s="22">
        <v>44235</v>
      </c>
      <c r="L529" s="22"/>
      <c r="M529" s="22">
        <v>44244</v>
      </c>
      <c r="N529" s="22">
        <v>44252</v>
      </c>
      <c r="O529" s="22"/>
      <c r="P529" s="22">
        <v>44252</v>
      </c>
      <c r="Q529" s="22">
        <v>44322</v>
      </c>
      <c r="R529" s="22"/>
      <c r="S529" s="17">
        <v>2506890</v>
      </c>
      <c r="T529" s="17">
        <v>2453137</v>
      </c>
      <c r="U529" s="69" t="str">
        <f t="shared" si="11"/>
        <v>Despachado CNA</v>
      </c>
      <c r="V529" s="18" t="s">
        <v>423</v>
      </c>
      <c r="W529" s="17">
        <v>15</v>
      </c>
      <c r="X529" s="29">
        <f t="shared" si="13"/>
        <v>44337</v>
      </c>
      <c r="Y529" s="23" t="e">
        <f ca="1">IF(V529=#REF!,#REF!,IF(V529=#REF!,#REF!,IF(V529=#REF!,#REF!,IF(X529="","",IF(V529="","",IF(X529-TODAY()&gt;0,X529-TODAY(),"Venceu"))))))</f>
        <v>#REF!</v>
      </c>
      <c r="Z529" s="28"/>
      <c r="AA529" s="51" t="s">
        <v>2542</v>
      </c>
      <c r="AC529" s="38"/>
    </row>
    <row r="530" spans="1:29" ht="43.5" hidden="1" customHeight="1" x14ac:dyDescent="0.25">
      <c r="A530" s="16">
        <v>534</v>
      </c>
      <c r="B530" s="17" t="s">
        <v>2543</v>
      </c>
      <c r="C530" s="23" t="s">
        <v>396</v>
      </c>
      <c r="D530" s="17" t="s">
        <v>1504</v>
      </c>
      <c r="E530" s="17" t="s">
        <v>1815</v>
      </c>
      <c r="F530" s="17" t="s">
        <v>2534</v>
      </c>
      <c r="G530" s="28" t="s">
        <v>2544</v>
      </c>
      <c r="H530" s="17"/>
      <c r="I530" s="17"/>
      <c r="J530" s="17" t="s">
        <v>713</v>
      </c>
      <c r="K530" s="22">
        <v>44235</v>
      </c>
      <c r="L530" s="22"/>
      <c r="M530" s="22"/>
      <c r="N530" s="22"/>
      <c r="O530" s="22"/>
      <c r="P530" s="22">
        <v>44238</v>
      </c>
      <c r="Q530" s="22"/>
      <c r="R530" s="22"/>
      <c r="S530" s="17"/>
      <c r="T530" s="17"/>
      <c r="U530" s="69" t="str">
        <f t="shared" si="11"/>
        <v>Despachado COSOL</v>
      </c>
      <c r="V530" s="18" t="s">
        <v>37</v>
      </c>
      <c r="W530" s="17"/>
      <c r="X530" s="29" t="str">
        <f t="shared" si="13"/>
        <v/>
      </c>
      <c r="Y530" s="23" t="e">
        <f ca="1">IF(V530=#REF!,#REF!,IF(V530=#REF!,#REF!,IF(V530=#REF!,#REF!,IF(X530="","",IF(V530="","",IF(X530-TODAY()&gt;0,X530-TODAY(),"Venceu"))))))</f>
        <v>#REF!</v>
      </c>
      <c r="Z530" s="28"/>
      <c r="AA530" s="25" t="s">
        <v>2545</v>
      </c>
      <c r="AC530" s="38"/>
    </row>
    <row r="531" spans="1:29" ht="43.5" hidden="1" customHeight="1" x14ac:dyDescent="0.25">
      <c r="A531" s="16">
        <v>535</v>
      </c>
      <c r="B531" s="17" t="s">
        <v>2546</v>
      </c>
      <c r="C531" s="23" t="s">
        <v>650</v>
      </c>
      <c r="D531" s="17" t="s">
        <v>1210</v>
      </c>
      <c r="E531" s="17" t="s">
        <v>991</v>
      </c>
      <c r="F531" s="17" t="s">
        <v>1185</v>
      </c>
      <c r="G531" s="28" t="s">
        <v>2547</v>
      </c>
      <c r="H531" s="17"/>
      <c r="I531" s="17"/>
      <c r="J531" s="17" t="s">
        <v>857</v>
      </c>
      <c r="K531" s="22">
        <v>44238</v>
      </c>
      <c r="L531" s="22"/>
      <c r="M531" s="22"/>
      <c r="N531" s="22"/>
      <c r="O531" s="22"/>
      <c r="P531" s="22">
        <v>44270</v>
      </c>
      <c r="Q531" s="22"/>
      <c r="R531" s="22"/>
      <c r="S531" s="17">
        <v>2502543</v>
      </c>
      <c r="T531" s="17"/>
      <c r="U531" s="69" t="str">
        <f t="shared" si="11"/>
        <v>Despachado COSOL</v>
      </c>
      <c r="V531" s="18" t="s">
        <v>860</v>
      </c>
      <c r="W531" s="17"/>
      <c r="X531" s="29" t="str">
        <f t="shared" si="13"/>
        <v/>
      </c>
      <c r="Y531" s="23" t="e">
        <f ca="1">IF(V531=#REF!,#REF!,IF(V531=#REF!,#REF!,IF(V531=#REF!,#REF!,IF(X531="","",IF(V531="","",IF(X531-TODAY()&gt;0,X531-TODAY(),"Venceu"))))))</f>
        <v>#REF!</v>
      </c>
      <c r="Z531" s="28"/>
      <c r="AA531" s="51" t="s">
        <v>2548</v>
      </c>
      <c r="AC531" s="38"/>
    </row>
    <row r="532" spans="1:29" ht="43.5" hidden="1" customHeight="1" x14ac:dyDescent="0.25">
      <c r="A532" s="16">
        <v>536</v>
      </c>
      <c r="B532" s="17" t="s">
        <v>2431</v>
      </c>
      <c r="C532" s="23" t="s">
        <v>77</v>
      </c>
      <c r="D532" s="17" t="s">
        <v>2081</v>
      </c>
      <c r="E532" s="17" t="s">
        <v>2082</v>
      </c>
      <c r="F532" s="17" t="s">
        <v>960</v>
      </c>
      <c r="G532" s="28" t="s">
        <v>2549</v>
      </c>
      <c r="H532" s="17"/>
      <c r="I532" s="17"/>
      <c r="J532" s="17" t="s">
        <v>713</v>
      </c>
      <c r="K532" s="22">
        <v>44238</v>
      </c>
      <c r="L532" s="22"/>
      <c r="M532" s="22">
        <v>44238</v>
      </c>
      <c r="N532" s="22">
        <v>44238</v>
      </c>
      <c r="O532" s="22"/>
      <c r="P532" s="22">
        <v>44238</v>
      </c>
      <c r="Q532" s="22">
        <v>44242</v>
      </c>
      <c r="R532" s="22"/>
      <c r="S532" s="17">
        <v>2483002</v>
      </c>
      <c r="T532" s="17">
        <v>2484074</v>
      </c>
      <c r="U532" s="69" t="str">
        <f t="shared" si="11"/>
        <v>Despachado CNA</v>
      </c>
      <c r="V532" s="18" t="s">
        <v>37</v>
      </c>
      <c r="W532" s="17"/>
      <c r="X532" s="29" t="str">
        <f t="shared" si="13"/>
        <v/>
      </c>
      <c r="Y532" s="23" t="e">
        <f ca="1">IF(V532=#REF!,#REF!,IF(V532=#REF!,#REF!,IF(V532=#REF!,#REF!,IF(X532="","",IF(V532="","",IF(X532-TODAY()&gt;0,X532-TODAY(),"Venceu"))))))</f>
        <v>#REF!</v>
      </c>
      <c r="Z532" s="27"/>
      <c r="AA532" s="28" t="s">
        <v>2550</v>
      </c>
      <c r="AC532" s="38"/>
    </row>
    <row r="533" spans="1:29" ht="43.5" hidden="1" customHeight="1" x14ac:dyDescent="0.25">
      <c r="A533" s="16">
        <v>537</v>
      </c>
      <c r="B533" s="17" t="s">
        <v>2551</v>
      </c>
      <c r="C533" s="23" t="s">
        <v>396</v>
      </c>
      <c r="D533" s="17" t="s">
        <v>1546</v>
      </c>
      <c r="E533" s="17" t="s">
        <v>948</v>
      </c>
      <c r="F533" s="17" t="s">
        <v>1546</v>
      </c>
      <c r="G533" s="28" t="s">
        <v>2552</v>
      </c>
      <c r="H533" s="17"/>
      <c r="I533" s="17"/>
      <c r="J533" s="17" t="s">
        <v>713</v>
      </c>
      <c r="K533" s="22">
        <v>44238</v>
      </c>
      <c r="L533" s="22"/>
      <c r="M533" s="22">
        <v>44238</v>
      </c>
      <c r="N533" s="22">
        <v>44238</v>
      </c>
      <c r="O533" s="22"/>
      <c r="P533" s="22">
        <v>44238</v>
      </c>
      <c r="Q533" s="22"/>
      <c r="R533" s="22"/>
      <c r="S533" s="17"/>
      <c r="T533" s="17"/>
      <c r="U533" s="69" t="str">
        <f t="shared" si="11"/>
        <v>Despachado COSOL</v>
      </c>
      <c r="V533" s="18" t="s">
        <v>37</v>
      </c>
      <c r="W533" s="17"/>
      <c r="X533" s="29" t="str">
        <f t="shared" si="13"/>
        <v/>
      </c>
      <c r="Y533" s="23" t="e">
        <f ca="1">IF(V533=#REF!,#REF!,IF(V533=#REF!,#REF!,IF(V533=#REF!,#REF!,IF(X533="","",IF(V533="","",IF(X533-TODAY()&gt;0,X533-TODAY(),"Venceu"))))))</f>
        <v>#REF!</v>
      </c>
      <c r="Z533" s="28"/>
      <c r="AA533" s="25" t="s">
        <v>2553</v>
      </c>
      <c r="AC533" s="38"/>
    </row>
    <row r="534" spans="1:29" ht="43.5" hidden="1" customHeight="1" x14ac:dyDescent="0.25">
      <c r="A534" s="16">
        <v>538</v>
      </c>
      <c r="B534" s="17" t="s">
        <v>2006</v>
      </c>
      <c r="C534" s="23" t="s">
        <v>396</v>
      </c>
      <c r="D534" s="17" t="s">
        <v>1976</v>
      </c>
      <c r="E534" s="17" t="s">
        <v>934</v>
      </c>
      <c r="F534" s="17" t="s">
        <v>933</v>
      </c>
      <c r="G534" s="28" t="s">
        <v>2554</v>
      </c>
      <c r="H534" s="17"/>
      <c r="I534" s="17"/>
      <c r="J534" s="17" t="s">
        <v>713</v>
      </c>
      <c r="K534" s="22">
        <v>44239</v>
      </c>
      <c r="L534" s="22"/>
      <c r="M534" s="22">
        <v>44239</v>
      </c>
      <c r="N534" s="22">
        <v>44239</v>
      </c>
      <c r="O534" s="22"/>
      <c r="P534" s="22">
        <v>44239</v>
      </c>
      <c r="Q534" s="22">
        <v>44244</v>
      </c>
      <c r="R534" s="22"/>
      <c r="S534" s="17">
        <v>2485492</v>
      </c>
      <c r="T534" s="17">
        <v>2487993</v>
      </c>
      <c r="U534" s="69" t="str">
        <f t="shared" si="11"/>
        <v>Despachado CNA</v>
      </c>
      <c r="V534" s="18" t="s">
        <v>37</v>
      </c>
      <c r="W534" s="17"/>
      <c r="X534" s="29" t="str">
        <f t="shared" si="13"/>
        <v/>
      </c>
      <c r="Y534" s="23" t="e">
        <f ca="1">IF(V534=#REF!,#REF!,IF(V534=#REF!,#REF!,IF(V534=#REF!,#REF!,IF(X534="","",IF(V534="","",IF(X534-TODAY()&gt;0,X534-TODAY(),"Venceu"))))))</f>
        <v>#REF!</v>
      </c>
      <c r="Z534" s="28"/>
      <c r="AA534" s="25"/>
      <c r="AC534" s="38"/>
    </row>
    <row r="535" spans="1:29" ht="43.5" hidden="1" customHeight="1" x14ac:dyDescent="0.25">
      <c r="A535" s="16">
        <v>539</v>
      </c>
      <c r="B535" s="17" t="s">
        <v>2555</v>
      </c>
      <c r="C535" s="23" t="s">
        <v>130</v>
      </c>
      <c r="D535" s="17" t="s">
        <v>958</v>
      </c>
      <c r="E535" s="17" t="s">
        <v>934</v>
      </c>
      <c r="F535" s="17" t="s">
        <v>2556</v>
      </c>
      <c r="G535" s="28" t="s">
        <v>2557</v>
      </c>
      <c r="H535" s="17"/>
      <c r="I535" s="17"/>
      <c r="J535" s="17" t="s">
        <v>713</v>
      </c>
      <c r="K535" s="22">
        <v>44239</v>
      </c>
      <c r="L535" s="22"/>
      <c r="M535" s="22">
        <v>44239</v>
      </c>
      <c r="N535" s="22">
        <v>44245</v>
      </c>
      <c r="O535" s="22"/>
      <c r="P535" s="22">
        <v>44245</v>
      </c>
      <c r="Q535" s="22">
        <v>44245</v>
      </c>
      <c r="R535" s="22"/>
      <c r="S535" s="17">
        <v>2487677</v>
      </c>
      <c r="T535" s="17">
        <v>2492779</v>
      </c>
      <c r="U535" s="69" t="str">
        <f t="shared" si="11"/>
        <v>Despachado CNA</v>
      </c>
      <c r="V535" s="18" t="s">
        <v>37</v>
      </c>
      <c r="W535" s="17"/>
      <c r="X535" s="29" t="str">
        <f t="shared" si="13"/>
        <v/>
      </c>
      <c r="Y535" s="23" t="e">
        <f ca="1">IF(V535=#REF!,#REF!,IF(V535=#REF!,#REF!,IF(V535=#REF!,#REF!,IF(X535="","",IF(V535="","",IF(X535-TODAY()&gt;0,X535-TODAY(),"Venceu"))))))</f>
        <v>#REF!</v>
      </c>
      <c r="Z535" s="28"/>
      <c r="AA535" s="25"/>
      <c r="AC535" s="38"/>
    </row>
    <row r="536" spans="1:29" ht="43.5" hidden="1" customHeight="1" x14ac:dyDescent="0.25">
      <c r="A536" s="16">
        <v>540</v>
      </c>
      <c r="B536" s="17" t="s">
        <v>2558</v>
      </c>
      <c r="C536" s="23" t="s">
        <v>190</v>
      </c>
      <c r="D536" s="17" t="s">
        <v>947</v>
      </c>
      <c r="E536" s="17" t="s">
        <v>948</v>
      </c>
      <c r="F536" s="17" t="s">
        <v>947</v>
      </c>
      <c r="G536" s="28" t="s">
        <v>2559</v>
      </c>
      <c r="H536" s="17"/>
      <c r="I536" s="17" t="s">
        <v>30</v>
      </c>
      <c r="J536" s="17" t="s">
        <v>873</v>
      </c>
      <c r="K536" s="22">
        <v>44239</v>
      </c>
      <c r="L536" s="22"/>
      <c r="M536" s="22">
        <v>44244</v>
      </c>
      <c r="N536" s="22">
        <v>44252</v>
      </c>
      <c r="O536" s="22"/>
      <c r="P536" s="22">
        <v>44252</v>
      </c>
      <c r="Q536" s="22">
        <v>44277</v>
      </c>
      <c r="R536" s="22">
        <v>2508911</v>
      </c>
      <c r="S536" s="17">
        <v>2489804</v>
      </c>
      <c r="T536" s="17"/>
      <c r="U536" s="69" t="str">
        <f t="shared" si="11"/>
        <v>Despachado IPHAN</v>
      </c>
      <c r="V536" s="18" t="s">
        <v>860</v>
      </c>
      <c r="W536" s="17"/>
      <c r="X536" s="29" t="str">
        <f t="shared" si="13"/>
        <v/>
      </c>
      <c r="Y536" s="23" t="e">
        <f ca="1">IF(V536=#REF!,#REF!,IF(V536=#REF!,#REF!,IF(V536=#REF!,#REF!,IF(X536="","",IF(V536="","",IF(X536-TODAY()&gt;0,X536-TODAY(),"Venceu"))))))</f>
        <v>#REF!</v>
      </c>
      <c r="Z536" s="28"/>
      <c r="AC536" s="38"/>
    </row>
    <row r="537" spans="1:29" ht="43.5" hidden="1" customHeight="1" x14ac:dyDescent="0.25">
      <c r="A537" s="16">
        <v>541</v>
      </c>
      <c r="B537" s="17" t="s">
        <v>2560</v>
      </c>
      <c r="C537" s="23" t="s">
        <v>396</v>
      </c>
      <c r="D537" s="17" t="s">
        <v>1015</v>
      </c>
      <c r="E537" s="17" t="s">
        <v>934</v>
      </c>
      <c r="F537" s="17" t="s">
        <v>1015</v>
      </c>
      <c r="G537" s="28" t="s">
        <v>2561</v>
      </c>
      <c r="H537" s="17"/>
      <c r="I537" s="17"/>
      <c r="J537" s="17" t="s">
        <v>713</v>
      </c>
      <c r="K537" s="22">
        <v>44244</v>
      </c>
      <c r="L537" s="22"/>
      <c r="M537" s="22">
        <v>44244</v>
      </c>
      <c r="N537" s="22">
        <v>44244</v>
      </c>
      <c r="O537" s="22"/>
      <c r="P537" s="22">
        <v>44244</v>
      </c>
      <c r="Q537" s="22"/>
      <c r="R537" s="22"/>
      <c r="S537" s="17"/>
      <c r="T537" s="17"/>
      <c r="U537" s="69" t="str">
        <f t="shared" si="11"/>
        <v>Despachado COSOL</v>
      </c>
      <c r="V537" s="18" t="s">
        <v>37</v>
      </c>
      <c r="W537" s="17"/>
      <c r="X537" s="29" t="str">
        <f t="shared" si="13"/>
        <v/>
      </c>
      <c r="Y537" s="23" t="e">
        <f ca="1">IF(V537=#REF!,#REF!,IF(V537=#REF!,#REF!,IF(V537=#REF!,#REF!,IF(X537="","",IF(V537="","",IF(X537-TODAY()&gt;0,X537-TODAY(),"Venceu"))))))</f>
        <v>#REF!</v>
      </c>
      <c r="Z537" s="28"/>
      <c r="AA537" s="25" t="s">
        <v>2499</v>
      </c>
      <c r="AC537" s="38"/>
    </row>
    <row r="538" spans="1:29" ht="43.5" hidden="1" customHeight="1" x14ac:dyDescent="0.25">
      <c r="A538" s="16">
        <v>542</v>
      </c>
      <c r="B538" s="17" t="s">
        <v>2562</v>
      </c>
      <c r="C538" s="23" t="s">
        <v>165</v>
      </c>
      <c r="D538" s="17" t="s">
        <v>1149</v>
      </c>
      <c r="E538" s="17" t="s">
        <v>1981</v>
      </c>
      <c r="F538" s="17" t="s">
        <v>953</v>
      </c>
      <c r="G538" s="28" t="s">
        <v>2563</v>
      </c>
      <c r="H538" s="17"/>
      <c r="I538" s="17"/>
      <c r="J538" s="17" t="s">
        <v>713</v>
      </c>
      <c r="K538" s="22">
        <v>44246</v>
      </c>
      <c r="L538" s="22"/>
      <c r="M538" s="22">
        <v>44246</v>
      </c>
      <c r="N538" s="22">
        <v>44246</v>
      </c>
      <c r="O538" s="22"/>
      <c r="P538" s="22">
        <v>44246</v>
      </c>
      <c r="Q538" s="22">
        <v>44246</v>
      </c>
      <c r="R538" s="22">
        <v>44247</v>
      </c>
      <c r="S538" s="17">
        <v>2495642</v>
      </c>
      <c r="T538" s="17">
        <v>2496322</v>
      </c>
      <c r="U538" s="69" t="str">
        <f t="shared" si="11"/>
        <v>Despachado IPHAN</v>
      </c>
      <c r="V538" s="18" t="s">
        <v>860</v>
      </c>
      <c r="W538" s="17"/>
      <c r="X538" s="29" t="str">
        <f t="shared" si="13"/>
        <v/>
      </c>
      <c r="Y538" s="23" t="e">
        <f ca="1">IF(V538=#REF!,#REF!,IF(V538=#REF!,#REF!,IF(V538=#REF!,#REF!,IF(X538="","",IF(V538="","",IF(X538-TODAY()&gt;0,X538-TODAY(),"Venceu"))))))</f>
        <v>#REF!</v>
      </c>
      <c r="Z538" s="28"/>
      <c r="AA538" s="25"/>
      <c r="AC538" s="38"/>
    </row>
    <row r="539" spans="1:29" ht="43.5" hidden="1" customHeight="1" x14ac:dyDescent="0.25">
      <c r="A539" s="16">
        <v>543</v>
      </c>
      <c r="B539" s="17" t="s">
        <v>2564</v>
      </c>
      <c r="C539" s="23" t="s">
        <v>2219</v>
      </c>
      <c r="D539" s="17" t="s">
        <v>1546</v>
      </c>
      <c r="E539" s="17" t="s">
        <v>2514</v>
      </c>
      <c r="F539" s="17" t="s">
        <v>2515</v>
      </c>
      <c r="G539" s="28" t="s">
        <v>2565</v>
      </c>
      <c r="H539" s="17"/>
      <c r="I539" s="17"/>
      <c r="J539" s="17" t="s">
        <v>713</v>
      </c>
      <c r="K539" s="22">
        <v>44246</v>
      </c>
      <c r="L539" s="22"/>
      <c r="M539" s="22">
        <v>44246</v>
      </c>
      <c r="N539" s="22">
        <v>44257</v>
      </c>
      <c r="O539" s="22"/>
      <c r="P539" s="22">
        <v>44257</v>
      </c>
      <c r="Q539" s="22"/>
      <c r="R539" s="22"/>
      <c r="S539" s="17">
        <v>2517648</v>
      </c>
      <c r="T539" s="17"/>
      <c r="U539" s="69" t="str">
        <f t="shared" si="11"/>
        <v>Despachado COSOL</v>
      </c>
      <c r="V539" s="18"/>
      <c r="W539" s="17"/>
      <c r="X539" s="29" t="str">
        <f t="shared" si="13"/>
        <v/>
      </c>
      <c r="Y539" s="23" t="e">
        <f ca="1">IF(V539=#REF!,#REF!,IF(V539=#REF!,#REF!,IF(V539=#REF!,#REF!,IF(X539="","",IF(V539="","",IF(X539-TODAY()&gt;0,X539-TODAY(),"Venceu"))))))</f>
        <v>#REF!</v>
      </c>
      <c r="Z539" s="28"/>
      <c r="AC539" s="38"/>
    </row>
    <row r="540" spans="1:29" ht="43.5" hidden="1" customHeight="1" x14ac:dyDescent="0.25">
      <c r="A540" s="16">
        <v>544</v>
      </c>
      <c r="B540" s="17" t="s">
        <v>2566</v>
      </c>
      <c r="C540" s="23" t="s">
        <v>396</v>
      </c>
      <c r="D540" s="17" t="s">
        <v>1184</v>
      </c>
      <c r="E540" s="17" t="s">
        <v>2514</v>
      </c>
      <c r="F540" s="17" t="s">
        <v>1185</v>
      </c>
      <c r="G540" s="28" t="s">
        <v>2567</v>
      </c>
      <c r="H540" s="17"/>
      <c r="I540" s="17"/>
      <c r="J540" s="17" t="s">
        <v>713</v>
      </c>
      <c r="K540" s="22">
        <v>44246</v>
      </c>
      <c r="L540" s="22"/>
      <c r="M540" s="22">
        <v>44249</v>
      </c>
      <c r="N540" s="22">
        <v>44298</v>
      </c>
      <c r="O540" s="22"/>
      <c r="P540" s="22">
        <v>44320</v>
      </c>
      <c r="Q540" s="22"/>
      <c r="R540" s="22"/>
      <c r="S540" s="17">
        <v>2601951</v>
      </c>
      <c r="T540" s="17"/>
      <c r="U540" s="69" t="str">
        <f t="shared" si="11"/>
        <v>Despachado COSOL</v>
      </c>
      <c r="V540" s="18" t="s">
        <v>37</v>
      </c>
      <c r="W540" s="17"/>
      <c r="X540" s="29" t="str">
        <f t="shared" si="13"/>
        <v/>
      </c>
      <c r="Y540" s="23" t="e">
        <f ca="1">IF(V540=#REF!,#REF!,IF(V540=#REF!,#REF!,IF(V540=#REF!,#REF!,IF(X540="","",IF(V540="","",IF(X540-TODAY()&gt;0,X540-TODAY(),"Venceu"))))))</f>
        <v>#REF!</v>
      </c>
      <c r="Z540" s="28"/>
      <c r="AA540" s="51" t="s">
        <v>2568</v>
      </c>
      <c r="AC540" s="38"/>
    </row>
    <row r="541" spans="1:29" ht="43.5" hidden="1" customHeight="1" x14ac:dyDescent="0.25">
      <c r="A541" s="16">
        <v>545</v>
      </c>
      <c r="B541" s="17" t="s">
        <v>1120</v>
      </c>
      <c r="C541" s="23" t="s">
        <v>396</v>
      </c>
      <c r="D541" s="17" t="s">
        <v>1121</v>
      </c>
      <c r="E541" s="17" t="s">
        <v>959</v>
      </c>
      <c r="F541" s="17" t="s">
        <v>1121</v>
      </c>
      <c r="G541" s="28" t="s">
        <v>2507</v>
      </c>
      <c r="H541" s="17"/>
      <c r="I541" s="17"/>
      <c r="J541" s="17" t="s">
        <v>857</v>
      </c>
      <c r="K541" s="22">
        <v>44249</v>
      </c>
      <c r="L541" s="22"/>
      <c r="M541" s="22">
        <v>44250</v>
      </c>
      <c r="N541" s="22">
        <v>44250</v>
      </c>
      <c r="O541" s="22"/>
      <c r="P541" s="22">
        <v>44250</v>
      </c>
      <c r="Q541" s="22"/>
      <c r="R541" s="22"/>
      <c r="S541" s="17">
        <v>2501922</v>
      </c>
      <c r="T541" s="17"/>
      <c r="U541" s="69" t="str">
        <f t="shared" si="11"/>
        <v>Despachado COSOL</v>
      </c>
      <c r="V541" s="18"/>
      <c r="W541" s="17"/>
      <c r="X541" s="29" t="str">
        <f t="shared" si="13"/>
        <v/>
      </c>
      <c r="Y541" s="23" t="e">
        <f ca="1">IF(V541=#REF!,#REF!,IF(V541=#REF!,#REF!,IF(V541=#REF!,#REF!,IF(X541="","",IF(V541="","",IF(X541-TODAY()&gt;0,X541-TODAY(),"Venceu"))))))</f>
        <v>#REF!</v>
      </c>
      <c r="Z541" s="28"/>
      <c r="AC541" s="38"/>
    </row>
    <row r="542" spans="1:29" ht="43.5" hidden="1" customHeight="1" x14ac:dyDescent="0.25">
      <c r="A542" s="16">
        <v>546</v>
      </c>
      <c r="B542" s="17" t="s">
        <v>2505</v>
      </c>
      <c r="C542" s="23" t="s">
        <v>1448</v>
      </c>
      <c r="D542" s="17" t="s">
        <v>552</v>
      </c>
      <c r="E542" s="17" t="s">
        <v>948</v>
      </c>
      <c r="F542" s="17" t="s">
        <v>960</v>
      </c>
      <c r="G542" s="28" t="s">
        <v>2506</v>
      </c>
      <c r="H542" s="17"/>
      <c r="I542" s="17" t="s">
        <v>30</v>
      </c>
      <c r="J542" s="17" t="s">
        <v>873</v>
      </c>
      <c r="K542" s="22">
        <v>44249</v>
      </c>
      <c r="L542" s="22"/>
      <c r="M542" s="22">
        <v>44249</v>
      </c>
      <c r="N542" s="22">
        <v>44253</v>
      </c>
      <c r="O542" s="22"/>
      <c r="P542" s="22">
        <v>44253</v>
      </c>
      <c r="Q542" s="22">
        <v>44253</v>
      </c>
      <c r="R542" s="22"/>
      <c r="S542" s="17">
        <v>2509159</v>
      </c>
      <c r="T542" s="17">
        <v>2509803</v>
      </c>
      <c r="U542" s="69" t="str">
        <f t="shared" si="11"/>
        <v>Despachado CNA</v>
      </c>
      <c r="V542" s="18" t="s">
        <v>860</v>
      </c>
      <c r="W542" s="17"/>
      <c r="X542" s="29" t="str">
        <f t="shared" si="13"/>
        <v/>
      </c>
      <c r="Y542" s="23" t="e">
        <f ca="1">IF(V542=#REF!,#REF!,IF(V542=#REF!,#REF!,IF(V542=#REF!,#REF!,IF(X542="","",IF(V542="","",IF(X542-TODAY()&gt;0,X542-TODAY(),"Venceu"))))))</f>
        <v>#REF!</v>
      </c>
      <c r="Z542" s="28"/>
      <c r="AA542" s="25"/>
      <c r="AC542" s="38"/>
    </row>
    <row r="543" spans="1:29" ht="43.5" hidden="1" customHeight="1" x14ac:dyDescent="0.25">
      <c r="A543" s="16">
        <v>547</v>
      </c>
      <c r="B543" s="17" t="s">
        <v>2569</v>
      </c>
      <c r="C543" s="23" t="s">
        <v>83</v>
      </c>
      <c r="D543" s="17" t="s">
        <v>1546</v>
      </c>
      <c r="E543" s="17" t="s">
        <v>2514</v>
      </c>
      <c r="F543" s="17" t="s">
        <v>2515</v>
      </c>
      <c r="G543" s="28" t="s">
        <v>2570</v>
      </c>
      <c r="H543" s="17"/>
      <c r="I543" s="17"/>
      <c r="J543" s="17" t="s">
        <v>713</v>
      </c>
      <c r="K543" s="22">
        <v>44250</v>
      </c>
      <c r="L543" s="22"/>
      <c r="M543" s="22">
        <v>44252</v>
      </c>
      <c r="N543" s="22">
        <v>44258</v>
      </c>
      <c r="O543" s="22"/>
      <c r="P543" s="22">
        <v>44260</v>
      </c>
      <c r="Q543" s="22">
        <v>44277</v>
      </c>
      <c r="R543" s="22"/>
      <c r="S543" s="17">
        <v>2521988</v>
      </c>
      <c r="T543" s="17">
        <v>2527190</v>
      </c>
      <c r="U543" s="69" t="str">
        <f t="shared" si="11"/>
        <v>Despachado CNA</v>
      </c>
      <c r="V543" s="18" t="s">
        <v>37</v>
      </c>
      <c r="W543" s="17"/>
      <c r="X543" s="29" t="str">
        <f t="shared" si="13"/>
        <v/>
      </c>
      <c r="Y543" s="23" t="e">
        <f ca="1">IF(V543=#REF!,#REF!,IF(V543=#REF!,#REF!,IF(V543=#REF!,#REF!,IF(X543="","",IF(V543="","",IF(X543-TODAY()&gt;0,X543-TODAY(),"Venceu"))))))</f>
        <v>#REF!</v>
      </c>
      <c r="Z543" s="28"/>
      <c r="AC543" s="38"/>
    </row>
    <row r="544" spans="1:29" ht="43.5" hidden="1" customHeight="1" x14ac:dyDescent="0.25">
      <c r="A544" s="16">
        <v>548</v>
      </c>
      <c r="B544" s="17" t="s">
        <v>2571</v>
      </c>
      <c r="C544" s="23" t="s">
        <v>165</v>
      </c>
      <c r="D544" s="17" t="s">
        <v>977</v>
      </c>
      <c r="E544" s="17" t="s">
        <v>948</v>
      </c>
      <c r="F544" s="17" t="s">
        <v>1931</v>
      </c>
      <c r="G544" s="28" t="s">
        <v>2572</v>
      </c>
      <c r="H544" s="17"/>
      <c r="I544" s="17"/>
      <c r="J544" s="17" t="s">
        <v>857</v>
      </c>
      <c r="K544" s="22">
        <v>44257</v>
      </c>
      <c r="L544" s="22"/>
      <c r="M544" s="22">
        <v>44260</v>
      </c>
      <c r="N544" s="22">
        <v>44260</v>
      </c>
      <c r="O544" s="22"/>
      <c r="P544" s="22">
        <v>44260</v>
      </c>
      <c r="Q544" s="22">
        <v>44264</v>
      </c>
      <c r="R544" s="22"/>
      <c r="S544" s="17">
        <v>2526092</v>
      </c>
      <c r="T544" s="17">
        <v>2526965</v>
      </c>
      <c r="U544" s="69" t="str">
        <f t="shared" si="11"/>
        <v>Despachado CNA</v>
      </c>
      <c r="V544" s="18" t="s">
        <v>37</v>
      </c>
      <c r="W544" s="17"/>
      <c r="X544" s="29" t="str">
        <f t="shared" si="13"/>
        <v/>
      </c>
      <c r="Y544" s="23" t="e">
        <f ca="1">IF(V544=#REF!,#REF!,IF(V544=#REF!,#REF!,IF(V544=#REF!,#REF!,IF(X544="","",IF(V544="","",IF(X544-TODAY()&gt;0,X544-TODAY(),"Venceu"))))))</f>
        <v>#REF!</v>
      </c>
      <c r="Z544" s="28"/>
      <c r="AA544" s="25"/>
      <c r="AC544" s="38"/>
    </row>
    <row r="545" spans="1:29" ht="43.5" hidden="1" customHeight="1" x14ac:dyDescent="0.25">
      <c r="A545" s="16">
        <v>549</v>
      </c>
      <c r="B545" s="17" t="s">
        <v>2573</v>
      </c>
      <c r="C545" s="23" t="e">
        <f>IF(B546&gt;0,VLOOKUP(MID(B546,1,5),#REF!,2,FALSE),"")</f>
        <v>#REF!</v>
      </c>
      <c r="D545" s="17" t="s">
        <v>933</v>
      </c>
      <c r="E545" s="17" t="s">
        <v>934</v>
      </c>
      <c r="F545" s="17" t="s">
        <v>933</v>
      </c>
      <c r="G545" s="28" t="s">
        <v>2574</v>
      </c>
      <c r="H545" s="17"/>
      <c r="I545" s="17"/>
      <c r="J545" s="17" t="s">
        <v>857</v>
      </c>
      <c r="K545" s="22">
        <v>44257</v>
      </c>
      <c r="L545" s="22"/>
      <c r="M545" s="22">
        <v>44260</v>
      </c>
      <c r="N545" s="22">
        <v>44260</v>
      </c>
      <c r="O545" s="22"/>
      <c r="P545" s="22">
        <v>44260</v>
      </c>
      <c r="Q545" s="22"/>
      <c r="R545" s="22"/>
      <c r="S545" s="17">
        <v>2526165</v>
      </c>
      <c r="T545" s="17"/>
      <c r="U545" s="69" t="str">
        <f t="shared" si="11"/>
        <v>Despachado COSOL</v>
      </c>
      <c r="V545" s="18" t="s">
        <v>37</v>
      </c>
      <c r="W545" s="17"/>
      <c r="X545" s="29" t="str">
        <f t="shared" si="13"/>
        <v/>
      </c>
      <c r="Y545" s="23" t="e">
        <f ca="1">IF(V545=#REF!,#REF!,IF(V545=#REF!,#REF!,IF(V545=#REF!,#REF!,IF(X545="","",IF(V545="","",IF(X545-TODAY()&gt;0,X545-TODAY(),"Venceu"))))))</f>
        <v>#REF!</v>
      </c>
      <c r="Z545" s="28"/>
      <c r="AA545" s="25" t="s">
        <v>2575</v>
      </c>
      <c r="AC545" s="38"/>
    </row>
    <row r="546" spans="1:29" ht="43.5" hidden="1" customHeight="1" x14ac:dyDescent="0.25">
      <c r="A546" s="16">
        <v>550</v>
      </c>
      <c r="B546" s="17" t="s">
        <v>2576</v>
      </c>
      <c r="C546" s="23" t="e">
        <f>IF(B546&gt;0,VLOOKUP(MID(B546,1,5),#REF!,2,FALSE),"")</f>
        <v>#REF!</v>
      </c>
      <c r="D546" s="17" t="s">
        <v>1149</v>
      </c>
      <c r="E546" s="17" t="s">
        <v>1981</v>
      </c>
      <c r="F546" s="17" t="s">
        <v>953</v>
      </c>
      <c r="G546" s="28" t="s">
        <v>2577</v>
      </c>
      <c r="H546" s="17"/>
      <c r="I546" s="17"/>
      <c r="J546" s="17" t="s">
        <v>713</v>
      </c>
      <c r="K546" s="22">
        <v>44259</v>
      </c>
      <c r="L546" s="22"/>
      <c r="M546" s="22">
        <v>44259</v>
      </c>
      <c r="N546" s="22">
        <v>44260</v>
      </c>
      <c r="O546" s="22"/>
      <c r="P546" s="22">
        <v>44260</v>
      </c>
      <c r="Q546" s="22">
        <v>44264</v>
      </c>
      <c r="R546" s="22"/>
      <c r="S546" s="17">
        <v>2526831</v>
      </c>
      <c r="T546" s="21">
        <v>44271</v>
      </c>
      <c r="U546" s="69" t="str">
        <f t="shared" si="11"/>
        <v>Despachado CNA</v>
      </c>
      <c r="V546" s="18" t="s">
        <v>860</v>
      </c>
      <c r="W546" s="17"/>
      <c r="X546" s="29" t="str">
        <f t="shared" si="13"/>
        <v/>
      </c>
      <c r="Y546" s="23" t="e">
        <f ca="1">IF(V546=#REF!,#REF!,IF(V546=#REF!,#REF!,IF(V546=#REF!,#REF!,IF(X546="","",IF(V546="","",IF(X546-TODAY()&gt;0,X546-TODAY(),"Venceu"))))))</f>
        <v>#REF!</v>
      </c>
      <c r="Z546" s="28"/>
      <c r="AC546" s="38"/>
    </row>
    <row r="547" spans="1:29" ht="43.5" hidden="1" customHeight="1" x14ac:dyDescent="0.25">
      <c r="A547" s="16">
        <v>551</v>
      </c>
      <c r="B547" s="17" t="s">
        <v>2578</v>
      </c>
      <c r="C547" s="23" t="s">
        <v>396</v>
      </c>
      <c r="D547" s="17" t="s">
        <v>1546</v>
      </c>
      <c r="E547" s="17" t="s">
        <v>2514</v>
      </c>
      <c r="F547" s="17" t="s">
        <v>2515</v>
      </c>
      <c r="G547" s="28" t="s">
        <v>2579</v>
      </c>
      <c r="H547" s="17"/>
      <c r="I547" s="17"/>
      <c r="J547" s="17" t="s">
        <v>43</v>
      </c>
      <c r="K547" s="22">
        <v>44258</v>
      </c>
      <c r="L547" s="22"/>
      <c r="M547" s="22">
        <v>44260</v>
      </c>
      <c r="N547" s="22">
        <v>44264</v>
      </c>
      <c r="O547" s="22"/>
      <c r="P547" s="22">
        <v>44264</v>
      </c>
      <c r="Q547" s="22">
        <v>44272</v>
      </c>
      <c r="R547" s="22"/>
      <c r="S547" s="17">
        <v>2526950</v>
      </c>
      <c r="T547" s="17">
        <v>2553019</v>
      </c>
      <c r="U547" s="69" t="str">
        <f t="shared" si="11"/>
        <v>Despachado CNA</v>
      </c>
      <c r="V547" s="18" t="s">
        <v>37</v>
      </c>
      <c r="W547" s="17"/>
      <c r="X547" s="29" t="str">
        <f t="shared" si="13"/>
        <v/>
      </c>
      <c r="Y547" s="23" t="e">
        <f ca="1">IF(V547=#REF!,#REF!,IF(V547=#REF!,#REF!,IF(V547=#REF!,#REF!,IF(X547="","",IF(V547="","",IF(X547-TODAY()&gt;0,X547-TODAY(),"Venceu"))))))</f>
        <v>#REF!</v>
      </c>
      <c r="Z547" s="28"/>
      <c r="AC547" s="38"/>
    </row>
    <row r="548" spans="1:29" ht="43.5" hidden="1" customHeight="1" x14ac:dyDescent="0.25">
      <c r="A548" s="16">
        <v>552</v>
      </c>
      <c r="B548" s="17" t="s">
        <v>2580</v>
      </c>
      <c r="C548" s="23" t="e">
        <f>IF(B548&gt;0,VLOOKUP(MID(B548,1,5),#REF!,2,FALSE),"")</f>
        <v>#REF!</v>
      </c>
      <c r="D548" s="17" t="s">
        <v>977</v>
      </c>
      <c r="E548" s="17"/>
      <c r="F548" s="17" t="s">
        <v>2291</v>
      </c>
      <c r="G548" s="28" t="s">
        <v>2581</v>
      </c>
      <c r="H548" s="17"/>
      <c r="I548" s="17"/>
      <c r="J548" s="17" t="s">
        <v>857</v>
      </c>
      <c r="K548" s="22">
        <v>44265</v>
      </c>
      <c r="L548" s="22"/>
      <c r="M548" s="22"/>
      <c r="N548" s="22"/>
      <c r="O548" s="22"/>
      <c r="P548" s="22">
        <v>44270</v>
      </c>
      <c r="Q548" s="22">
        <v>44277</v>
      </c>
      <c r="R548" s="22"/>
      <c r="S548" s="17">
        <v>2546118</v>
      </c>
      <c r="T548" s="17">
        <v>2547155</v>
      </c>
      <c r="U548" s="69" t="str">
        <f t="shared" si="11"/>
        <v>Despachado CNA</v>
      </c>
      <c r="V548" s="18" t="s">
        <v>37</v>
      </c>
      <c r="W548" s="17"/>
      <c r="X548" s="29" t="str">
        <f t="shared" si="13"/>
        <v/>
      </c>
      <c r="Y548" s="23" t="e">
        <f ca="1">IF(V548=#REF!,#REF!,IF(V548=#REF!,#REF!,IF(V548=#REF!,#REF!,IF(X548="","",IF(V548="","",IF(X548-TODAY()&gt;0,X548-TODAY(),"Venceu"))))))</f>
        <v>#REF!</v>
      </c>
      <c r="Z548" s="28"/>
      <c r="AA548" s="25"/>
      <c r="AC548" s="38"/>
    </row>
    <row r="549" spans="1:29" ht="43.5" hidden="1" customHeight="1" x14ac:dyDescent="0.25">
      <c r="A549" s="16">
        <v>553</v>
      </c>
      <c r="B549" s="17" t="s">
        <v>2582</v>
      </c>
      <c r="C549" s="23" t="s">
        <v>396</v>
      </c>
      <c r="D549" s="17" t="s">
        <v>1015</v>
      </c>
      <c r="E549" s="17"/>
      <c r="F549" s="17" t="s">
        <v>2291</v>
      </c>
      <c r="G549" s="28" t="s">
        <v>2583</v>
      </c>
      <c r="H549" s="17"/>
      <c r="I549" s="17"/>
      <c r="J549" s="17" t="s">
        <v>857</v>
      </c>
      <c r="K549" s="22">
        <v>44270</v>
      </c>
      <c r="L549" s="22"/>
      <c r="M549" s="22"/>
      <c r="N549" s="22"/>
      <c r="O549" s="22"/>
      <c r="P549" s="22">
        <v>44270</v>
      </c>
      <c r="Q549" s="22"/>
      <c r="R549" s="22"/>
      <c r="S549" s="17"/>
      <c r="T549" s="17"/>
      <c r="U549" s="69" t="str">
        <f t="shared" si="11"/>
        <v>Despachado COSOL</v>
      </c>
      <c r="V549" s="18" t="s">
        <v>37</v>
      </c>
      <c r="W549" s="17"/>
      <c r="X549" s="29" t="str">
        <f t="shared" si="13"/>
        <v/>
      </c>
      <c r="Y549" s="23" t="e">
        <f ca="1">IF(V549=#REF!,#REF!,IF(V549=#REF!,#REF!,IF(V549=#REF!,#REF!,IF(X549="","",IF(V549="","",IF(X549-TODAY()&gt;0,X549-TODAY(),"Venceu"))))))</f>
        <v>#REF!</v>
      </c>
      <c r="Z549" s="28"/>
      <c r="AA549" s="25" t="s">
        <v>2584</v>
      </c>
      <c r="AC549" s="38"/>
    </row>
    <row r="550" spans="1:29" ht="43.5" hidden="1" customHeight="1" x14ac:dyDescent="0.25">
      <c r="A550" s="16">
        <v>554</v>
      </c>
      <c r="B550" s="17" t="s">
        <v>2228</v>
      </c>
      <c r="C550" s="17" t="s">
        <v>217</v>
      </c>
      <c r="D550" s="17" t="s">
        <v>1388</v>
      </c>
      <c r="E550" s="28" t="s">
        <v>2229</v>
      </c>
      <c r="F550" s="17" t="s">
        <v>2291</v>
      </c>
      <c r="G550" s="28" t="s">
        <v>2585</v>
      </c>
      <c r="H550" s="17"/>
      <c r="I550" s="17"/>
      <c r="J550" s="17" t="s">
        <v>857</v>
      </c>
      <c r="K550" s="22">
        <v>44267</v>
      </c>
      <c r="L550" s="22"/>
      <c r="M550" s="22"/>
      <c r="N550" s="22"/>
      <c r="O550" s="22"/>
      <c r="P550" s="22">
        <v>44270</v>
      </c>
      <c r="Q550" s="22"/>
      <c r="R550" s="22"/>
      <c r="S550" s="17"/>
      <c r="T550" s="17"/>
      <c r="U550" s="69" t="str">
        <f t="shared" si="11"/>
        <v>Despachado COSOL</v>
      </c>
      <c r="V550" s="18" t="s">
        <v>37</v>
      </c>
      <c r="W550" s="17"/>
      <c r="X550" s="29" t="str">
        <f t="shared" si="13"/>
        <v/>
      </c>
      <c r="Y550" s="23" t="e">
        <f ca="1">IF(V550=#REF!,#REF!,IF(V550=#REF!,#REF!,IF(V550=#REF!,#REF!,IF(X550="","",IF(V550="","",IF(X550-TODAY()&gt;0,X550-TODAY(),"Venceu"))))))</f>
        <v>#REF!</v>
      </c>
      <c r="Z550" s="28"/>
      <c r="AA550" s="25" t="s">
        <v>2584</v>
      </c>
      <c r="AC550" s="38"/>
    </row>
    <row r="551" spans="1:29" ht="43.5" hidden="1" customHeight="1" x14ac:dyDescent="0.25">
      <c r="A551" s="16">
        <v>555</v>
      </c>
      <c r="B551" s="17" t="s">
        <v>2586</v>
      </c>
      <c r="C551" s="23" t="e">
        <f>IF(B551&gt;0,VLOOKUP(MID(B551,1,5),#REF!,2,FALSE),"")</f>
        <v>#REF!</v>
      </c>
      <c r="D551" s="17" t="s">
        <v>1256</v>
      </c>
      <c r="E551" s="17"/>
      <c r="F551" s="17" t="s">
        <v>2291</v>
      </c>
      <c r="G551" s="28" t="s">
        <v>2587</v>
      </c>
      <c r="H551" s="17"/>
      <c r="I551" s="17"/>
      <c r="J551" s="17" t="s">
        <v>873</v>
      </c>
      <c r="K551" s="22">
        <v>44250</v>
      </c>
      <c r="L551" s="22"/>
      <c r="M551" s="22">
        <v>44253</v>
      </c>
      <c r="N551" s="22">
        <v>44256</v>
      </c>
      <c r="O551" s="22"/>
      <c r="P551" s="22">
        <v>44270</v>
      </c>
      <c r="Q551" s="22">
        <v>44276</v>
      </c>
      <c r="R551" s="22"/>
      <c r="S551" s="17">
        <v>2512171</v>
      </c>
      <c r="T551" s="17">
        <v>2548719</v>
      </c>
      <c r="U551" s="69" t="str">
        <f t="shared" si="11"/>
        <v>Despachado CNA</v>
      </c>
      <c r="V551" s="18" t="s">
        <v>860</v>
      </c>
      <c r="W551" s="17"/>
      <c r="X551" s="29" t="str">
        <f t="shared" si="13"/>
        <v/>
      </c>
      <c r="Y551" s="23" t="e">
        <f ca="1">IF(V551=#REF!,#REF!,IF(V551=#REF!,#REF!,IF(V551=#REF!,#REF!,IF(X551="","",IF(V551="","",IF(X551-TODAY()&gt;0,X551-TODAY(),"Venceu"))))))</f>
        <v>#REF!</v>
      </c>
      <c r="Z551" s="28"/>
      <c r="AA551" s="25"/>
      <c r="AC551" s="38"/>
    </row>
    <row r="552" spans="1:29" ht="43.5" hidden="1" customHeight="1" x14ac:dyDescent="0.25">
      <c r="A552" s="16">
        <v>556</v>
      </c>
      <c r="B552" s="17" t="s">
        <v>2190</v>
      </c>
      <c r="C552" s="23" t="e">
        <f>IF(B552&gt;0,VLOOKUP(MID(B552,1,5),#REF!,2,FALSE),"")</f>
        <v>#REF!</v>
      </c>
      <c r="D552" s="23" t="s">
        <v>1692</v>
      </c>
      <c r="E552" s="17"/>
      <c r="F552" s="17" t="s">
        <v>2291</v>
      </c>
      <c r="G552" s="28" t="s">
        <v>2588</v>
      </c>
      <c r="H552" s="17"/>
      <c r="I552" s="17"/>
      <c r="J552" s="17" t="s">
        <v>857</v>
      </c>
      <c r="K552" s="22">
        <v>44001</v>
      </c>
      <c r="L552" s="22"/>
      <c r="M552" s="22"/>
      <c r="N552" s="22"/>
      <c r="O552" s="22"/>
      <c r="P552" s="22">
        <v>44270</v>
      </c>
      <c r="Q552" s="22">
        <v>44276</v>
      </c>
      <c r="R552" s="22"/>
      <c r="S552" s="17">
        <v>2546724</v>
      </c>
      <c r="T552" s="17">
        <v>2548288</v>
      </c>
      <c r="U552" s="23" t="str">
        <f t="shared" si="12"/>
        <v>Despachado CNA</v>
      </c>
      <c r="V552" s="18" t="s">
        <v>37</v>
      </c>
      <c r="W552" s="17"/>
      <c r="X552" s="29" t="str">
        <f t="shared" si="13"/>
        <v/>
      </c>
      <c r="Y552" s="23" t="e">
        <f ca="1">IF(V552=#REF!,#REF!,IF(V552=#REF!,#REF!,IF(V552=#REF!,#REF!,IF(X552="","",IF(V552="","",IF(X552-TODAY()&gt;0,X552-TODAY(),"Venceu"))))))</f>
        <v>#REF!</v>
      </c>
      <c r="Z552" s="28"/>
      <c r="AA552" s="25"/>
      <c r="AC552" s="38"/>
    </row>
    <row r="553" spans="1:29" ht="43.5" hidden="1" customHeight="1" x14ac:dyDescent="0.25">
      <c r="A553" s="16">
        <v>557</v>
      </c>
      <c r="B553" s="17" t="s">
        <v>1524</v>
      </c>
      <c r="C553" s="23" t="e">
        <f>IF(B553&gt;0,VLOOKUP(MID(B553,1,5),#REF!,2,FALSE),"")</f>
        <v>#REF!</v>
      </c>
      <c r="D553" s="17" t="s">
        <v>1015</v>
      </c>
      <c r="E553" s="17"/>
      <c r="F553" s="17" t="s">
        <v>2291</v>
      </c>
      <c r="G553" s="28" t="s">
        <v>2589</v>
      </c>
      <c r="H553" s="17"/>
      <c r="I553" s="17"/>
      <c r="J553" s="17" t="s">
        <v>713</v>
      </c>
      <c r="K553" s="22">
        <v>44263</v>
      </c>
      <c r="L553" s="22"/>
      <c r="M553" s="22">
        <v>44263</v>
      </c>
      <c r="N553" s="22">
        <v>44264</v>
      </c>
      <c r="O553" s="22"/>
      <c r="P553" s="22">
        <v>44270</v>
      </c>
      <c r="Q553" s="22">
        <v>44312</v>
      </c>
      <c r="R553" s="22"/>
      <c r="S553" s="17">
        <v>2536050</v>
      </c>
      <c r="T553" s="21">
        <v>44312</v>
      </c>
      <c r="U553" s="69" t="str">
        <f t="shared" si="11"/>
        <v>Despachado CNA</v>
      </c>
      <c r="V553" s="18" t="s">
        <v>37</v>
      </c>
      <c r="W553" s="17"/>
      <c r="X553" s="29" t="str">
        <f t="shared" si="13"/>
        <v/>
      </c>
      <c r="Y553" s="23" t="e">
        <f ca="1">IF(V553=#REF!,#REF!,IF(V553=#REF!,#REF!,IF(V553=#REF!,#REF!,IF(X553="","",IF(V553="","",IF(X553-TODAY()&gt;0,X553-TODAY(),"Venceu"))))))</f>
        <v>#REF!</v>
      </c>
      <c r="Z553" s="28"/>
      <c r="AA553" s="25"/>
      <c r="AC553" s="38"/>
    </row>
    <row r="554" spans="1:29" ht="43.5" hidden="1" customHeight="1" x14ac:dyDescent="0.25">
      <c r="A554" s="16">
        <v>558</v>
      </c>
      <c r="B554" s="17" t="s">
        <v>2590</v>
      </c>
      <c r="C554" s="23" t="e">
        <f>IF(B554&gt;0,VLOOKUP(MID(B554,1,5),#REF!,2,FALSE),"")</f>
        <v>#REF!</v>
      </c>
      <c r="D554" s="17" t="s">
        <v>1015</v>
      </c>
      <c r="E554" s="17"/>
      <c r="F554" s="17" t="s">
        <v>2291</v>
      </c>
      <c r="G554" s="28" t="s">
        <v>2591</v>
      </c>
      <c r="H554" s="17"/>
      <c r="I554" s="17"/>
      <c r="J554" s="17" t="s">
        <v>857</v>
      </c>
      <c r="K554" s="22">
        <v>44272</v>
      </c>
      <c r="L554" s="22"/>
      <c r="M554" s="22"/>
      <c r="N554" s="22"/>
      <c r="O554" s="22"/>
      <c r="P554" s="22">
        <v>44272</v>
      </c>
      <c r="Q554" s="22">
        <v>44277</v>
      </c>
      <c r="R554" s="22"/>
      <c r="S554" s="17">
        <v>2553717</v>
      </c>
      <c r="T554" s="17">
        <v>2554243</v>
      </c>
      <c r="U554" s="69" t="str">
        <f t="shared" ref="U554:U576" si="14">IF(B554&gt;0,IF(R554&gt;0,$R$1,IF(Q554&gt;0,$Q$1,IF(P554&gt;0,$P$1,IF(O554&gt;0,$O$1,IF(N554&gt;0,$N$1,IF(M554&gt;0,$M$1,IF(L554&gt;0,$L$1,IF(K554&gt;0,$K$1,"Registrar demanda")))))))),"")</f>
        <v>Despachado CNA</v>
      </c>
      <c r="V554" s="18" t="s">
        <v>37</v>
      </c>
      <c r="W554" s="17"/>
      <c r="X554" s="29" t="str">
        <f>IF(W554&gt;0,Q554+W554,"")</f>
        <v/>
      </c>
      <c r="Y554" s="23" t="e">
        <f ca="1">IF(V554=#REF!,#REF!,IF(V554=#REF!,#REF!,IF(V554=#REF!,#REF!,IF(X554="","",IF(V554="","",IF(X554-TODAY()&gt;0,X554-TODAY(),"Venceu"))))))</f>
        <v>#REF!</v>
      </c>
      <c r="Z554" s="28"/>
      <c r="AA554" s="25"/>
      <c r="AC554" s="38"/>
    </row>
    <row r="555" spans="1:29" ht="43.5" hidden="1" customHeight="1" x14ac:dyDescent="0.25">
      <c r="A555" s="16">
        <v>559</v>
      </c>
      <c r="B555" s="17" t="s">
        <v>2592</v>
      </c>
      <c r="C555" s="23" t="e">
        <f>IF(B555&gt;0,VLOOKUP(MID(B555,1,5),#REF!,2,FALSE),"")</f>
        <v>#REF!</v>
      </c>
      <c r="D555" s="17" t="s">
        <v>1149</v>
      </c>
      <c r="E555" s="17"/>
      <c r="F555" s="17" t="s">
        <v>2291</v>
      </c>
      <c r="G555" s="28" t="s">
        <v>2593</v>
      </c>
      <c r="H555" s="17"/>
      <c r="I555" s="17"/>
      <c r="J555" s="17" t="s">
        <v>713</v>
      </c>
      <c r="K555" s="22">
        <v>44270</v>
      </c>
      <c r="L555" s="22"/>
      <c r="M555" s="22">
        <v>44270</v>
      </c>
      <c r="N555" s="22">
        <v>44272</v>
      </c>
      <c r="O555" s="22"/>
      <c r="P555" s="22">
        <v>44272</v>
      </c>
      <c r="Q555" s="22">
        <v>44276</v>
      </c>
      <c r="R555" s="22">
        <v>44281</v>
      </c>
      <c r="S555" s="17">
        <v>2551966</v>
      </c>
      <c r="T555" s="17" t="s">
        <v>2594</v>
      </c>
      <c r="U555" s="69" t="str">
        <f t="shared" si="14"/>
        <v>Despachado IPHAN</v>
      </c>
      <c r="V555" s="18" t="s">
        <v>860</v>
      </c>
      <c r="W555" s="17"/>
      <c r="X555" s="29" t="str">
        <f t="shared" si="13"/>
        <v/>
      </c>
      <c r="Y555" s="23" t="e">
        <f ca="1">IF(V555=#REF!,#REF!,IF(V555=#REF!,#REF!,IF(V555=#REF!,#REF!,IF(X555="","",IF(V555="","",IF(X555-TODAY()&gt;0,X555-TODAY(),"Venceu"))))))</f>
        <v>#REF!</v>
      </c>
      <c r="Z555" s="28"/>
      <c r="AA555" s="25"/>
      <c r="AC555" s="38"/>
    </row>
    <row r="556" spans="1:29" ht="43.5" hidden="1" customHeight="1" x14ac:dyDescent="0.25">
      <c r="A556" s="16">
        <v>560</v>
      </c>
      <c r="B556" s="17" t="s">
        <v>2595</v>
      </c>
      <c r="C556" s="23" t="e">
        <f>IF(B556&gt;0,VLOOKUP(MID(B556,1,5),#REF!,2,FALSE),"")</f>
        <v>#REF!</v>
      </c>
      <c r="D556" s="17" t="s">
        <v>2081</v>
      </c>
      <c r="E556" s="17"/>
      <c r="F556" s="17" t="s">
        <v>2291</v>
      </c>
      <c r="G556" s="28" t="s">
        <v>2596</v>
      </c>
      <c r="H556" s="17"/>
      <c r="I556" s="17"/>
      <c r="J556" s="17" t="s">
        <v>873</v>
      </c>
      <c r="K556" s="22">
        <v>44273</v>
      </c>
      <c r="L556" s="22"/>
      <c r="M556" s="22">
        <v>44273</v>
      </c>
      <c r="N556" s="22">
        <v>44273</v>
      </c>
      <c r="O556" s="22"/>
      <c r="P556" s="22">
        <v>44274</v>
      </c>
      <c r="Q556" s="22">
        <v>44277</v>
      </c>
      <c r="R556" s="22"/>
      <c r="S556" s="17">
        <v>2556239</v>
      </c>
      <c r="T556" s="17">
        <v>2557715</v>
      </c>
      <c r="U556" s="69" t="str">
        <f t="shared" si="14"/>
        <v>Despachado CNA</v>
      </c>
      <c r="V556" s="18" t="s">
        <v>37</v>
      </c>
      <c r="W556" s="17"/>
      <c r="X556" s="29" t="str">
        <f t="shared" si="13"/>
        <v/>
      </c>
      <c r="Y556" s="23" t="e">
        <f ca="1">IF(V556=#REF!,#REF!,IF(V556=#REF!,#REF!,IF(V556=#REF!,#REF!,IF(X556="","",IF(V556="","",IF(X556-TODAY()&gt;0,X556-TODAY(),"Venceu"))))))</f>
        <v>#REF!</v>
      </c>
      <c r="Z556" s="28"/>
      <c r="AA556" s="25"/>
      <c r="AC556" s="38"/>
    </row>
    <row r="557" spans="1:29" ht="43.5" hidden="1" customHeight="1" x14ac:dyDescent="0.25">
      <c r="A557" s="16">
        <v>561</v>
      </c>
      <c r="B557" s="17" t="s">
        <v>932</v>
      </c>
      <c r="C557" s="23" t="e">
        <f>IF(B557&gt;0,VLOOKUP(MID(B557,1,5),#REF!,2,FALSE),"")</f>
        <v>#REF!</v>
      </c>
      <c r="D557" s="23" t="s">
        <v>933</v>
      </c>
      <c r="E557" s="17"/>
      <c r="F557" s="17" t="s">
        <v>2291</v>
      </c>
      <c r="G557" s="28" t="s">
        <v>2597</v>
      </c>
      <c r="H557" s="17"/>
      <c r="I557" s="17"/>
      <c r="J557" s="17" t="s">
        <v>857</v>
      </c>
      <c r="K557" s="22">
        <v>44278</v>
      </c>
      <c r="L557" s="22"/>
      <c r="M557" s="22"/>
      <c r="N557" s="22"/>
      <c r="O557" s="22"/>
      <c r="P557" s="22">
        <v>44278</v>
      </c>
      <c r="Q557" s="22">
        <v>44280</v>
      </c>
      <c r="R557" s="22"/>
      <c r="S557" s="17">
        <v>2563154</v>
      </c>
      <c r="T557" s="17">
        <v>2563898</v>
      </c>
      <c r="U557" s="69" t="str">
        <f t="shared" si="14"/>
        <v>Despachado CNA</v>
      </c>
      <c r="V557" s="18" t="s">
        <v>37</v>
      </c>
      <c r="W557" s="17"/>
      <c r="X557" s="29" t="str">
        <f t="shared" si="13"/>
        <v/>
      </c>
      <c r="Y557" s="23" t="e">
        <f ca="1">IF(V557=#REF!,#REF!,IF(V557=#REF!,#REF!,IF(V557=#REF!,#REF!,IF(X557="","",IF(V557="","",IF(X557-TODAY()&gt;0,X557-TODAY(),"Venceu"))))))</f>
        <v>#REF!</v>
      </c>
      <c r="Z557" s="28"/>
      <c r="AA557" s="25" t="s">
        <v>2598</v>
      </c>
      <c r="AC557" s="38"/>
    </row>
    <row r="558" spans="1:29" ht="43.5" hidden="1" customHeight="1" x14ac:dyDescent="0.25">
      <c r="A558" s="16">
        <v>562</v>
      </c>
      <c r="B558" s="17" t="s">
        <v>1569</v>
      </c>
      <c r="C558" s="23" t="e">
        <f>IF(B558&gt;0,VLOOKUP(MID(B558,1,5),#REF!,2,FALSE),"")</f>
        <v>#REF!</v>
      </c>
      <c r="D558" s="17" t="s">
        <v>947</v>
      </c>
      <c r="E558" s="17"/>
      <c r="F558" s="17" t="s">
        <v>2291</v>
      </c>
      <c r="G558" s="28" t="s">
        <v>2599</v>
      </c>
      <c r="H558" s="17"/>
      <c r="I558" s="17"/>
      <c r="J558" s="17" t="s">
        <v>873</v>
      </c>
      <c r="K558" s="22">
        <v>44279</v>
      </c>
      <c r="L558" s="22"/>
      <c r="M558" s="22">
        <v>44280</v>
      </c>
      <c r="N558" s="22">
        <v>44286</v>
      </c>
      <c r="O558" s="22"/>
      <c r="P558" s="22">
        <v>44288</v>
      </c>
      <c r="Q558" s="22">
        <v>44291</v>
      </c>
      <c r="R558" s="22">
        <v>2583343</v>
      </c>
      <c r="S558" s="17" t="s">
        <v>2600</v>
      </c>
      <c r="T558" s="17"/>
      <c r="U558" s="69" t="str">
        <f t="shared" si="14"/>
        <v>Despachado IPHAN</v>
      </c>
      <c r="V558" s="18" t="s">
        <v>37</v>
      </c>
      <c r="W558" s="17"/>
      <c r="X558" s="29" t="str">
        <f t="shared" si="13"/>
        <v/>
      </c>
      <c r="Y558" s="23" t="e">
        <f ca="1">IF(V558=#REF!,#REF!,IF(V558=#REF!,#REF!,IF(V558=#REF!,#REF!,IF(X558="","",IF(V558="","",IF(X558-TODAY()&gt;0,X558-TODAY(),"Venceu"))))))</f>
        <v>#REF!</v>
      </c>
      <c r="Z558" s="28"/>
      <c r="AA558" s="25"/>
      <c r="AC558" s="38"/>
    </row>
    <row r="559" spans="1:29" ht="43.5" hidden="1" customHeight="1" x14ac:dyDescent="0.25">
      <c r="A559" s="16">
        <v>563</v>
      </c>
      <c r="B559" s="17" t="s">
        <v>2601</v>
      </c>
      <c r="C559" s="23" t="e">
        <f>IF(B559&gt;0,VLOOKUP(MID(B559,1,5),#REF!,2,FALSE),"")</f>
        <v>#REF!</v>
      </c>
      <c r="D559" s="17" t="s">
        <v>1149</v>
      </c>
      <c r="E559" s="17"/>
      <c r="F559" s="17" t="s">
        <v>2291</v>
      </c>
      <c r="G559" s="28" t="s">
        <v>2602</v>
      </c>
      <c r="H559" s="17"/>
      <c r="I559" s="17"/>
      <c r="J559" s="17" t="s">
        <v>873</v>
      </c>
      <c r="K559" s="22">
        <v>44281</v>
      </c>
      <c r="L559" s="22"/>
      <c r="M559" s="22">
        <v>44284</v>
      </c>
      <c r="N559" s="22">
        <v>44284</v>
      </c>
      <c r="O559" s="22"/>
      <c r="P559" s="22">
        <v>44288</v>
      </c>
      <c r="Q559" s="22">
        <v>44297</v>
      </c>
      <c r="R559" s="22">
        <v>44298</v>
      </c>
      <c r="S559" s="17">
        <v>2574179</v>
      </c>
      <c r="T559" s="17">
        <v>2599699</v>
      </c>
      <c r="U559" s="69" t="str">
        <f t="shared" si="14"/>
        <v>Despachado IPHAN</v>
      </c>
      <c r="V559" s="18" t="s">
        <v>860</v>
      </c>
      <c r="W559" s="17"/>
      <c r="X559" s="29" t="str">
        <f t="shared" si="13"/>
        <v/>
      </c>
      <c r="Y559" s="23" t="e">
        <f ca="1">IF(V559=#REF!,#REF!,IF(V559=#REF!,#REF!,IF(V559=#REF!,#REF!,IF(X559="","",IF(V559="","",IF(X559-TODAY()&gt;0,X559-TODAY(),"Venceu"))))))</f>
        <v>#REF!</v>
      </c>
      <c r="Z559" s="28"/>
      <c r="AA559" s="25"/>
      <c r="AC559" s="38"/>
    </row>
    <row r="560" spans="1:29" ht="43.5" hidden="1" customHeight="1" x14ac:dyDescent="0.25">
      <c r="A560" s="16">
        <v>564</v>
      </c>
      <c r="B560" s="17" t="s">
        <v>2603</v>
      </c>
      <c r="C560" s="23" t="e">
        <f>IF(B560&gt;0,VLOOKUP(MID(B560,1,5),#REF!,2,FALSE),"")</f>
        <v>#REF!</v>
      </c>
      <c r="D560" s="17" t="s">
        <v>1283</v>
      </c>
      <c r="E560" s="17"/>
      <c r="F560" s="17" t="s">
        <v>2291</v>
      </c>
      <c r="G560" s="28" t="s">
        <v>2604</v>
      </c>
      <c r="H560" s="17"/>
      <c r="I560" s="17"/>
      <c r="J560" s="17" t="s">
        <v>873</v>
      </c>
      <c r="K560" s="22">
        <v>44280</v>
      </c>
      <c r="L560" s="22"/>
      <c r="M560" s="22">
        <v>44280</v>
      </c>
      <c r="N560" s="22">
        <v>44280</v>
      </c>
      <c r="O560" s="22"/>
      <c r="P560" s="22">
        <v>44288</v>
      </c>
      <c r="Q560" s="22">
        <v>44298</v>
      </c>
      <c r="R560" s="22"/>
      <c r="S560" s="17">
        <v>2569331</v>
      </c>
      <c r="T560" s="17">
        <v>2583884</v>
      </c>
      <c r="U560" s="69" t="str">
        <f t="shared" si="14"/>
        <v>Despachado CNA</v>
      </c>
      <c r="V560" s="18" t="s">
        <v>37</v>
      </c>
      <c r="W560" s="17"/>
      <c r="X560" s="29" t="str">
        <f t="shared" si="13"/>
        <v/>
      </c>
      <c r="Y560" s="23" t="e">
        <f ca="1">IF(V560=#REF!,#REF!,IF(V560=#REF!,#REF!,IF(V560=#REF!,#REF!,IF(X560="","",IF(V560="","",IF(X560-TODAY()&gt;0,X560-TODAY(),"Venceu"))))))</f>
        <v>#REF!</v>
      </c>
      <c r="Z560" s="28"/>
      <c r="AA560" s="25"/>
      <c r="AC560" s="38"/>
    </row>
    <row r="561" spans="1:29" ht="43.5" hidden="1" customHeight="1" x14ac:dyDescent="0.25">
      <c r="A561" s="16">
        <v>565</v>
      </c>
      <c r="B561" s="17" t="s">
        <v>2605</v>
      </c>
      <c r="C561" s="23" t="s">
        <v>396</v>
      </c>
      <c r="D561" s="17" t="s">
        <v>1015</v>
      </c>
      <c r="E561" s="17"/>
      <c r="F561" s="17" t="s">
        <v>2291</v>
      </c>
      <c r="G561" s="28" t="s">
        <v>2606</v>
      </c>
      <c r="H561" s="17"/>
      <c r="I561" s="17"/>
      <c r="J561" s="17" t="s">
        <v>873</v>
      </c>
      <c r="K561" s="22">
        <v>44291</v>
      </c>
      <c r="L561" s="22"/>
      <c r="M561" s="22">
        <v>44291</v>
      </c>
      <c r="N561" s="22">
        <v>44292</v>
      </c>
      <c r="O561" s="22"/>
      <c r="P561" s="22">
        <v>44292</v>
      </c>
      <c r="Q561" s="22">
        <v>44293</v>
      </c>
      <c r="R561" s="22"/>
      <c r="S561" s="17">
        <v>2586803</v>
      </c>
      <c r="T561" s="17">
        <v>2588267</v>
      </c>
      <c r="U561" s="69" t="str">
        <f t="shared" si="14"/>
        <v>Despachado CNA</v>
      </c>
      <c r="V561" s="18" t="s">
        <v>37</v>
      </c>
      <c r="W561" s="17"/>
      <c r="X561" s="29" t="str">
        <f t="shared" si="13"/>
        <v/>
      </c>
      <c r="Y561" s="23" t="e">
        <f ca="1">IF(V561=#REF!,#REF!,IF(V561=#REF!,#REF!,IF(V561=#REF!,#REF!,IF(X561="","",IF(V561="","",IF(X561-TODAY()&gt;0,X561-TODAY(),"Venceu"))))))</f>
        <v>#REF!</v>
      </c>
      <c r="Z561" s="28"/>
      <c r="AA561" s="25"/>
      <c r="AC561" s="38"/>
    </row>
    <row r="562" spans="1:29" ht="43.5" hidden="1" customHeight="1" x14ac:dyDescent="0.25">
      <c r="A562" s="16">
        <v>566</v>
      </c>
      <c r="B562" s="17" t="s">
        <v>2607</v>
      </c>
      <c r="C562" s="23" t="s">
        <v>83</v>
      </c>
      <c r="D562" s="17" t="s">
        <v>1015</v>
      </c>
      <c r="E562" s="17"/>
      <c r="F562" s="17" t="s">
        <v>2291</v>
      </c>
      <c r="G562" s="28" t="s">
        <v>2608</v>
      </c>
      <c r="H562" s="17"/>
      <c r="I562" s="17"/>
      <c r="J562" s="17" t="s">
        <v>857</v>
      </c>
      <c r="K562" s="22">
        <v>44285</v>
      </c>
      <c r="L562" s="22"/>
      <c r="M562" s="22"/>
      <c r="N562" s="22"/>
      <c r="O562" s="22"/>
      <c r="P562" s="22">
        <v>44292</v>
      </c>
      <c r="Q562" s="22">
        <v>44294</v>
      </c>
      <c r="R562" s="22"/>
      <c r="S562" s="17">
        <v>2589273</v>
      </c>
      <c r="T562" s="17">
        <v>2590634</v>
      </c>
      <c r="U562" s="69" t="str">
        <f t="shared" si="14"/>
        <v>Despachado CNA</v>
      </c>
      <c r="V562" s="18" t="s">
        <v>37</v>
      </c>
      <c r="W562" s="17"/>
      <c r="X562" s="29" t="str">
        <f t="shared" si="13"/>
        <v/>
      </c>
      <c r="Y562" s="23" t="e">
        <f ca="1">IF(V562=#REF!,#REF!,IF(V562=#REF!,#REF!,IF(V562=#REF!,#REF!,IF(X562="","",IF(V562="","",IF(X562-TODAY()&gt;0,X562-TODAY(),"Venceu"))))))</f>
        <v>#REF!</v>
      </c>
      <c r="Z562" s="28"/>
      <c r="AA562" s="25"/>
      <c r="AC562" s="38"/>
    </row>
    <row r="563" spans="1:29" ht="43.5" hidden="1" customHeight="1" x14ac:dyDescent="0.25">
      <c r="A563" s="16">
        <v>567</v>
      </c>
      <c r="B563" s="17" t="s">
        <v>2609</v>
      </c>
      <c r="C563" s="23" t="e">
        <f>IF(B563&gt;0,VLOOKUP(MID(B563,1,5),#REF!,2,FALSE),"")</f>
        <v>#REF!</v>
      </c>
      <c r="D563" s="17" t="s">
        <v>1256</v>
      </c>
      <c r="E563" s="17"/>
      <c r="F563" s="17" t="s">
        <v>2291</v>
      </c>
      <c r="G563" s="28" t="s">
        <v>2610</v>
      </c>
      <c r="H563" s="17"/>
      <c r="I563" s="17"/>
      <c r="J563" s="17" t="s">
        <v>873</v>
      </c>
      <c r="K563" s="22">
        <v>44286</v>
      </c>
      <c r="L563" s="22"/>
      <c r="M563" s="22">
        <v>44286</v>
      </c>
      <c r="N563" s="22">
        <v>44292</v>
      </c>
      <c r="O563" s="22"/>
      <c r="P563" s="22">
        <v>44292</v>
      </c>
      <c r="Q563" s="22">
        <v>44297</v>
      </c>
      <c r="R563" s="22"/>
      <c r="S563" s="17">
        <v>2587179</v>
      </c>
      <c r="T563" s="17">
        <v>2590559</v>
      </c>
      <c r="U563" s="69" t="str">
        <f t="shared" si="14"/>
        <v>Despachado CNA</v>
      </c>
      <c r="V563" s="18" t="s">
        <v>37</v>
      </c>
      <c r="W563" s="17"/>
      <c r="X563" s="29" t="str">
        <f t="shared" si="13"/>
        <v/>
      </c>
      <c r="Y563" s="23" t="e">
        <f ca="1">IF(V563=#REF!,#REF!,IF(V563=#REF!,#REF!,IF(V563=#REF!,#REF!,IF(X563="","",IF(V563="","",IF(X563-TODAY()&gt;0,X563-TODAY(),"Venceu"))))))</f>
        <v>#REF!</v>
      </c>
      <c r="Z563" s="28"/>
      <c r="AA563" s="25"/>
      <c r="AC563" s="38"/>
    </row>
    <row r="564" spans="1:29" ht="43.5" hidden="1" customHeight="1" x14ac:dyDescent="0.25">
      <c r="A564" s="16">
        <v>568</v>
      </c>
      <c r="B564" s="17" t="s">
        <v>1787</v>
      </c>
      <c r="C564" s="23" t="e">
        <f>IF(B564&gt;0,VLOOKUP(MID(B564,1,5),#REF!,2,FALSE),"")</f>
        <v>#REF!</v>
      </c>
      <c r="D564" s="17" t="s">
        <v>1143</v>
      </c>
      <c r="E564" s="17"/>
      <c r="F564" s="17" t="s">
        <v>2291</v>
      </c>
      <c r="G564" s="28" t="s">
        <v>2611</v>
      </c>
      <c r="H564" s="17"/>
      <c r="I564" s="17"/>
      <c r="J564" s="17" t="s">
        <v>857</v>
      </c>
      <c r="K564" s="22">
        <v>44279</v>
      </c>
      <c r="L564" s="22"/>
      <c r="M564" s="22"/>
      <c r="N564" s="22"/>
      <c r="O564" s="22"/>
      <c r="P564" s="22">
        <v>44293</v>
      </c>
      <c r="Q564" s="22">
        <v>44297</v>
      </c>
      <c r="R564" s="22">
        <v>44306</v>
      </c>
      <c r="S564" s="17">
        <v>2590873</v>
      </c>
      <c r="T564" s="17">
        <v>2604483</v>
      </c>
      <c r="U564" s="69" t="str">
        <f t="shared" si="14"/>
        <v>Despachado IPHAN</v>
      </c>
      <c r="V564" s="18" t="s">
        <v>37</v>
      </c>
      <c r="W564" s="17"/>
      <c r="X564" s="29" t="str">
        <f t="shared" si="13"/>
        <v/>
      </c>
      <c r="Y564" s="23" t="e">
        <f ca="1">IF(V564=#REF!,#REF!,IF(V564=#REF!,#REF!,IF(V564=#REF!,#REF!,IF(X564="","",IF(V564="","",IF(X564-TODAY()&gt;0,X564-TODAY(),"Venceu"))))))</f>
        <v>#REF!</v>
      </c>
      <c r="Z564" s="28"/>
      <c r="AA564" s="25" t="s">
        <v>2612</v>
      </c>
      <c r="AC564" s="38"/>
    </row>
    <row r="565" spans="1:29" ht="43.5" hidden="1" customHeight="1" x14ac:dyDescent="0.25">
      <c r="A565" s="16">
        <v>569</v>
      </c>
      <c r="B565" s="17" t="s">
        <v>1587</v>
      </c>
      <c r="C565" s="23" t="e">
        <f>IF(B565&gt;0,VLOOKUP(MID(B565,1,5),#REF!,2,FALSE),"")</f>
        <v>#REF!</v>
      </c>
      <c r="D565" s="17" t="s">
        <v>1143</v>
      </c>
      <c r="E565" s="17"/>
      <c r="F565" s="17" t="s">
        <v>2291</v>
      </c>
      <c r="G565" s="28" t="s">
        <v>2613</v>
      </c>
      <c r="H565" s="17"/>
      <c r="I565" s="17"/>
      <c r="J565" s="17" t="s">
        <v>857</v>
      </c>
      <c r="K565" s="22">
        <v>44259</v>
      </c>
      <c r="L565" s="22"/>
      <c r="M565" s="22"/>
      <c r="N565" s="22"/>
      <c r="O565" s="22"/>
      <c r="P565" s="22" t="s">
        <v>2614</v>
      </c>
      <c r="Q565" s="22">
        <v>44297</v>
      </c>
      <c r="R565" s="22"/>
      <c r="S565" s="17">
        <v>1721204</v>
      </c>
      <c r="T565" s="17"/>
      <c r="U565" s="69" t="str">
        <f t="shared" si="14"/>
        <v>Despachado CNA</v>
      </c>
      <c r="V565" s="18"/>
      <c r="W565" s="17"/>
      <c r="X565" s="29" t="str">
        <f t="shared" si="13"/>
        <v/>
      </c>
      <c r="Y565" s="23" t="e">
        <f ca="1">IF(V565=#REF!,#REF!,IF(V565=#REF!,#REF!,IF(V565=#REF!,#REF!,IF(X565="","",IF(V565="","",IF(X565-TODAY()&gt;0,X565-TODAY(),"Venceu"))))))</f>
        <v>#REF!</v>
      </c>
      <c r="Z565" s="28"/>
      <c r="AA565" s="25"/>
      <c r="AC565" s="38"/>
    </row>
    <row r="566" spans="1:29" ht="43.5" hidden="1" customHeight="1" x14ac:dyDescent="0.25">
      <c r="A566" s="16">
        <v>570</v>
      </c>
      <c r="B566" s="17" t="s">
        <v>2296</v>
      </c>
      <c r="C566" s="23" t="e">
        <f>IF(B566&gt;0,VLOOKUP(MID(B566,1,5),#REF!,2,FALSE),"")</f>
        <v>#REF!</v>
      </c>
      <c r="D566" s="17" t="s">
        <v>1388</v>
      </c>
      <c r="E566" s="17"/>
      <c r="F566" s="17" t="s">
        <v>2291</v>
      </c>
      <c r="G566" s="28" t="s">
        <v>2615</v>
      </c>
      <c r="H566" s="17"/>
      <c r="I566" s="17"/>
      <c r="J566" s="17" t="s">
        <v>857</v>
      </c>
      <c r="K566" s="22">
        <v>44294</v>
      </c>
      <c r="L566" s="22"/>
      <c r="M566" s="22"/>
      <c r="N566" s="22"/>
      <c r="O566" s="22"/>
      <c r="P566" s="22">
        <v>44294</v>
      </c>
      <c r="Q566" s="22">
        <v>44295</v>
      </c>
      <c r="R566" s="22"/>
      <c r="S566" s="17">
        <v>2595014</v>
      </c>
      <c r="T566" s="17">
        <v>2595501</v>
      </c>
      <c r="U566" s="69" t="str">
        <f t="shared" si="14"/>
        <v>Despachado CNA</v>
      </c>
      <c r="V566" s="18" t="s">
        <v>37</v>
      </c>
      <c r="W566" s="17"/>
      <c r="X566" s="29" t="str">
        <f t="shared" si="13"/>
        <v/>
      </c>
      <c r="Y566" s="23" t="e">
        <f ca="1">IF(V566=#REF!,#REF!,IF(V566=#REF!,#REF!,IF(V566=#REF!,#REF!,IF(X566="","",IF(V566="","",IF(X566-TODAY()&gt;0,X566-TODAY(),"Venceu"))))))</f>
        <v>#REF!</v>
      </c>
      <c r="Z566" s="28"/>
      <c r="AA566" s="25"/>
      <c r="AC566" s="38"/>
    </row>
    <row r="567" spans="1:29" ht="43.5" hidden="1" customHeight="1" x14ac:dyDescent="0.25">
      <c r="A567" s="16">
        <v>571</v>
      </c>
      <c r="B567" s="17" t="s">
        <v>2616</v>
      </c>
      <c r="C567" s="23" t="e">
        <f>IF(B567&gt;0,VLOOKUP(MID(B567,1,5),#REF!,2,FALSE),"")</f>
        <v>#REF!</v>
      </c>
      <c r="D567" s="17" t="s">
        <v>1557</v>
      </c>
      <c r="E567" s="17"/>
      <c r="F567" s="17" t="s">
        <v>2291</v>
      </c>
      <c r="G567" s="28" t="s">
        <v>2617</v>
      </c>
      <c r="H567" s="17"/>
      <c r="I567" s="17"/>
      <c r="J567" s="17" t="s">
        <v>43</v>
      </c>
      <c r="K567" s="22">
        <v>44292</v>
      </c>
      <c r="L567" s="22"/>
      <c r="M567" s="22">
        <v>44292</v>
      </c>
      <c r="N567" s="22">
        <v>44294</v>
      </c>
      <c r="O567" s="22"/>
      <c r="P567" s="22">
        <v>44294</v>
      </c>
      <c r="Q567" s="22">
        <v>44297</v>
      </c>
      <c r="R567" s="22"/>
      <c r="S567" s="17">
        <v>2595263</v>
      </c>
      <c r="T567" s="17">
        <v>2596584</v>
      </c>
      <c r="U567" s="69" t="str">
        <f t="shared" si="14"/>
        <v>Despachado CNA</v>
      </c>
      <c r="V567" s="18" t="s">
        <v>37</v>
      </c>
      <c r="W567" s="17"/>
      <c r="X567" s="29" t="str">
        <f t="shared" si="13"/>
        <v/>
      </c>
      <c r="Y567" s="23" t="e">
        <f ca="1">IF(V567=#REF!,#REF!,IF(V567=#REF!,#REF!,IF(V567=#REF!,#REF!,IF(X567="","",IF(V567="","",IF(X567-TODAY()&gt;0,X567-TODAY(),"Venceu"))))))</f>
        <v>#REF!</v>
      </c>
      <c r="Z567" s="28"/>
      <c r="AA567" s="25"/>
      <c r="AC567" s="38"/>
    </row>
    <row r="568" spans="1:29" ht="43.5" hidden="1" customHeight="1" x14ac:dyDescent="0.25">
      <c r="A568" s="16">
        <v>572</v>
      </c>
      <c r="B568" s="17" t="s">
        <v>2618</v>
      </c>
      <c r="C568" s="23" t="e">
        <f>IF(B568&gt;0,VLOOKUP(MID(B568,1,5),#REF!,2,FALSE),"")</f>
        <v>#REF!</v>
      </c>
      <c r="D568" s="17" t="s">
        <v>958</v>
      </c>
      <c r="E568" s="17"/>
      <c r="F568" s="17" t="s">
        <v>2291</v>
      </c>
      <c r="G568" s="28" t="s">
        <v>2619</v>
      </c>
      <c r="H568" s="17"/>
      <c r="I568" s="17"/>
      <c r="J568" s="17" t="s">
        <v>873</v>
      </c>
      <c r="K568" s="22">
        <v>44280</v>
      </c>
      <c r="L568" s="22"/>
      <c r="M568" s="22">
        <v>44288</v>
      </c>
      <c r="N568" s="22">
        <v>44294</v>
      </c>
      <c r="O568" s="22"/>
      <c r="P568" s="22">
        <v>44294</v>
      </c>
      <c r="Q568" s="22">
        <v>44312</v>
      </c>
      <c r="R568" s="22"/>
      <c r="S568" s="17">
        <v>2589292</v>
      </c>
      <c r="T568" s="17">
        <v>2599878</v>
      </c>
      <c r="U568" s="69" t="str">
        <f t="shared" si="14"/>
        <v>Despachado CNA</v>
      </c>
      <c r="V568" s="18" t="s">
        <v>37</v>
      </c>
      <c r="W568" s="17"/>
      <c r="X568" s="29" t="str">
        <f t="shared" si="13"/>
        <v/>
      </c>
      <c r="Y568" s="23" t="e">
        <f ca="1">IF(V568=#REF!,#REF!,IF(V568=#REF!,#REF!,IF(V568=#REF!,#REF!,IF(X568="","",IF(V568="","",IF(X568-TODAY()&gt;0,X568-TODAY(),"Venceu"))))))</f>
        <v>#REF!</v>
      </c>
      <c r="Z568" s="28"/>
      <c r="AA568" s="25"/>
      <c r="AC568" s="38"/>
    </row>
    <row r="569" spans="1:29" ht="43.5" hidden="1" customHeight="1" x14ac:dyDescent="0.25">
      <c r="A569" s="16">
        <v>573</v>
      </c>
      <c r="B569" s="17" t="s">
        <v>2275</v>
      </c>
      <c r="C569" s="23" t="e">
        <f>IF(B569&gt;0,VLOOKUP(MID(B569,1,5),#REF!,2,FALSE),"")</f>
        <v>#REF!</v>
      </c>
      <c r="D569" s="17" t="s">
        <v>947</v>
      </c>
      <c r="E569" s="17"/>
      <c r="F569" s="17" t="s">
        <v>2291</v>
      </c>
      <c r="G569" s="28" t="s">
        <v>2620</v>
      </c>
      <c r="H569" s="17"/>
      <c r="I569" s="17" t="s">
        <v>30</v>
      </c>
      <c r="J569" s="17" t="s">
        <v>857</v>
      </c>
      <c r="K569" s="22">
        <v>44294</v>
      </c>
      <c r="L569" s="22"/>
      <c r="M569" s="22"/>
      <c r="N569" s="22"/>
      <c r="O569" s="22"/>
      <c r="P569" s="22">
        <v>44295</v>
      </c>
      <c r="Q569" s="22">
        <v>44298</v>
      </c>
      <c r="R569" s="22">
        <v>44301</v>
      </c>
      <c r="S569" s="17">
        <v>2595989</v>
      </c>
      <c r="T569" s="17">
        <v>2602850</v>
      </c>
      <c r="U569" s="69" t="str">
        <f t="shared" si="14"/>
        <v>Despachado IPHAN</v>
      </c>
      <c r="V569" s="18" t="s">
        <v>37</v>
      </c>
      <c r="W569" s="17"/>
      <c r="X569" s="29" t="str">
        <f t="shared" si="13"/>
        <v/>
      </c>
      <c r="Y569" s="23" t="e">
        <f ca="1">IF(V569=#REF!,#REF!,IF(V569=#REF!,#REF!,IF(V569=#REF!,#REF!,IF(X569="","",IF(V569="","",IF(X569-TODAY()&gt;0,X569-TODAY(),"Venceu"))))))</f>
        <v>#REF!</v>
      </c>
      <c r="Z569" s="28"/>
      <c r="AA569" s="25" t="s">
        <v>2621</v>
      </c>
      <c r="AC569" s="38"/>
    </row>
    <row r="570" spans="1:29" ht="43.5" hidden="1" customHeight="1" x14ac:dyDescent="0.25">
      <c r="A570" s="16">
        <v>574</v>
      </c>
      <c r="B570" s="17" t="s">
        <v>2622</v>
      </c>
      <c r="C570" s="23" t="e">
        <f>IF(B570&gt;0,VLOOKUP(MID(B570,1,5),#REF!,2,FALSE),"")</f>
        <v>#REF!</v>
      </c>
      <c r="D570" s="17" t="s">
        <v>947</v>
      </c>
      <c r="E570" s="17"/>
      <c r="F570" s="17" t="s">
        <v>2291</v>
      </c>
      <c r="G570" s="28" t="s">
        <v>2623</v>
      </c>
      <c r="H570" s="17"/>
      <c r="I570" s="17"/>
      <c r="J570" s="17" t="s">
        <v>857</v>
      </c>
      <c r="K570" s="22">
        <v>44298</v>
      </c>
      <c r="L570" s="22"/>
      <c r="M570" s="22"/>
      <c r="N570" s="22"/>
      <c r="O570" s="22"/>
      <c r="P570" s="22">
        <v>44298</v>
      </c>
      <c r="Q570" s="22"/>
      <c r="R570" s="22"/>
      <c r="S570" s="17"/>
      <c r="T570" s="17"/>
      <c r="U570" s="69" t="str">
        <f t="shared" si="14"/>
        <v>Despachado COSOL</v>
      </c>
      <c r="V570" s="18" t="s">
        <v>37</v>
      </c>
      <c r="W570" s="17"/>
      <c r="X570" s="29" t="str">
        <f t="shared" si="13"/>
        <v/>
      </c>
      <c r="Y570" s="23" t="e">
        <f ca="1">IF(V570=#REF!,#REF!,IF(V570=#REF!,#REF!,IF(V570=#REF!,#REF!,IF(X570="","",IF(V570="","",IF(X570-TODAY()&gt;0,X570-TODAY(),"Venceu"))))))</f>
        <v>#REF!</v>
      </c>
      <c r="Z570" s="28"/>
      <c r="AA570" s="25" t="s">
        <v>2624</v>
      </c>
      <c r="AC570" s="38"/>
    </row>
    <row r="571" spans="1:29" ht="43.5" hidden="1" customHeight="1" x14ac:dyDescent="0.25">
      <c r="A571" s="16">
        <v>575</v>
      </c>
      <c r="B571" s="17" t="s">
        <v>2625</v>
      </c>
      <c r="C571" s="23" t="e">
        <f>IF(B571&gt;0,VLOOKUP(MID(B571,1,5),#REF!,2,FALSE),"")</f>
        <v>#REF!</v>
      </c>
      <c r="D571" s="17" t="s">
        <v>1015</v>
      </c>
      <c r="E571" s="17"/>
      <c r="F571" s="17" t="s">
        <v>2291</v>
      </c>
      <c r="G571" s="28" t="s">
        <v>2626</v>
      </c>
      <c r="H571" s="17"/>
      <c r="I571" s="17"/>
      <c r="J571" s="17" t="s">
        <v>857</v>
      </c>
      <c r="K571" s="22">
        <v>44295</v>
      </c>
      <c r="L571" s="22"/>
      <c r="M571" s="22"/>
      <c r="N571" s="22"/>
      <c r="O571" s="22"/>
      <c r="P571" s="22">
        <v>44298</v>
      </c>
      <c r="Q571" s="22">
        <v>44299</v>
      </c>
      <c r="R571" s="22"/>
      <c r="S571" s="17">
        <v>2601858</v>
      </c>
      <c r="T571" s="17">
        <v>2603281</v>
      </c>
      <c r="U571" s="69" t="str">
        <f t="shared" si="14"/>
        <v>Despachado CNA</v>
      </c>
      <c r="V571" s="18" t="s">
        <v>37</v>
      </c>
      <c r="W571" s="17"/>
      <c r="X571" s="29" t="str">
        <f t="shared" si="13"/>
        <v/>
      </c>
      <c r="Y571" s="23" t="e">
        <f ca="1">IF(V571=#REF!,#REF!,IF(V571=#REF!,#REF!,IF(V571=#REF!,#REF!,IF(X571="","",IF(V571="","",IF(X571-TODAY()&gt;0,X571-TODAY(),"Venceu"))))))</f>
        <v>#REF!</v>
      </c>
      <c r="Z571" s="28"/>
      <c r="AA571" s="25"/>
      <c r="AC571" s="38"/>
    </row>
    <row r="572" spans="1:29" ht="43.5" hidden="1" customHeight="1" x14ac:dyDescent="0.25">
      <c r="A572" s="16">
        <v>576</v>
      </c>
      <c r="B572" s="17" t="s">
        <v>2627</v>
      </c>
      <c r="C572" s="23" t="s">
        <v>396</v>
      </c>
      <c r="D572" s="17" t="s">
        <v>1015</v>
      </c>
      <c r="E572" s="17"/>
      <c r="F572" s="17" t="s">
        <v>2291</v>
      </c>
      <c r="G572" s="28" t="s">
        <v>2628</v>
      </c>
      <c r="H572" s="17"/>
      <c r="I572" s="17"/>
      <c r="J572" s="17" t="s">
        <v>857</v>
      </c>
      <c r="K572" s="22">
        <v>44295</v>
      </c>
      <c r="L572" s="22"/>
      <c r="M572" s="22"/>
      <c r="N572" s="22"/>
      <c r="O572" s="22"/>
      <c r="P572" s="22">
        <v>44299</v>
      </c>
      <c r="Q572" s="22">
        <v>44301</v>
      </c>
      <c r="R572" s="22"/>
      <c r="S572" s="17">
        <v>2605230</v>
      </c>
      <c r="T572" s="17">
        <v>2605574</v>
      </c>
      <c r="U572" s="69" t="str">
        <f t="shared" si="14"/>
        <v>Despachado CNA</v>
      </c>
      <c r="V572" s="18" t="s">
        <v>37</v>
      </c>
      <c r="W572" s="17"/>
      <c r="X572" s="29" t="str">
        <f t="shared" ref="X572:X635" si="15">IF(W572&gt;0,Q572+W572,"")</f>
        <v/>
      </c>
      <c r="Y572" s="23" t="e">
        <f ca="1">IF(V572=#REF!,#REF!,IF(V572=#REF!,#REF!,IF(V572=#REF!,#REF!,IF(X572="","",IF(V572="","",IF(X572-TODAY()&gt;0,X572-TODAY(),"Venceu"))))))</f>
        <v>#REF!</v>
      </c>
      <c r="Z572" s="28"/>
      <c r="AA572" s="25" t="s">
        <v>2629</v>
      </c>
      <c r="AC572" s="38"/>
    </row>
    <row r="573" spans="1:29" ht="43.5" hidden="1" customHeight="1" x14ac:dyDescent="0.25">
      <c r="A573" s="16">
        <v>577</v>
      </c>
      <c r="B573" s="17" t="s">
        <v>2630</v>
      </c>
      <c r="C573" s="23" t="e">
        <f>IF(B573&gt;0,VLOOKUP(MID(B573,1,5),#REF!,2,FALSE),"")</f>
        <v>#REF!</v>
      </c>
      <c r="D573" s="17" t="s">
        <v>1184</v>
      </c>
      <c r="E573" s="17"/>
      <c r="F573" s="17" t="s">
        <v>2291</v>
      </c>
      <c r="G573" s="28" t="s">
        <v>2631</v>
      </c>
      <c r="H573" s="17"/>
      <c r="I573" s="17"/>
      <c r="J573" s="17" t="s">
        <v>857</v>
      </c>
      <c r="K573" s="22">
        <v>44291</v>
      </c>
      <c r="L573" s="22"/>
      <c r="M573" s="22"/>
      <c r="N573" s="22"/>
      <c r="O573" s="22"/>
      <c r="P573" s="22">
        <v>44300</v>
      </c>
      <c r="Q573" s="22"/>
      <c r="R573" s="22"/>
      <c r="S573" s="17">
        <v>2600813</v>
      </c>
      <c r="T573" s="17"/>
      <c r="U573" s="69" t="str">
        <f t="shared" si="14"/>
        <v>Despachado COSOL</v>
      </c>
      <c r="V573" s="18" t="s">
        <v>37</v>
      </c>
      <c r="W573" s="17"/>
      <c r="X573" s="29" t="str">
        <f t="shared" si="15"/>
        <v/>
      </c>
      <c r="Y573" s="23" t="e">
        <f ca="1">IF(V573=#REF!,#REF!,IF(V573=#REF!,#REF!,IF(V573=#REF!,#REF!,IF(X573="","",IF(V573="","",IF(X573-TODAY()&gt;0,X573-TODAY(),"Venceu"))))))</f>
        <v>#REF!</v>
      </c>
      <c r="Z573" s="28"/>
      <c r="AA573" s="25" t="s">
        <v>2538</v>
      </c>
      <c r="AC573" s="38"/>
    </row>
    <row r="574" spans="1:29" ht="43.5" hidden="1" customHeight="1" x14ac:dyDescent="0.25">
      <c r="A574" s="16">
        <v>578</v>
      </c>
      <c r="B574" s="17" t="s">
        <v>2632</v>
      </c>
      <c r="C574" s="23" t="e">
        <f>IF(B574&gt;0,VLOOKUP(MID(B574,1,5),#REF!,2,FALSE),"")</f>
        <v>#REF!</v>
      </c>
      <c r="D574" s="17" t="s">
        <v>1184</v>
      </c>
      <c r="E574" s="17"/>
      <c r="F574" s="17" t="s">
        <v>2291</v>
      </c>
      <c r="G574" s="28" t="s">
        <v>2633</v>
      </c>
      <c r="H574" s="17"/>
      <c r="I574" s="17"/>
      <c r="J574" s="17" t="s">
        <v>857</v>
      </c>
      <c r="K574" s="22">
        <v>44273</v>
      </c>
      <c r="L574" s="22"/>
      <c r="M574" s="22"/>
      <c r="N574" s="22"/>
      <c r="O574" s="22"/>
      <c r="P574" s="22">
        <v>44300</v>
      </c>
      <c r="Q574" s="22"/>
      <c r="R574" s="22"/>
      <c r="S574" s="17">
        <v>2607698</v>
      </c>
      <c r="T574" s="17"/>
      <c r="U574" s="69" t="str">
        <f t="shared" si="14"/>
        <v>Despachado COSOL</v>
      </c>
      <c r="V574" s="18" t="s">
        <v>37</v>
      </c>
      <c r="W574" s="17"/>
      <c r="X574" s="29" t="str">
        <f t="shared" si="15"/>
        <v/>
      </c>
      <c r="Y574" s="23" t="e">
        <f ca="1">IF(V574=#REF!,#REF!,IF(V574=#REF!,#REF!,IF(V574=#REF!,#REF!,IF(X574="","",IF(V574="","",IF(X574-TODAY()&gt;0,X574-TODAY(),"Venceu"))))))</f>
        <v>#REF!</v>
      </c>
      <c r="Z574" s="28"/>
      <c r="AA574" s="25" t="s">
        <v>2538</v>
      </c>
      <c r="AC574" s="38"/>
    </row>
    <row r="575" spans="1:29" ht="43.5" hidden="1" customHeight="1" x14ac:dyDescent="0.25">
      <c r="A575" s="16">
        <v>579</v>
      </c>
      <c r="B575" s="17" t="s">
        <v>2634</v>
      </c>
      <c r="C575" s="23" t="e">
        <f>IF(B575&gt;0,VLOOKUP(MID(B575,1,5),#REF!,2,FALSE),"")</f>
        <v>#REF!</v>
      </c>
      <c r="D575" s="17" t="s">
        <v>1184</v>
      </c>
      <c r="E575" s="17"/>
      <c r="F575" s="17" t="s">
        <v>2291</v>
      </c>
      <c r="G575" s="28" t="s">
        <v>2635</v>
      </c>
      <c r="H575" s="17"/>
      <c r="I575" s="17"/>
      <c r="J575" s="17" t="s">
        <v>857</v>
      </c>
      <c r="K575" s="22">
        <v>44273</v>
      </c>
      <c r="L575" s="22"/>
      <c r="M575" s="22"/>
      <c r="N575" s="22"/>
      <c r="O575" s="22"/>
      <c r="P575" s="22">
        <v>44301</v>
      </c>
      <c r="Q575" s="22"/>
      <c r="R575" s="22"/>
      <c r="S575" s="17">
        <v>2610076</v>
      </c>
      <c r="T575" s="17"/>
      <c r="U575" s="69" t="str">
        <f t="shared" si="14"/>
        <v>Despachado COSOL</v>
      </c>
      <c r="V575" s="18" t="s">
        <v>37</v>
      </c>
      <c r="W575" s="17"/>
      <c r="X575" s="29" t="str">
        <f t="shared" si="15"/>
        <v/>
      </c>
      <c r="Y575" s="23" t="e">
        <f ca="1">IF(V575=#REF!,#REF!,IF(V575=#REF!,#REF!,IF(V575=#REF!,#REF!,IF(X575="","",IF(V575="","",IF(X575-TODAY()&gt;0,X575-TODAY(),"Venceu"))))))</f>
        <v>#REF!</v>
      </c>
      <c r="Z575" s="28"/>
      <c r="AA575" s="25" t="s">
        <v>2538</v>
      </c>
      <c r="AC575" s="38"/>
    </row>
    <row r="576" spans="1:29" ht="43.5" hidden="1" customHeight="1" x14ac:dyDescent="0.25">
      <c r="A576" s="16">
        <v>580</v>
      </c>
      <c r="B576" s="17" t="s">
        <v>2636</v>
      </c>
      <c r="C576" s="23" t="e">
        <f>IF(B576&gt;0,VLOOKUP(MID(B576,1,5),#REF!,2,FALSE),"")</f>
        <v>#REF!</v>
      </c>
      <c r="D576" s="23" t="s">
        <v>958</v>
      </c>
      <c r="E576" s="17"/>
      <c r="F576" s="17" t="s">
        <v>2291</v>
      </c>
      <c r="G576" s="28" t="s">
        <v>2637</v>
      </c>
      <c r="H576" s="17"/>
      <c r="I576" s="17"/>
      <c r="J576" s="17" t="s">
        <v>857</v>
      </c>
      <c r="K576" s="22">
        <v>44285</v>
      </c>
      <c r="L576" s="22"/>
      <c r="M576" s="22"/>
      <c r="N576" s="22"/>
      <c r="O576" s="22"/>
      <c r="P576" s="22">
        <v>44306</v>
      </c>
      <c r="Q576" s="22">
        <v>44311</v>
      </c>
      <c r="R576" s="22"/>
      <c r="S576" s="17">
        <v>2618039</v>
      </c>
      <c r="T576" s="17">
        <v>2618883</v>
      </c>
      <c r="U576" s="69" t="str">
        <f t="shared" si="14"/>
        <v>Despachado CNA</v>
      </c>
      <c r="V576" s="18" t="s">
        <v>37</v>
      </c>
      <c r="W576" s="17"/>
      <c r="X576" s="29" t="str">
        <f t="shared" si="15"/>
        <v/>
      </c>
      <c r="Y576" s="23" t="e">
        <f ca="1">IF(V576=#REF!,#REF!,IF(V576=#REF!,#REF!,IF(V576=#REF!,#REF!,IF(X576="","",IF(V576="","",IF(X576-TODAY()&gt;0,X576-TODAY(),"Venceu"))))))</f>
        <v>#REF!</v>
      </c>
      <c r="Z576" s="28"/>
      <c r="AA576" s="25"/>
      <c r="AC576" s="38"/>
    </row>
    <row r="577" spans="1:29" ht="43.5" hidden="1" customHeight="1" x14ac:dyDescent="0.25">
      <c r="A577" s="16">
        <v>581</v>
      </c>
      <c r="B577" s="17" t="s">
        <v>2638</v>
      </c>
      <c r="C577" s="23" t="e">
        <f>IF(B577&gt;0,VLOOKUP(MID(B577,1,5),#REF!,2,FALSE),"")</f>
        <v>#REF!</v>
      </c>
      <c r="D577" s="23" t="s">
        <v>958</v>
      </c>
      <c r="E577" s="17"/>
      <c r="F577" s="17" t="s">
        <v>2291</v>
      </c>
      <c r="G577" s="28" t="s">
        <v>2639</v>
      </c>
      <c r="H577" s="17"/>
      <c r="I577" s="17"/>
      <c r="J577" s="17" t="s">
        <v>43</v>
      </c>
      <c r="K577" s="22">
        <v>44109</v>
      </c>
      <c r="L577" s="22"/>
      <c r="M577" s="22">
        <v>44120</v>
      </c>
      <c r="N577" s="22">
        <v>44126</v>
      </c>
      <c r="O577" s="22"/>
      <c r="P577" s="22">
        <v>44127</v>
      </c>
      <c r="Q577" s="22">
        <v>44196</v>
      </c>
      <c r="R577" s="22"/>
      <c r="S577" s="17">
        <v>2244885</v>
      </c>
      <c r="T577" s="17">
        <v>2262722</v>
      </c>
      <c r="U577" s="23" t="str">
        <f t="shared" ref="U577" si="16">IF(B577&gt;0,IF(Q577&gt;0,$Q$1,IF(P577&gt;0,$P$1,IF(O577&gt;0,$O$1,IF(N577&gt;0,$N$1,IF(M577&gt;0,$M$1,IF(L577&gt;0,$L$1,IF(K577&gt;0,$K$1,"Registrar demanda"))))))),"")</f>
        <v>Despachado CNA</v>
      </c>
      <c r="V577" s="18" t="s">
        <v>37</v>
      </c>
      <c r="W577" s="17"/>
      <c r="X577" s="29" t="str">
        <f t="shared" si="15"/>
        <v/>
      </c>
      <c r="Y577" s="23" t="e">
        <f ca="1">IF(V577=#REF!,#REF!,IF(V577=#REF!,#REF!,IF(V577=#REF!,#REF!,IF(X577="","",IF(V577="","",IF(X577-TODAY()&gt;0,X577-TODAY(),"Venceu"))))))</f>
        <v>#REF!</v>
      </c>
      <c r="Z577" s="28"/>
      <c r="AA577" s="25" t="s">
        <v>2640</v>
      </c>
      <c r="AC577" s="38"/>
    </row>
    <row r="578" spans="1:29" ht="43.5" hidden="1" customHeight="1" x14ac:dyDescent="0.25">
      <c r="A578" s="16">
        <v>582</v>
      </c>
      <c r="B578" s="17" t="s">
        <v>2638</v>
      </c>
      <c r="C578" s="23" t="e">
        <f>IF(B578&gt;0,VLOOKUP(MID(B578,1,5),#REF!,2,FALSE),"")</f>
        <v>#REF!</v>
      </c>
      <c r="D578" s="23" t="s">
        <v>958</v>
      </c>
      <c r="E578" s="17"/>
      <c r="F578" s="17" t="s">
        <v>2291</v>
      </c>
      <c r="G578" s="28" t="s">
        <v>2639</v>
      </c>
      <c r="H578" s="17"/>
      <c r="I578" s="17"/>
      <c r="J578" s="17" t="s">
        <v>857</v>
      </c>
      <c r="K578" s="22">
        <v>44270</v>
      </c>
      <c r="L578" s="22"/>
      <c r="M578" s="22"/>
      <c r="N578" s="22"/>
      <c r="O578" s="22"/>
      <c r="P578" s="22">
        <v>44306</v>
      </c>
      <c r="Q578" s="22"/>
      <c r="R578" s="22"/>
      <c r="S578" s="17">
        <v>2617298</v>
      </c>
      <c r="T578" s="17"/>
      <c r="U578" s="69" t="str">
        <f t="shared" ref="U578:U641" si="17">IF(B578&gt;0,IF(R578&gt;0,$R$1,IF(Q578&gt;0,$Q$1,IF(P578&gt;0,$P$1,IF(O578&gt;0,$O$1,IF(N578&gt;0,$N$1,IF(M578&gt;0,$M$1,IF(L578&gt;0,$L$1,IF(K578&gt;0,$K$1,"Registrar demanda")))))))),"")</f>
        <v>Despachado COSOL</v>
      </c>
      <c r="V578" s="18"/>
      <c r="W578" s="17"/>
      <c r="X578" s="29" t="str">
        <f t="shared" si="15"/>
        <v/>
      </c>
      <c r="Y578" s="23" t="e">
        <f ca="1">IF(V578=#REF!,#REF!,IF(V578=#REF!,#REF!,IF(V578=#REF!,#REF!,IF(X578="","",IF(V578="","",IF(X578-TODAY()&gt;0,X578-TODAY(),"Venceu"))))))</f>
        <v>#REF!</v>
      </c>
      <c r="Z578" s="28"/>
      <c r="AA578" s="25"/>
      <c r="AC578" s="38"/>
    </row>
    <row r="579" spans="1:29" ht="43.5" hidden="1" customHeight="1" x14ac:dyDescent="0.25">
      <c r="A579" s="16">
        <v>583</v>
      </c>
      <c r="B579" s="17" t="s">
        <v>2641</v>
      </c>
      <c r="C579" s="23" t="e">
        <f>IF(B579&gt;0,VLOOKUP(MID(B579,1,5),#REF!,2,FALSE),"")</f>
        <v>#REF!</v>
      </c>
      <c r="D579" s="23" t="s">
        <v>2642</v>
      </c>
      <c r="E579" s="17"/>
      <c r="F579" s="17" t="s">
        <v>2291</v>
      </c>
      <c r="G579" s="28" t="s">
        <v>2643</v>
      </c>
      <c r="H579" s="17"/>
      <c r="I579" s="17"/>
      <c r="J579" s="17" t="s">
        <v>857</v>
      </c>
      <c r="K579" s="22">
        <v>44306</v>
      </c>
      <c r="L579" s="22"/>
      <c r="M579" s="22"/>
      <c r="N579" s="22"/>
      <c r="O579" s="22"/>
      <c r="P579" s="22">
        <v>44306</v>
      </c>
      <c r="Q579" s="22"/>
      <c r="R579" s="22"/>
      <c r="S579" s="17"/>
      <c r="T579" s="17"/>
      <c r="U579" s="69" t="str">
        <f t="shared" si="17"/>
        <v>Despachado COSOL</v>
      </c>
      <c r="V579" s="18" t="s">
        <v>37</v>
      </c>
      <c r="W579" s="17"/>
      <c r="X579" s="29" t="str">
        <f t="shared" si="15"/>
        <v/>
      </c>
      <c r="Y579" s="23" t="e">
        <f ca="1">IF(V579=#REF!,#REF!,IF(V579=#REF!,#REF!,IF(V579=#REF!,#REF!,IF(X579="","",IF(V579="","",IF(X579-TODAY()&gt;0,X579-TODAY(),"Venceu"))))))</f>
        <v>#REF!</v>
      </c>
      <c r="Z579" s="28"/>
      <c r="AA579" s="25" t="s">
        <v>2644</v>
      </c>
      <c r="AC579" s="38"/>
    </row>
    <row r="580" spans="1:29" ht="43.5" hidden="1" customHeight="1" x14ac:dyDescent="0.25">
      <c r="A580" s="16">
        <v>584</v>
      </c>
      <c r="B580" s="17" t="s">
        <v>2358</v>
      </c>
      <c r="C580" s="23" t="e">
        <f>IF(B580&gt;0,VLOOKUP(MID(B580,1,5),#REF!,2,FALSE),"")</f>
        <v>#REF!</v>
      </c>
      <c r="D580" s="17" t="s">
        <v>958</v>
      </c>
      <c r="E580" s="17"/>
      <c r="F580" s="17" t="s">
        <v>2291</v>
      </c>
      <c r="G580" s="28" t="s">
        <v>2645</v>
      </c>
      <c r="H580" s="17"/>
      <c r="I580" s="17"/>
      <c r="J580" s="17" t="s">
        <v>857</v>
      </c>
      <c r="K580" s="22">
        <v>44291</v>
      </c>
      <c r="L580" s="22"/>
      <c r="M580" s="22"/>
      <c r="N580" s="22"/>
      <c r="O580" s="22"/>
      <c r="P580" s="22">
        <v>44306</v>
      </c>
      <c r="Q580" s="22">
        <v>44308</v>
      </c>
      <c r="R580" s="22"/>
      <c r="S580" s="17">
        <v>2608069</v>
      </c>
      <c r="T580" s="17">
        <v>2621523</v>
      </c>
      <c r="U580" s="69" t="str">
        <f t="shared" si="17"/>
        <v>Despachado CNA</v>
      </c>
      <c r="V580" s="18" t="s">
        <v>37</v>
      </c>
      <c r="W580" s="17"/>
      <c r="X580" s="29" t="str">
        <f t="shared" si="15"/>
        <v/>
      </c>
      <c r="Y580" s="23" t="e">
        <f ca="1">IF(V580=#REF!,#REF!,IF(V580=#REF!,#REF!,IF(V580=#REF!,#REF!,IF(X580="","",IF(V580="","",IF(X580-TODAY()&gt;0,X580-TODAY(),"Venceu"))))))</f>
        <v>#REF!</v>
      </c>
      <c r="Z580" s="28"/>
      <c r="AA580" s="25"/>
      <c r="AC580" s="38"/>
    </row>
    <row r="581" spans="1:29" ht="43.5" hidden="1" customHeight="1" x14ac:dyDescent="0.25">
      <c r="A581" s="16">
        <v>585</v>
      </c>
      <c r="B581" s="17" t="s">
        <v>2646</v>
      </c>
      <c r="C581" s="23" t="e">
        <f>IF(B581&gt;0,VLOOKUP(MID(B581,1,5),#REF!,2,FALSE),"")</f>
        <v>#REF!</v>
      </c>
      <c r="D581" s="23" t="s">
        <v>2642</v>
      </c>
      <c r="E581" s="17"/>
      <c r="F581" s="17" t="s">
        <v>2291</v>
      </c>
      <c r="G581" s="28" t="s">
        <v>2647</v>
      </c>
      <c r="H581" s="17"/>
      <c r="I581" s="17"/>
      <c r="J581" s="17" t="s">
        <v>857</v>
      </c>
      <c r="K581" s="22">
        <v>44308</v>
      </c>
      <c r="L581" s="22"/>
      <c r="M581" s="22"/>
      <c r="N581" s="22"/>
      <c r="O581" s="22"/>
      <c r="P581" s="22">
        <v>44308</v>
      </c>
      <c r="Q581" s="22"/>
      <c r="R581" s="22"/>
      <c r="S581" s="17">
        <v>2623518</v>
      </c>
      <c r="T581" s="17"/>
      <c r="U581" s="69" t="str">
        <f t="shared" si="17"/>
        <v>Despachado COSOL</v>
      </c>
      <c r="V581" s="18" t="s">
        <v>37</v>
      </c>
      <c r="W581" s="17"/>
      <c r="X581" s="29" t="str">
        <f t="shared" si="15"/>
        <v/>
      </c>
      <c r="Y581" s="23" t="e">
        <f ca="1">IF(V581=#REF!,#REF!,IF(V581=#REF!,#REF!,IF(V581=#REF!,#REF!,IF(X581="","",IF(V581="","",IF(X581-TODAY()&gt;0,X581-TODAY(),"Venceu"))))))</f>
        <v>#REF!</v>
      </c>
      <c r="Z581" s="28"/>
      <c r="AA581" s="25" t="s">
        <v>2648</v>
      </c>
      <c r="AC581" s="38"/>
    </row>
    <row r="582" spans="1:29" ht="43.5" hidden="1" customHeight="1" x14ac:dyDescent="0.25">
      <c r="A582" s="16">
        <v>586</v>
      </c>
      <c r="B582" s="17" t="s">
        <v>2649</v>
      </c>
      <c r="C582" s="23" t="e">
        <f>IF(B582&gt;0,VLOOKUP(MID(B582,1,5),#REF!,2,FALSE),"")</f>
        <v>#REF!</v>
      </c>
      <c r="D582" s="17" t="s">
        <v>2081</v>
      </c>
      <c r="E582" s="17"/>
      <c r="F582" s="17" t="s">
        <v>2291</v>
      </c>
      <c r="G582" s="28" t="s">
        <v>2650</v>
      </c>
      <c r="H582" s="17"/>
      <c r="I582" s="17"/>
      <c r="J582" s="17" t="s">
        <v>873</v>
      </c>
      <c r="K582" s="22">
        <v>44309</v>
      </c>
      <c r="L582" s="22"/>
      <c r="M582" s="22">
        <v>44311</v>
      </c>
      <c r="N582" s="22">
        <v>44312</v>
      </c>
      <c r="O582" s="22"/>
      <c r="P582" s="22">
        <v>44312</v>
      </c>
      <c r="Q582" s="22">
        <v>44320</v>
      </c>
      <c r="R582" s="22"/>
      <c r="S582" s="17">
        <v>2627321</v>
      </c>
      <c r="T582" s="17">
        <v>2628733</v>
      </c>
      <c r="U582" s="69" t="str">
        <f t="shared" si="17"/>
        <v>Despachado CNA</v>
      </c>
      <c r="V582" s="18" t="s">
        <v>37</v>
      </c>
      <c r="W582" s="17"/>
      <c r="X582" s="29" t="str">
        <f t="shared" si="15"/>
        <v/>
      </c>
      <c r="Y582" s="23" t="e">
        <f ca="1">IF(V582=#REF!,#REF!,IF(V582=#REF!,#REF!,IF(V582=#REF!,#REF!,IF(X582="","",IF(V582="","",IF(X582-TODAY()&gt;0,X582-TODAY(),"Venceu"))))))</f>
        <v>#REF!</v>
      </c>
      <c r="Z582" s="28"/>
      <c r="AA582" s="25"/>
      <c r="AC582" s="38"/>
    </row>
    <row r="583" spans="1:29" ht="43.5" hidden="1" customHeight="1" x14ac:dyDescent="0.25">
      <c r="A583" s="16">
        <v>587</v>
      </c>
      <c r="B583" s="17" t="s">
        <v>2431</v>
      </c>
      <c r="C583" s="23" t="e">
        <f>IF(B583&gt;0,VLOOKUP(MID(B583,1,5),#REF!,2,FALSE),"")</f>
        <v>#REF!</v>
      </c>
      <c r="D583" s="17" t="s">
        <v>2081</v>
      </c>
      <c r="E583" s="17"/>
      <c r="F583" s="17" t="s">
        <v>2291</v>
      </c>
      <c r="G583" s="28" t="s">
        <v>2651</v>
      </c>
      <c r="H583" s="17"/>
      <c r="I583" s="17"/>
      <c r="J583" s="17" t="s">
        <v>857</v>
      </c>
      <c r="K583" s="22">
        <v>44273</v>
      </c>
      <c r="L583" s="22"/>
      <c r="M583" s="22"/>
      <c r="N583" s="22"/>
      <c r="O583" s="22"/>
      <c r="P583" s="22">
        <v>44312</v>
      </c>
      <c r="Q583" s="22">
        <v>44322</v>
      </c>
      <c r="R583" s="22"/>
      <c r="S583" s="17">
        <v>2594049</v>
      </c>
      <c r="T583" s="17">
        <v>2630104</v>
      </c>
      <c r="U583" s="69" t="str">
        <f t="shared" si="17"/>
        <v>Despachado CNA</v>
      </c>
      <c r="V583" s="18" t="s">
        <v>37</v>
      </c>
      <c r="W583" s="17"/>
      <c r="X583" s="29" t="str">
        <f t="shared" si="15"/>
        <v/>
      </c>
      <c r="Y583" s="23" t="e">
        <f ca="1">IF(V583=#REF!,#REF!,IF(V583=#REF!,#REF!,IF(V583=#REF!,#REF!,IF(X583="","",IF(V583="","",IF(X583-TODAY()&gt;0,X583-TODAY(),"Venceu"))))))</f>
        <v>#REF!</v>
      </c>
      <c r="Z583" s="28"/>
      <c r="AA583" s="25"/>
      <c r="AC583" s="38"/>
    </row>
    <row r="584" spans="1:29" ht="43.5" hidden="1" customHeight="1" x14ac:dyDescent="0.25">
      <c r="A584" s="16">
        <v>588</v>
      </c>
      <c r="B584" s="17" t="s">
        <v>2652</v>
      </c>
      <c r="C584" s="23" t="e">
        <f>IF(B584&gt;0,VLOOKUP(MID(B584,1,5),#REF!,2,FALSE),"")</f>
        <v>#REF!</v>
      </c>
      <c r="D584" s="17" t="s">
        <v>977</v>
      </c>
      <c r="E584" s="17"/>
      <c r="F584" s="17" t="s">
        <v>2291</v>
      </c>
      <c r="G584" s="28" t="s">
        <v>2653</v>
      </c>
      <c r="H584" s="17"/>
      <c r="I584" s="17"/>
      <c r="J584" s="17" t="s">
        <v>857</v>
      </c>
      <c r="K584" s="22">
        <v>44312</v>
      </c>
      <c r="L584" s="22"/>
      <c r="M584" s="22"/>
      <c r="N584" s="22"/>
      <c r="O584" s="22"/>
      <c r="P584" s="22">
        <v>44312</v>
      </c>
      <c r="Q584" s="22"/>
      <c r="R584" s="22"/>
      <c r="S584" s="17">
        <v>2629647</v>
      </c>
      <c r="T584" s="17"/>
      <c r="U584" s="69" t="str">
        <f t="shared" si="17"/>
        <v>Despachado COSOL</v>
      </c>
      <c r="V584" s="18"/>
      <c r="W584" s="17"/>
      <c r="X584" s="29" t="str">
        <f t="shared" si="15"/>
        <v/>
      </c>
      <c r="Y584" s="23" t="e">
        <f ca="1">IF(V584=#REF!,#REF!,IF(V584=#REF!,#REF!,IF(V584=#REF!,#REF!,IF(X584="","",IF(V584="","",IF(X584-TODAY()&gt;0,X584-TODAY(),"Venceu"))))))</f>
        <v>#REF!</v>
      </c>
      <c r="Z584" s="28"/>
      <c r="AA584" s="25"/>
      <c r="AC584" s="38"/>
    </row>
    <row r="585" spans="1:29" ht="43.5" hidden="1" customHeight="1" x14ac:dyDescent="0.25">
      <c r="A585" s="16">
        <v>589</v>
      </c>
      <c r="B585" s="17" t="s">
        <v>2654</v>
      </c>
      <c r="C585" s="23" t="e">
        <f>IF(B585&gt;0,VLOOKUP(MID(B585,1,5),#REF!,2,FALSE),"")</f>
        <v>#REF!</v>
      </c>
      <c r="D585" s="17" t="s">
        <v>977</v>
      </c>
      <c r="E585" s="17"/>
      <c r="F585" s="17" t="s">
        <v>2291</v>
      </c>
      <c r="G585" s="28" t="s">
        <v>2655</v>
      </c>
      <c r="H585" s="17"/>
      <c r="I585" s="17"/>
      <c r="J585" s="17" t="s">
        <v>857</v>
      </c>
      <c r="K585" s="22">
        <v>44312</v>
      </c>
      <c r="L585" s="22"/>
      <c r="M585" s="22"/>
      <c r="N585" s="22"/>
      <c r="O585" s="22"/>
      <c r="P585" s="22">
        <v>44312</v>
      </c>
      <c r="Q585" s="22"/>
      <c r="R585" s="22"/>
      <c r="S585" s="17">
        <v>2629650</v>
      </c>
      <c r="T585" s="17"/>
      <c r="U585" s="69" t="str">
        <f t="shared" si="17"/>
        <v>Despachado COSOL</v>
      </c>
      <c r="V585" s="18"/>
      <c r="W585" s="17"/>
      <c r="X585" s="29" t="str">
        <f t="shared" si="15"/>
        <v/>
      </c>
      <c r="Y585" s="23" t="e">
        <f ca="1">IF(V585=#REF!,#REF!,IF(V585=#REF!,#REF!,IF(V585=#REF!,#REF!,IF(X585="","",IF(V585="","",IF(X585-TODAY()&gt;0,X585-TODAY(),"Venceu"))))))</f>
        <v>#REF!</v>
      </c>
      <c r="Z585" s="28"/>
      <c r="AA585" s="25"/>
      <c r="AC585" s="38"/>
    </row>
    <row r="586" spans="1:29" ht="43.5" hidden="1" customHeight="1" x14ac:dyDescent="0.25">
      <c r="A586" s="16">
        <v>590</v>
      </c>
      <c r="B586" s="17" t="s">
        <v>2261</v>
      </c>
      <c r="C586" s="23" t="s">
        <v>279</v>
      </c>
      <c r="D586" s="17" t="s">
        <v>1015</v>
      </c>
      <c r="E586" s="17"/>
      <c r="F586" s="17" t="s">
        <v>2291</v>
      </c>
      <c r="G586" s="28" t="s">
        <v>2656</v>
      </c>
      <c r="H586" s="17"/>
      <c r="I586" s="17"/>
      <c r="J586" s="17" t="s">
        <v>857</v>
      </c>
      <c r="K586" s="22">
        <v>44313</v>
      </c>
      <c r="L586" s="22"/>
      <c r="M586" s="22"/>
      <c r="N586" s="22"/>
      <c r="O586" s="22"/>
      <c r="P586" s="22">
        <v>44313</v>
      </c>
      <c r="Q586" s="22"/>
      <c r="R586" s="22"/>
      <c r="S586" s="17">
        <v>2635473</v>
      </c>
      <c r="T586" s="17"/>
      <c r="U586" s="69" t="str">
        <f t="shared" si="17"/>
        <v>Despachado COSOL</v>
      </c>
      <c r="V586" s="18" t="s">
        <v>37</v>
      </c>
      <c r="W586" s="17"/>
      <c r="X586" s="29" t="str">
        <f t="shared" si="15"/>
        <v/>
      </c>
      <c r="Y586" s="23" t="e">
        <f ca="1">IF(V586=#REF!,#REF!,IF(V586=#REF!,#REF!,IF(V586=#REF!,#REF!,IF(X586="","",IF(V586="","",IF(X586-TODAY()&gt;0,X586-TODAY(),"Venceu"))))))</f>
        <v>#REF!</v>
      </c>
      <c r="Z586" s="28"/>
      <c r="AA586" s="25"/>
      <c r="AC586" s="38"/>
    </row>
    <row r="587" spans="1:29" ht="43.5" hidden="1" customHeight="1" x14ac:dyDescent="0.25">
      <c r="A587" s="16">
        <v>591</v>
      </c>
      <c r="B587" s="17" t="s">
        <v>2657</v>
      </c>
      <c r="C587" s="23" t="e">
        <f>IF(B587&gt;0,VLOOKUP(MID(B587,1,5),#REF!,2,FALSE),"")</f>
        <v>#REF!</v>
      </c>
      <c r="D587" s="17" t="s">
        <v>2081</v>
      </c>
      <c r="E587" s="17"/>
      <c r="F587" s="17" t="s">
        <v>2291</v>
      </c>
      <c r="G587" s="28" t="s">
        <v>2658</v>
      </c>
      <c r="H587" s="17"/>
      <c r="I587" s="17"/>
      <c r="J587" s="17" t="s">
        <v>713</v>
      </c>
      <c r="K587" s="22">
        <v>44312</v>
      </c>
      <c r="L587" s="22"/>
      <c r="M587" s="22">
        <v>44312</v>
      </c>
      <c r="N587" s="22">
        <v>44313</v>
      </c>
      <c r="O587" s="22"/>
      <c r="P587" s="22">
        <v>44314</v>
      </c>
      <c r="Q587" s="22">
        <v>44321</v>
      </c>
      <c r="R587" s="22"/>
      <c r="S587" s="17">
        <v>2631742</v>
      </c>
      <c r="T587" s="17">
        <v>2636107</v>
      </c>
      <c r="U587" s="69" t="str">
        <f t="shared" si="17"/>
        <v>Despachado CNA</v>
      </c>
      <c r="V587" s="18" t="s">
        <v>37</v>
      </c>
      <c r="W587" s="17"/>
      <c r="X587" s="29" t="str">
        <f t="shared" si="15"/>
        <v/>
      </c>
      <c r="Y587" s="23" t="e">
        <f ca="1">IF(V587=#REF!,#REF!,IF(V587=#REF!,#REF!,IF(V587=#REF!,#REF!,IF(X587="","",IF(V587="","",IF(X587-TODAY()&gt;0,X587-TODAY(),"Venceu"))))))</f>
        <v>#REF!</v>
      </c>
      <c r="Z587" s="28"/>
      <c r="AA587" s="25"/>
      <c r="AC587" s="38"/>
    </row>
    <row r="588" spans="1:29" ht="43.5" hidden="1" customHeight="1" x14ac:dyDescent="0.25">
      <c r="A588" s="16">
        <v>592</v>
      </c>
      <c r="B588" s="17" t="s">
        <v>2627</v>
      </c>
      <c r="C588" s="23" t="s">
        <v>396</v>
      </c>
      <c r="D588" s="17" t="s">
        <v>2659</v>
      </c>
      <c r="E588" s="17"/>
      <c r="F588" s="17" t="s">
        <v>2291</v>
      </c>
      <c r="G588" s="28" t="s">
        <v>2660</v>
      </c>
      <c r="H588" s="17"/>
      <c r="I588" s="17"/>
      <c r="J588" s="17" t="s">
        <v>857</v>
      </c>
      <c r="K588" s="22">
        <v>44316</v>
      </c>
      <c r="L588" s="22"/>
      <c r="M588" s="22"/>
      <c r="N588" s="22"/>
      <c r="O588" s="22"/>
      <c r="P588" s="22">
        <v>44316</v>
      </c>
      <c r="Q588" s="22">
        <v>44318</v>
      </c>
      <c r="R588" s="22"/>
      <c r="S588" s="17">
        <v>2642380</v>
      </c>
      <c r="T588" s="17">
        <v>2642518</v>
      </c>
      <c r="U588" s="69" t="str">
        <f t="shared" si="17"/>
        <v>Despachado CNA</v>
      </c>
      <c r="V588" s="18" t="s">
        <v>37</v>
      </c>
      <c r="W588" s="17"/>
      <c r="X588" s="29" t="str">
        <f t="shared" si="15"/>
        <v/>
      </c>
      <c r="Y588" s="23" t="e">
        <f ca="1">IF(V588=#REF!,#REF!,IF(V588=#REF!,#REF!,IF(V588=#REF!,#REF!,IF(X588="","",IF(V588="","",IF(X588-TODAY()&gt;0,X588-TODAY(),"Venceu"))))))</f>
        <v>#REF!</v>
      </c>
      <c r="Z588" s="28"/>
      <c r="AA588" s="25" t="s">
        <v>2661</v>
      </c>
      <c r="AC588" s="38"/>
    </row>
    <row r="589" spans="1:29" ht="43.5" hidden="1" customHeight="1" x14ac:dyDescent="0.25">
      <c r="A589" s="16">
        <v>593</v>
      </c>
      <c r="B589" s="17" t="s">
        <v>2662</v>
      </c>
      <c r="C589" s="23" t="e">
        <f>IF(B589&gt;0,VLOOKUP(MID(B589,1,5),#REF!,2,FALSE),"")</f>
        <v>#REF!</v>
      </c>
      <c r="D589" s="17" t="s">
        <v>1149</v>
      </c>
      <c r="E589" s="17"/>
      <c r="F589" s="17" t="s">
        <v>2291</v>
      </c>
      <c r="G589" s="28" t="s">
        <v>2663</v>
      </c>
      <c r="H589" s="17"/>
      <c r="I589" s="17"/>
      <c r="J589" s="17" t="s">
        <v>857</v>
      </c>
      <c r="K589" s="22">
        <v>44313</v>
      </c>
      <c r="L589" s="22"/>
      <c r="M589" s="22"/>
      <c r="N589" s="22"/>
      <c r="O589" s="22"/>
      <c r="P589" s="22">
        <v>44316</v>
      </c>
      <c r="Q589" s="22">
        <v>44320</v>
      </c>
      <c r="R589" s="22">
        <v>44321</v>
      </c>
      <c r="S589" s="17">
        <v>2631953</v>
      </c>
      <c r="T589" s="17">
        <v>2650199</v>
      </c>
      <c r="U589" s="69" t="str">
        <f t="shared" si="17"/>
        <v>Despachado IPHAN</v>
      </c>
      <c r="V589" s="18" t="s">
        <v>37</v>
      </c>
      <c r="W589" s="17"/>
      <c r="X589" s="29" t="str">
        <f t="shared" si="15"/>
        <v/>
      </c>
      <c r="Y589" s="23" t="e">
        <f ca="1">IF(V589=#REF!,#REF!,IF(V589=#REF!,#REF!,IF(V589=#REF!,#REF!,IF(X589="","",IF(V589="","",IF(X589-TODAY()&gt;0,X589-TODAY(),"Venceu"))))))</f>
        <v>#REF!</v>
      </c>
      <c r="Z589" s="28"/>
      <c r="AA589" s="25"/>
      <c r="AC589" s="38"/>
    </row>
    <row r="590" spans="1:29" ht="43.5" hidden="1" customHeight="1" x14ac:dyDescent="0.25">
      <c r="A590" s="16">
        <v>594</v>
      </c>
      <c r="B590" s="17" t="s">
        <v>2664</v>
      </c>
      <c r="C590" s="23" t="e">
        <f>IF(B590&gt;0,VLOOKUP(MID(B590,1,5),#REF!,2,FALSE),"")</f>
        <v>#REF!</v>
      </c>
      <c r="D590" s="17" t="s">
        <v>1149</v>
      </c>
      <c r="E590" s="17"/>
      <c r="F590" s="17" t="s">
        <v>2291</v>
      </c>
      <c r="G590" s="28" t="s">
        <v>2665</v>
      </c>
      <c r="H590" s="17"/>
      <c r="I590" s="17"/>
      <c r="J590" s="17" t="s">
        <v>873</v>
      </c>
      <c r="K590" s="22">
        <v>44314</v>
      </c>
      <c r="L590" s="22"/>
      <c r="M590" s="22">
        <v>44314</v>
      </c>
      <c r="N590" s="22">
        <v>44315</v>
      </c>
      <c r="O590" s="22"/>
      <c r="P590" s="22">
        <v>44316</v>
      </c>
      <c r="Q590" s="22">
        <v>44320</v>
      </c>
      <c r="R590" s="22"/>
      <c r="S590" s="17">
        <v>2637031</v>
      </c>
      <c r="T590" s="17"/>
      <c r="U590" s="69" t="str">
        <f t="shared" si="17"/>
        <v>Despachado CNA</v>
      </c>
      <c r="V590" s="18"/>
      <c r="W590" s="17"/>
      <c r="X590" s="29" t="str">
        <f t="shared" si="15"/>
        <v/>
      </c>
      <c r="Y590" s="23" t="e">
        <f ca="1">IF(V590=#REF!,#REF!,IF(V590=#REF!,#REF!,IF(V590=#REF!,#REF!,IF(X590="","",IF(V590="","",IF(X590-TODAY()&gt;0,X590-TODAY(),"Venceu"))))))</f>
        <v>#REF!</v>
      </c>
      <c r="Z590" s="28"/>
      <c r="AA590" s="25"/>
      <c r="AC590" s="38"/>
    </row>
    <row r="591" spans="1:29" ht="43.5" hidden="1" customHeight="1" x14ac:dyDescent="0.25">
      <c r="A591" s="16">
        <v>595</v>
      </c>
      <c r="B591" s="17" t="s">
        <v>2666</v>
      </c>
      <c r="C591" s="23" t="s">
        <v>54</v>
      </c>
      <c r="D591" s="17" t="s">
        <v>990</v>
      </c>
      <c r="E591" s="17"/>
      <c r="F591" s="17" t="s">
        <v>2291</v>
      </c>
      <c r="G591" s="28" t="s">
        <v>2667</v>
      </c>
      <c r="H591" s="17"/>
      <c r="I591" s="17"/>
      <c r="J591" s="17" t="s">
        <v>857</v>
      </c>
      <c r="K591" s="22">
        <v>44320</v>
      </c>
      <c r="L591" s="22"/>
      <c r="M591" s="22"/>
      <c r="N591" s="22"/>
      <c r="O591" s="22"/>
      <c r="P591" s="22">
        <v>44320</v>
      </c>
      <c r="Q591" s="22"/>
      <c r="R591" s="22"/>
      <c r="S591" s="17">
        <v>2647665</v>
      </c>
      <c r="T591" s="17"/>
      <c r="U591" s="69" t="str">
        <f t="shared" si="17"/>
        <v>Despachado COSOL</v>
      </c>
      <c r="V591" s="18"/>
      <c r="W591" s="17"/>
      <c r="X591" s="29" t="str">
        <f t="shared" si="15"/>
        <v/>
      </c>
      <c r="Y591" s="23" t="e">
        <f ca="1">IF(V591=#REF!,#REF!,IF(V591=#REF!,#REF!,IF(V591=#REF!,#REF!,IF(X591="","",IF(V591="","",IF(X591-TODAY()&gt;0,X591-TODAY(),"Venceu"))))))</f>
        <v>#REF!</v>
      </c>
      <c r="Z591" s="28"/>
      <c r="AA591" s="25" t="s">
        <v>2668</v>
      </c>
      <c r="AC591" s="38"/>
    </row>
    <row r="592" spans="1:29" ht="43.5" hidden="1" customHeight="1" x14ac:dyDescent="0.25">
      <c r="A592" s="16">
        <v>596</v>
      </c>
      <c r="B592" s="17" t="s">
        <v>2494</v>
      </c>
      <c r="C592" s="23" t="e">
        <f>IF(B592&gt;0,VLOOKUP(MID(B592,1,5),#REF!,2,FALSE),"")</f>
        <v>#REF!</v>
      </c>
      <c r="D592" s="17" t="s">
        <v>1143</v>
      </c>
      <c r="E592" s="17"/>
      <c r="F592" s="17" t="s">
        <v>2291</v>
      </c>
      <c r="G592" s="28" t="s">
        <v>2669</v>
      </c>
      <c r="H592" s="17"/>
      <c r="I592" s="17"/>
      <c r="J592" s="17" t="s">
        <v>857</v>
      </c>
      <c r="K592" s="22">
        <v>44323</v>
      </c>
      <c r="L592" s="22"/>
      <c r="M592" s="22"/>
      <c r="N592" s="22"/>
      <c r="O592" s="22"/>
      <c r="P592" s="22">
        <v>44326</v>
      </c>
      <c r="Q592" s="22"/>
      <c r="R592" s="22"/>
      <c r="S592" s="17"/>
      <c r="T592" s="17"/>
      <c r="U592" s="69" t="str">
        <f t="shared" si="17"/>
        <v>Despachado COSOL</v>
      </c>
      <c r="V592" s="18" t="s">
        <v>423</v>
      </c>
      <c r="W592" s="17"/>
      <c r="X592" s="29">
        <v>44418</v>
      </c>
      <c r="Y592" s="23" t="e">
        <f ca="1">IF(V592=#REF!,#REF!,IF(V592=#REF!,#REF!,IF(V592=#REF!,#REF!,IF(X592="","",IF(V592="","",IF(X592-TODAY()&gt;0,X592-TODAY(),"Venceu"))))))</f>
        <v>#REF!</v>
      </c>
      <c r="Z592" s="28"/>
      <c r="AA592" s="25" t="s">
        <v>2670</v>
      </c>
      <c r="AC592" s="38"/>
    </row>
    <row r="593" spans="1:29" ht="43.5" hidden="1" customHeight="1" x14ac:dyDescent="0.25">
      <c r="A593" s="16">
        <v>597</v>
      </c>
      <c r="B593" s="17" t="s">
        <v>2671</v>
      </c>
      <c r="C593" s="23" t="e">
        <f>IF(B593&gt;0,VLOOKUP(MID(B593,1,5),#REF!,2,FALSE),"")</f>
        <v>#REF!</v>
      </c>
      <c r="D593" s="17" t="s">
        <v>1546</v>
      </c>
      <c r="E593" s="17"/>
      <c r="F593" s="17" t="s">
        <v>2291</v>
      </c>
      <c r="G593" s="28" t="s">
        <v>2672</v>
      </c>
      <c r="H593" s="17"/>
      <c r="I593" s="17"/>
      <c r="J593" s="17" t="s">
        <v>857</v>
      </c>
      <c r="K593" s="22">
        <v>44326</v>
      </c>
      <c r="L593" s="22"/>
      <c r="M593" s="22"/>
      <c r="N593" s="22"/>
      <c r="O593" s="22"/>
      <c r="P593" s="22"/>
      <c r="Q593" s="22"/>
      <c r="R593" s="22"/>
      <c r="S593" s="17">
        <v>2661204</v>
      </c>
      <c r="T593" s="17"/>
      <c r="U593" s="69" t="str">
        <f t="shared" si="17"/>
        <v>Entrada COSOL</v>
      </c>
      <c r="V593" s="18" t="s">
        <v>860</v>
      </c>
      <c r="W593" s="17"/>
      <c r="X593" s="29" t="str">
        <f t="shared" si="15"/>
        <v/>
      </c>
      <c r="Y593" s="23" t="e">
        <f ca="1">IF(V593=#REF!,#REF!,IF(V593=#REF!,#REF!,IF(V593=#REF!,#REF!,IF(X593="","",IF(V593="","",IF(X593-TODAY()&gt;0,X593-TODAY(),"Venceu"))))))</f>
        <v>#REF!</v>
      </c>
      <c r="Z593" s="28"/>
      <c r="AA593" s="25" t="s">
        <v>2673</v>
      </c>
      <c r="AC593" s="38"/>
    </row>
    <row r="594" spans="1:29" ht="43.5" hidden="1" customHeight="1" x14ac:dyDescent="0.25">
      <c r="A594" s="16">
        <v>598</v>
      </c>
      <c r="B594" s="17" t="s">
        <v>2674</v>
      </c>
      <c r="C594" s="23" t="e">
        <f>IF(B594&gt;0,VLOOKUP(MID(B594,1,5),#REF!,2,FALSE),"")</f>
        <v>#REF!</v>
      </c>
      <c r="D594" s="17" t="s">
        <v>1546</v>
      </c>
      <c r="E594" s="17"/>
      <c r="F594" s="17" t="s">
        <v>2291</v>
      </c>
      <c r="G594" s="28" t="s">
        <v>2675</v>
      </c>
      <c r="H594" s="17"/>
      <c r="I594" s="17"/>
      <c r="J594" s="17" t="s">
        <v>857</v>
      </c>
      <c r="K594" s="22">
        <v>44326</v>
      </c>
      <c r="L594" s="22"/>
      <c r="M594" s="22"/>
      <c r="N594" s="22"/>
      <c r="O594" s="22"/>
      <c r="P594" s="22">
        <v>44326</v>
      </c>
      <c r="Q594" s="22"/>
      <c r="R594" s="22"/>
      <c r="S594" s="17">
        <v>2661415</v>
      </c>
      <c r="T594" s="17"/>
      <c r="U594" s="69" t="str">
        <f t="shared" si="17"/>
        <v>Despachado COSOL</v>
      </c>
      <c r="V594" s="18"/>
      <c r="W594" s="17"/>
      <c r="X594" s="29" t="str">
        <f t="shared" si="15"/>
        <v/>
      </c>
      <c r="Y594" s="23" t="e">
        <f ca="1">IF(V594=#REF!,#REF!,IF(V594=#REF!,#REF!,IF(V594=#REF!,#REF!,IF(X594="","",IF(V594="","",IF(X594-TODAY()&gt;0,X594-TODAY(),"Venceu"))))))</f>
        <v>#REF!</v>
      </c>
      <c r="Z594" s="28"/>
      <c r="AA594" s="25" t="s">
        <v>2673</v>
      </c>
      <c r="AC594" s="38"/>
    </row>
    <row r="595" spans="1:29" ht="43.5" hidden="1" customHeight="1" x14ac:dyDescent="0.25">
      <c r="A595" s="16">
        <v>599</v>
      </c>
      <c r="B595" s="17" t="s">
        <v>2676</v>
      </c>
      <c r="C595" s="23" t="e">
        <f>IF(B595&gt;0,VLOOKUP(MID(B595,1,5),#REF!,2,FALSE),"")</f>
        <v>#REF!</v>
      </c>
      <c r="D595" s="17" t="s">
        <v>2081</v>
      </c>
      <c r="E595" s="17"/>
      <c r="F595" s="17" t="s">
        <v>2291</v>
      </c>
      <c r="G595" s="28" t="s">
        <v>2677</v>
      </c>
      <c r="H595" s="17"/>
      <c r="I595" s="17"/>
      <c r="J595" s="17" t="s">
        <v>873</v>
      </c>
      <c r="K595" s="22">
        <v>44321</v>
      </c>
      <c r="L595" s="22"/>
      <c r="M595" s="22">
        <v>44322</v>
      </c>
      <c r="N595" s="22">
        <v>44322</v>
      </c>
      <c r="O595" s="22"/>
      <c r="P595" s="22">
        <v>44326</v>
      </c>
      <c r="Q595" s="22"/>
      <c r="R595" s="22"/>
      <c r="S595" s="17">
        <v>2657107</v>
      </c>
      <c r="T595" s="17"/>
      <c r="U595" s="69" t="str">
        <f t="shared" si="17"/>
        <v>Despachado COSOL</v>
      </c>
      <c r="V595" s="18" t="s">
        <v>37</v>
      </c>
      <c r="W595" s="17"/>
      <c r="X595" s="29" t="str">
        <f t="shared" si="15"/>
        <v/>
      </c>
      <c r="Y595" s="23" t="e">
        <f ca="1">IF(V595=#REF!,#REF!,IF(V595=#REF!,#REF!,IF(V595=#REF!,#REF!,IF(X595="","",IF(V595="","",IF(X595-TODAY()&gt;0,X595-TODAY(),"Venceu"))))))</f>
        <v>#REF!</v>
      </c>
      <c r="Z595" s="28"/>
      <c r="AA595" s="25" t="s">
        <v>2678</v>
      </c>
      <c r="AC595" s="38"/>
    </row>
    <row r="596" spans="1:29" ht="43.5" hidden="1" customHeight="1" x14ac:dyDescent="0.25">
      <c r="A596" s="16">
        <v>600</v>
      </c>
      <c r="B596" s="17" t="s">
        <v>2679</v>
      </c>
      <c r="C596" s="23" t="e">
        <f>IF(B596&gt;0,VLOOKUP(MID(B596,1,5),#REF!,2,FALSE),"")</f>
        <v>#REF!</v>
      </c>
      <c r="D596" s="23" t="s">
        <v>1149</v>
      </c>
      <c r="E596" s="17"/>
      <c r="F596" s="17" t="s">
        <v>2291</v>
      </c>
      <c r="G596" s="28" t="s">
        <v>2680</v>
      </c>
      <c r="H596" s="17"/>
      <c r="I596" s="17"/>
      <c r="J596" s="17" t="s">
        <v>43</v>
      </c>
      <c r="K596" s="22">
        <v>44330</v>
      </c>
      <c r="L596" s="22"/>
      <c r="M596" s="22">
        <v>44330</v>
      </c>
      <c r="N596" s="22">
        <v>44333</v>
      </c>
      <c r="O596" s="22"/>
      <c r="P596" s="22">
        <v>44333</v>
      </c>
      <c r="Q596" s="22">
        <v>44333</v>
      </c>
      <c r="R596" s="22">
        <v>44334</v>
      </c>
      <c r="S596" s="22" t="s">
        <v>2681</v>
      </c>
      <c r="T596" s="17">
        <v>2685537</v>
      </c>
      <c r="U596" s="69" t="str">
        <f t="shared" si="17"/>
        <v>Despachado IPHAN</v>
      </c>
      <c r="V596" s="18" t="s">
        <v>386</v>
      </c>
      <c r="W596" s="17"/>
      <c r="X596" s="29" t="str">
        <f t="shared" si="15"/>
        <v/>
      </c>
      <c r="Y596" s="23" t="e">
        <f ca="1">IF(V596=#REF!,#REF!,IF(V596=#REF!,#REF!,IF(V596=#REF!,#REF!,IF(X596="","",IF(V596="","",IF(X596-TODAY()&gt;0,X596-TODAY(),"Venceu"))))))</f>
        <v>#REF!</v>
      </c>
      <c r="Z596" s="28"/>
      <c r="AA596" s="25" t="s">
        <v>2682</v>
      </c>
      <c r="AC596" s="38"/>
    </row>
    <row r="597" spans="1:29" ht="43.5" hidden="1" customHeight="1" x14ac:dyDescent="0.25">
      <c r="A597" s="16">
        <v>601</v>
      </c>
      <c r="B597" s="17" t="s">
        <v>2520</v>
      </c>
      <c r="C597" s="23" t="e">
        <f>IF(B597&gt;0,VLOOKUP(MID(B597,1,5),#REF!,2,FALSE),"")</f>
        <v>#REF!</v>
      </c>
      <c r="D597" s="23" t="s">
        <v>990</v>
      </c>
      <c r="E597" s="17"/>
      <c r="F597" s="17" t="s">
        <v>2291</v>
      </c>
      <c r="G597" s="28" t="s">
        <v>2521</v>
      </c>
      <c r="H597" s="17"/>
      <c r="I597" s="17"/>
      <c r="J597" s="17" t="s">
        <v>857</v>
      </c>
      <c r="K597" s="22">
        <v>44333</v>
      </c>
      <c r="L597" s="22"/>
      <c r="M597" s="22"/>
      <c r="N597" s="22"/>
      <c r="O597" s="22"/>
      <c r="P597" s="22">
        <v>44340</v>
      </c>
      <c r="Q597" s="22"/>
      <c r="R597" s="22"/>
      <c r="S597" s="17">
        <v>2679954</v>
      </c>
      <c r="T597" s="17"/>
      <c r="U597" s="69" t="str">
        <f t="shared" si="17"/>
        <v>Despachado COSOL</v>
      </c>
      <c r="V597" s="18" t="s">
        <v>37</v>
      </c>
      <c r="W597" s="17"/>
      <c r="X597" s="29" t="str">
        <f t="shared" si="15"/>
        <v/>
      </c>
      <c r="Y597" s="23" t="e">
        <f ca="1">IF(V597=#REF!,#REF!,IF(V597=#REF!,#REF!,IF(V597=#REF!,#REF!,IF(X597="","",IF(V597="","",IF(X597-TODAY()&gt;0,X597-TODAY(),"Venceu"))))))</f>
        <v>#REF!</v>
      </c>
      <c r="Z597" s="28"/>
      <c r="AA597" s="25" t="s">
        <v>2683</v>
      </c>
      <c r="AC597" s="38"/>
    </row>
    <row r="598" spans="1:29" ht="43.5" hidden="1" customHeight="1" x14ac:dyDescent="0.25">
      <c r="A598" s="16">
        <v>602</v>
      </c>
      <c r="B598" s="17" t="s">
        <v>2684</v>
      </c>
      <c r="C598" s="23" t="e">
        <f>IF(B598&gt;0,VLOOKUP(MID(B598,1,5),#REF!,2,FALSE),"")</f>
        <v>#REF!</v>
      </c>
      <c r="D598" s="23" t="s">
        <v>1256</v>
      </c>
      <c r="E598" s="17"/>
      <c r="F598" s="17" t="s">
        <v>2291</v>
      </c>
      <c r="G598" s="28" t="s">
        <v>2685</v>
      </c>
      <c r="H598" s="17"/>
      <c r="I598" s="17"/>
      <c r="J598" s="17" t="s">
        <v>43</v>
      </c>
      <c r="K598" s="22">
        <v>44330</v>
      </c>
      <c r="L598" s="22"/>
      <c r="M598" s="22">
        <v>44330</v>
      </c>
      <c r="N598" s="22">
        <v>44334</v>
      </c>
      <c r="O598" s="22"/>
      <c r="P598" s="22">
        <v>44334</v>
      </c>
      <c r="Q598" s="22">
        <v>44336</v>
      </c>
      <c r="R598" s="22"/>
      <c r="S598" s="17">
        <v>2678599</v>
      </c>
      <c r="T598" s="17" t="s">
        <v>2686</v>
      </c>
      <c r="U598" s="69" t="str">
        <f t="shared" si="17"/>
        <v>Despachado CNA</v>
      </c>
      <c r="V598" s="18" t="s">
        <v>37</v>
      </c>
      <c r="W598" s="17"/>
      <c r="X598" s="29" t="str">
        <f t="shared" si="15"/>
        <v/>
      </c>
      <c r="Y598" s="23" t="e">
        <f ca="1">IF(V598=#REF!,#REF!,IF(V598=#REF!,#REF!,IF(V598=#REF!,#REF!,IF(X598="","",IF(V598="","",IF(X598-TODAY()&gt;0,X598-TODAY(),"Venceu"))))))</f>
        <v>#REF!</v>
      </c>
      <c r="Z598" s="28"/>
      <c r="AA598" s="25"/>
      <c r="AC598" s="38"/>
    </row>
    <row r="599" spans="1:29" ht="43.5" hidden="1" customHeight="1" x14ac:dyDescent="0.25">
      <c r="A599" s="16">
        <v>603</v>
      </c>
      <c r="B599" s="17" t="s">
        <v>2687</v>
      </c>
      <c r="C599" s="23" t="e">
        <f>IF(B599&gt;0,VLOOKUP(MID(B599,1,5),#REF!,2,FALSE),"")</f>
        <v>#REF!</v>
      </c>
      <c r="D599" s="23" t="s">
        <v>1256</v>
      </c>
      <c r="E599" s="17"/>
      <c r="F599" s="17" t="s">
        <v>2291</v>
      </c>
      <c r="G599" s="28" t="s">
        <v>2685</v>
      </c>
      <c r="H599" s="17"/>
      <c r="I599" s="17"/>
      <c r="J599" s="17" t="s">
        <v>43</v>
      </c>
      <c r="K599" s="22">
        <v>44330</v>
      </c>
      <c r="L599" s="22"/>
      <c r="M599" s="22">
        <v>44333</v>
      </c>
      <c r="N599" s="22">
        <v>44334</v>
      </c>
      <c r="O599" s="22"/>
      <c r="P599" s="22">
        <v>44334</v>
      </c>
      <c r="Q599" s="22">
        <v>44336</v>
      </c>
      <c r="R599" s="22"/>
      <c r="S599" s="17">
        <v>2680734</v>
      </c>
      <c r="T599" s="17" t="s">
        <v>2688</v>
      </c>
      <c r="U599" s="69" t="str">
        <f t="shared" si="17"/>
        <v>Despachado CNA</v>
      </c>
      <c r="V599" s="18" t="s">
        <v>37</v>
      </c>
      <c r="W599" s="17"/>
      <c r="X599" s="29" t="str">
        <f t="shared" si="15"/>
        <v/>
      </c>
      <c r="Y599" s="23" t="e">
        <f ca="1">IF(V599=#REF!,#REF!,IF(V599=#REF!,#REF!,IF(V599=#REF!,#REF!,IF(X599="","",IF(V599="","",IF(X599-TODAY()&gt;0,X599-TODAY(),"Venceu"))))))</f>
        <v>#REF!</v>
      </c>
      <c r="Z599" s="28"/>
      <c r="AA599" s="25"/>
      <c r="AC599" s="38"/>
    </row>
    <row r="600" spans="1:29" ht="43.5" hidden="1" customHeight="1" x14ac:dyDescent="0.25">
      <c r="A600" s="16">
        <v>604</v>
      </c>
      <c r="B600" s="17" t="s">
        <v>2436</v>
      </c>
      <c r="C600" s="23" t="e">
        <f>IF(B600&gt;0,VLOOKUP(MID(B600,1,5),#REF!,2,FALSE),"")</f>
        <v>#REF!</v>
      </c>
      <c r="D600" s="23" t="s">
        <v>1292</v>
      </c>
      <c r="E600" s="17"/>
      <c r="F600" s="17" t="s">
        <v>2291</v>
      </c>
      <c r="G600" s="28" t="s">
        <v>2689</v>
      </c>
      <c r="H600" s="17"/>
      <c r="I600" s="17"/>
      <c r="J600" s="17" t="s">
        <v>713</v>
      </c>
      <c r="K600" s="22" t="s">
        <v>2690</v>
      </c>
      <c r="L600" s="22"/>
      <c r="M600" s="22" t="s">
        <v>2690</v>
      </c>
      <c r="N600" s="22">
        <v>44309</v>
      </c>
      <c r="O600" s="22"/>
      <c r="P600" s="22">
        <v>44334</v>
      </c>
      <c r="Q600" s="22">
        <v>44342</v>
      </c>
      <c r="R600" s="22"/>
      <c r="S600" s="17">
        <v>2622545</v>
      </c>
      <c r="T600" s="17">
        <v>2692672</v>
      </c>
      <c r="U600" s="69" t="str">
        <f t="shared" si="17"/>
        <v>Despachado CNA</v>
      </c>
      <c r="V600" s="18" t="s">
        <v>37</v>
      </c>
      <c r="W600" s="17"/>
      <c r="X600" s="29" t="str">
        <f t="shared" si="15"/>
        <v/>
      </c>
      <c r="Y600" s="23" t="e">
        <f ca="1">IF(V600=#REF!,#REF!,IF(V600=#REF!,#REF!,IF(V600=#REF!,#REF!,IF(X600="","",IF(V600="","",IF(X600-TODAY()&gt;0,X600-TODAY(),"Venceu"))))))</f>
        <v>#REF!</v>
      </c>
      <c r="Z600" s="28"/>
      <c r="AA600" s="25"/>
      <c r="AC600" s="38"/>
    </row>
    <row r="601" spans="1:29" ht="43.5" customHeight="1" x14ac:dyDescent="0.25">
      <c r="A601" s="16">
        <v>605</v>
      </c>
      <c r="B601" s="17" t="s">
        <v>2691</v>
      </c>
      <c r="C601" s="23" t="e">
        <f>IF(B601&gt;0,VLOOKUP(MID(B601,1,5),#REF!,2,FALSE),"")</f>
        <v>#REF!</v>
      </c>
      <c r="D601" s="23" t="s">
        <v>1184</v>
      </c>
      <c r="E601" s="17"/>
      <c r="F601" s="17" t="s">
        <v>2291</v>
      </c>
      <c r="G601" s="28" t="s">
        <v>2692</v>
      </c>
      <c r="H601" s="17"/>
      <c r="I601" s="17"/>
      <c r="J601" s="17" t="s">
        <v>713</v>
      </c>
      <c r="K601" s="22">
        <v>44295</v>
      </c>
      <c r="L601" s="22"/>
      <c r="M601" s="22">
        <v>44326</v>
      </c>
      <c r="N601" s="22">
        <v>44334</v>
      </c>
      <c r="O601" s="22"/>
      <c r="P601" s="22">
        <v>44334</v>
      </c>
      <c r="Q601" s="22">
        <v>44336</v>
      </c>
      <c r="R601" s="22"/>
      <c r="S601" s="17">
        <v>2682902</v>
      </c>
      <c r="T601" s="17" t="s">
        <v>2693</v>
      </c>
      <c r="U601" s="69" t="str">
        <f t="shared" si="17"/>
        <v>Despachado CNA</v>
      </c>
      <c r="V601" s="18" t="s">
        <v>37</v>
      </c>
      <c r="W601" s="17"/>
      <c r="X601" s="29" t="str">
        <f t="shared" si="15"/>
        <v/>
      </c>
      <c r="Y601" s="23" t="e">
        <f ca="1">IF(V601=#REF!,#REF!,IF(V601=#REF!,#REF!,IF(V601=#REF!,#REF!,IF(X601="","",IF(V601="","",IF(X601-TODAY()&gt;0,X601-TODAY(),"Venceu"))))))</f>
        <v>#REF!</v>
      </c>
      <c r="Z601" s="28"/>
      <c r="AA601" s="25"/>
      <c r="AC601" s="38"/>
    </row>
    <row r="602" spans="1:29" ht="43.5" hidden="1" customHeight="1" x14ac:dyDescent="0.25">
      <c r="A602" s="16">
        <v>606</v>
      </c>
      <c r="B602" s="17" t="s">
        <v>2694</v>
      </c>
      <c r="C602" s="23" t="e">
        <f>IF(B602&gt;0,VLOOKUP(MID(B602,1,5),#REF!,2,FALSE),"")</f>
        <v>#REF!</v>
      </c>
      <c r="D602" s="23" t="s">
        <v>1015</v>
      </c>
      <c r="E602" s="17"/>
      <c r="F602" s="17" t="s">
        <v>2291</v>
      </c>
      <c r="G602" s="28" t="s">
        <v>2695</v>
      </c>
      <c r="H602" s="17"/>
      <c r="I602" s="17"/>
      <c r="J602" s="17" t="s">
        <v>857</v>
      </c>
      <c r="K602" s="22">
        <v>44313</v>
      </c>
      <c r="L602" s="22"/>
      <c r="M602" s="22"/>
      <c r="N602" s="22"/>
      <c r="O602" s="22"/>
      <c r="P602" s="22">
        <v>44334</v>
      </c>
      <c r="Q602" s="22"/>
      <c r="R602" s="22"/>
      <c r="S602" s="17"/>
      <c r="T602" s="17"/>
      <c r="U602" s="69" t="str">
        <f t="shared" si="17"/>
        <v>Despachado COSOL</v>
      </c>
      <c r="V602" s="18" t="s">
        <v>37</v>
      </c>
      <c r="W602" s="17"/>
      <c r="X602" s="29" t="str">
        <f t="shared" si="15"/>
        <v/>
      </c>
      <c r="Y602" s="23" t="e">
        <f ca="1">IF(V602=#REF!,#REF!,IF(V602=#REF!,#REF!,IF(V602=#REF!,#REF!,IF(X602="","",IF(V602="","",IF(X602-TODAY()&gt;0,X602-TODAY(),"Venceu"))))))</f>
        <v>#REF!</v>
      </c>
      <c r="Z602" s="28"/>
      <c r="AA602" s="25" t="s">
        <v>2696</v>
      </c>
      <c r="AC602" s="38"/>
    </row>
    <row r="603" spans="1:29" ht="43.5" hidden="1" customHeight="1" x14ac:dyDescent="0.25">
      <c r="A603" s="16">
        <v>607</v>
      </c>
      <c r="B603" s="17" t="s">
        <v>2257</v>
      </c>
      <c r="C603" s="23" t="e">
        <f>IF(B603&gt;0,VLOOKUP(MID(B603,1,5),#REF!,2,FALSE),"")</f>
        <v>#REF!</v>
      </c>
      <c r="D603" s="23" t="s">
        <v>1557</v>
      </c>
      <c r="E603" s="17"/>
      <c r="F603" s="17" t="s">
        <v>2291</v>
      </c>
      <c r="G603" s="28" t="s">
        <v>2259</v>
      </c>
      <c r="H603" s="17"/>
      <c r="I603" s="17"/>
      <c r="J603" s="17" t="s">
        <v>857</v>
      </c>
      <c r="K603" s="22">
        <v>44335</v>
      </c>
      <c r="L603" s="22"/>
      <c r="M603" s="22"/>
      <c r="N603" s="22"/>
      <c r="O603" s="22"/>
      <c r="P603" s="22">
        <v>44336</v>
      </c>
      <c r="Q603" s="22"/>
      <c r="R603" s="22"/>
      <c r="S603" s="17">
        <v>2685917</v>
      </c>
      <c r="T603" s="17"/>
      <c r="U603" s="69" t="str">
        <f t="shared" si="17"/>
        <v>Despachado COSOL</v>
      </c>
      <c r="V603" s="18" t="s">
        <v>37</v>
      </c>
      <c r="W603" s="17"/>
      <c r="X603" s="29" t="str">
        <f t="shared" si="15"/>
        <v/>
      </c>
      <c r="Y603" s="23" t="e">
        <f ca="1">IF(V603=#REF!,#REF!,IF(V603=#REF!,#REF!,IF(V603=#REF!,#REF!,IF(X603="","",IF(V603="","",IF(X603-TODAY()&gt;0,X603-TODAY(),"Venceu"))))))</f>
        <v>#REF!</v>
      </c>
      <c r="Z603" s="28"/>
      <c r="AA603" s="25" t="s">
        <v>2697</v>
      </c>
      <c r="AC603" s="38"/>
    </row>
    <row r="604" spans="1:29" ht="43.5" hidden="1" customHeight="1" x14ac:dyDescent="0.25">
      <c r="A604" s="16">
        <v>608</v>
      </c>
      <c r="B604" s="17" t="s">
        <v>2513</v>
      </c>
      <c r="C604" s="23" t="e">
        <f>IF(B604&gt;0,VLOOKUP(MID(B604,1,5),#REF!,2,FALSE),"")</f>
        <v>#REF!</v>
      </c>
      <c r="D604" s="17" t="s">
        <v>1546</v>
      </c>
      <c r="E604" s="17"/>
      <c r="F604" s="17" t="s">
        <v>2291</v>
      </c>
      <c r="G604" s="28" t="s">
        <v>2698</v>
      </c>
      <c r="H604" s="17"/>
      <c r="I604" s="17"/>
      <c r="J604" s="17" t="s">
        <v>713</v>
      </c>
      <c r="K604" s="22">
        <v>44328</v>
      </c>
      <c r="L604" s="22"/>
      <c r="M604" s="22">
        <v>44328</v>
      </c>
      <c r="N604" s="22">
        <v>44336</v>
      </c>
      <c r="O604" s="22"/>
      <c r="P604" s="22">
        <v>44340</v>
      </c>
      <c r="Q604" s="22"/>
      <c r="R604" s="22"/>
      <c r="S604" s="17">
        <v>2679771</v>
      </c>
      <c r="T604" s="17"/>
      <c r="U604" s="69" t="str">
        <f t="shared" si="17"/>
        <v>Despachado COSOL</v>
      </c>
      <c r="V604" s="18"/>
      <c r="W604" s="17"/>
      <c r="X604" s="29" t="str">
        <f t="shared" si="15"/>
        <v/>
      </c>
      <c r="Y604" s="23" t="e">
        <f ca="1">IF(V604=#REF!,#REF!,IF(V604=#REF!,#REF!,IF(V604=#REF!,#REF!,IF(X604="","",IF(V604="","",IF(X604-TODAY()&gt;0,X604-TODAY(),"Venceu"))))))</f>
        <v>#REF!</v>
      </c>
      <c r="Z604" s="28"/>
      <c r="AA604" s="25"/>
      <c r="AC604" s="38"/>
    </row>
    <row r="605" spans="1:29" ht="43.5" hidden="1" customHeight="1" x14ac:dyDescent="0.25">
      <c r="A605" s="16">
        <v>609</v>
      </c>
      <c r="B605" s="17" t="s">
        <v>2627</v>
      </c>
      <c r="C605" s="23" t="s">
        <v>396</v>
      </c>
      <c r="D605" s="23" t="s">
        <v>990</v>
      </c>
      <c r="E605" s="17"/>
      <c r="F605" s="17" t="s">
        <v>2291</v>
      </c>
      <c r="G605" s="28" t="s">
        <v>2699</v>
      </c>
      <c r="H605" s="17"/>
      <c r="I605" s="17"/>
      <c r="J605" s="17" t="s">
        <v>857</v>
      </c>
      <c r="K605" s="22">
        <v>44336</v>
      </c>
      <c r="L605" s="22"/>
      <c r="M605" s="22"/>
      <c r="N605" s="22"/>
      <c r="O605" s="22"/>
      <c r="P605" s="22">
        <v>44336</v>
      </c>
      <c r="Q605" s="22"/>
      <c r="R605" s="22"/>
      <c r="S605" s="17">
        <v>2688954</v>
      </c>
      <c r="T605" s="17"/>
      <c r="U605" s="69" t="str">
        <f t="shared" si="17"/>
        <v>Despachado COSOL</v>
      </c>
      <c r="V605" s="18" t="s">
        <v>37</v>
      </c>
      <c r="W605" s="17"/>
      <c r="X605" s="29" t="str">
        <f t="shared" si="15"/>
        <v/>
      </c>
      <c r="Y605" s="23" t="e">
        <f ca="1">IF(V605=#REF!,#REF!,IF(V605=#REF!,#REF!,IF(V605=#REF!,#REF!,IF(X605="","",IF(V605="","",IF(X605-TODAY()&gt;0,X605-TODAY(),"Venceu"))))))</f>
        <v>#REF!</v>
      </c>
      <c r="Z605" s="28"/>
      <c r="AA605" s="25"/>
      <c r="AC605" s="38"/>
    </row>
    <row r="606" spans="1:29" ht="43.5" hidden="1" customHeight="1" x14ac:dyDescent="0.25">
      <c r="A606" s="16">
        <v>610</v>
      </c>
      <c r="B606" s="17" t="s">
        <v>2700</v>
      </c>
      <c r="C606" s="23" t="s">
        <v>396</v>
      </c>
      <c r="D606" s="23" t="s">
        <v>1015</v>
      </c>
      <c r="E606" s="17"/>
      <c r="F606" s="17" t="s">
        <v>2291</v>
      </c>
      <c r="G606" s="28" t="s">
        <v>2701</v>
      </c>
      <c r="H606" s="17"/>
      <c r="I606" s="17"/>
      <c r="J606" s="17" t="s">
        <v>857</v>
      </c>
      <c r="K606" s="22">
        <v>44337</v>
      </c>
      <c r="L606" s="22"/>
      <c r="M606" s="22"/>
      <c r="N606" s="22"/>
      <c r="O606" s="22"/>
      <c r="P606" s="22">
        <v>44337</v>
      </c>
      <c r="Q606" s="22"/>
      <c r="R606" s="22"/>
      <c r="S606" s="17"/>
      <c r="T606" s="17"/>
      <c r="U606" s="69" t="str">
        <f t="shared" si="17"/>
        <v>Despachado COSOL</v>
      </c>
      <c r="V606" s="18" t="s">
        <v>37</v>
      </c>
      <c r="W606" s="17"/>
      <c r="X606" s="29" t="str">
        <f t="shared" si="15"/>
        <v/>
      </c>
      <c r="Y606" s="23" t="e">
        <f ca="1">IF(V606=#REF!,#REF!,IF(V606=#REF!,#REF!,IF(V606=#REF!,#REF!,IF(X606="","",IF(V606="","",IF(X606-TODAY()&gt;0,X606-TODAY(),"Venceu"))))))</f>
        <v>#REF!</v>
      </c>
      <c r="Z606" s="28"/>
      <c r="AA606" s="25" t="s">
        <v>2702</v>
      </c>
      <c r="AC606" s="38"/>
    </row>
    <row r="607" spans="1:29" ht="43.5" hidden="1" customHeight="1" x14ac:dyDescent="0.25">
      <c r="A607" s="16">
        <v>611</v>
      </c>
      <c r="B607" s="17" t="s">
        <v>2703</v>
      </c>
      <c r="C607" s="23" t="s">
        <v>396</v>
      </c>
      <c r="D607" s="23" t="s">
        <v>1015</v>
      </c>
      <c r="E607" s="17"/>
      <c r="F607" s="17" t="s">
        <v>2291</v>
      </c>
      <c r="G607" s="28" t="s">
        <v>2704</v>
      </c>
      <c r="H607" s="17"/>
      <c r="I607" s="17"/>
      <c r="J607" s="17" t="s">
        <v>857</v>
      </c>
      <c r="K607" s="22">
        <v>44336</v>
      </c>
      <c r="L607" s="22"/>
      <c r="M607" s="22"/>
      <c r="N607" s="22"/>
      <c r="O607" s="22"/>
      <c r="P607" s="22">
        <v>44337</v>
      </c>
      <c r="Q607" s="22"/>
      <c r="R607" s="22"/>
      <c r="S607" s="17">
        <v>2691822</v>
      </c>
      <c r="T607" s="17"/>
      <c r="U607" s="69" t="str">
        <f t="shared" si="17"/>
        <v>Despachado COSOL</v>
      </c>
      <c r="V607" s="18" t="s">
        <v>37</v>
      </c>
      <c r="W607" s="17"/>
      <c r="X607" s="29" t="str">
        <f t="shared" si="15"/>
        <v/>
      </c>
      <c r="Y607" s="23" t="e">
        <f ca="1">IF(V607=#REF!,#REF!,IF(V607=#REF!,#REF!,IF(V607=#REF!,#REF!,IF(X607="","",IF(V607="","",IF(X607-TODAY()&gt;0,X607-TODAY(),"Venceu"))))))</f>
        <v>#REF!</v>
      </c>
      <c r="Z607" s="28"/>
      <c r="AA607" s="25"/>
      <c r="AC607" s="38"/>
    </row>
    <row r="608" spans="1:29" ht="43.5" hidden="1" customHeight="1" x14ac:dyDescent="0.25">
      <c r="A608" s="16">
        <v>612</v>
      </c>
      <c r="B608" s="17" t="s">
        <v>2481</v>
      </c>
      <c r="C608" s="23" t="e">
        <f>IF(B608&gt;0,VLOOKUP(MID(B608,1,5),#REF!,2,FALSE),"")</f>
        <v>#REF!</v>
      </c>
      <c r="D608" s="23" t="s">
        <v>1210</v>
      </c>
      <c r="E608" s="17"/>
      <c r="F608" s="17" t="s">
        <v>2291</v>
      </c>
      <c r="G608" s="28" t="s">
        <v>2482</v>
      </c>
      <c r="H608" s="17"/>
      <c r="I608" s="17"/>
      <c r="J608" s="17" t="s">
        <v>43</v>
      </c>
      <c r="K608" s="22">
        <v>44266</v>
      </c>
      <c r="L608" s="22"/>
      <c r="M608" s="22">
        <v>44270</v>
      </c>
      <c r="N608" s="22">
        <v>44340</v>
      </c>
      <c r="O608" s="22"/>
      <c r="P608" s="22">
        <v>44341</v>
      </c>
      <c r="Q608" s="22">
        <v>44341</v>
      </c>
      <c r="R608" s="22"/>
      <c r="S608" s="17">
        <v>2692555</v>
      </c>
      <c r="T608" s="17" t="s">
        <v>2705</v>
      </c>
      <c r="U608" s="69" t="str">
        <f t="shared" si="17"/>
        <v>Despachado CNA</v>
      </c>
      <c r="V608" s="18" t="s">
        <v>860</v>
      </c>
      <c r="W608" s="17"/>
      <c r="X608" s="29" t="str">
        <f t="shared" si="15"/>
        <v/>
      </c>
      <c r="Y608" s="23" t="e">
        <f ca="1">IF(V608=#REF!,#REF!,IF(V608=#REF!,#REF!,IF(V608=#REF!,#REF!,IF(X608="","",IF(V608="","",IF(X608-TODAY()&gt;0,X608-TODAY(),"Venceu"))))))</f>
        <v>#REF!</v>
      </c>
      <c r="Z608" s="28"/>
      <c r="AA608" s="25"/>
      <c r="AC608" s="38"/>
    </row>
    <row r="609" spans="1:29" ht="43.5" hidden="1" customHeight="1" x14ac:dyDescent="0.25">
      <c r="A609" s="16">
        <v>613</v>
      </c>
      <c r="B609" s="17" t="s">
        <v>2510</v>
      </c>
      <c r="C609" s="23" t="e">
        <f>IF(B609&gt;0,VLOOKUP(MID(B609,1,5),#REF!,2,FALSE),"")</f>
        <v>#REF!</v>
      </c>
      <c r="D609" s="23" t="s">
        <v>939</v>
      </c>
      <c r="E609" s="17"/>
      <c r="F609" s="17" t="s">
        <v>2291</v>
      </c>
      <c r="G609" s="28" t="s">
        <v>2706</v>
      </c>
      <c r="H609" s="17"/>
      <c r="I609" s="17" t="s">
        <v>30</v>
      </c>
      <c r="J609" s="17" t="s">
        <v>873</v>
      </c>
      <c r="K609" s="22">
        <v>44330</v>
      </c>
      <c r="L609" s="22"/>
      <c r="M609" s="22">
        <v>44330</v>
      </c>
      <c r="N609" s="22">
        <v>44340</v>
      </c>
      <c r="O609" s="22"/>
      <c r="P609" s="22">
        <v>44341</v>
      </c>
      <c r="Q609" s="22"/>
      <c r="R609" s="22"/>
      <c r="S609" s="17">
        <v>2693027</v>
      </c>
      <c r="T609" s="17"/>
      <c r="U609" s="69" t="str">
        <f t="shared" si="17"/>
        <v>Despachado COSOL</v>
      </c>
      <c r="V609" s="18"/>
      <c r="W609" s="17"/>
      <c r="X609" s="29" t="str">
        <f t="shared" si="15"/>
        <v/>
      </c>
      <c r="Y609" s="23" t="e">
        <f ca="1">IF(V609=#REF!,#REF!,IF(V609=#REF!,#REF!,IF(V609=#REF!,#REF!,IF(X609="","",IF(V609="","",IF(X609-TODAY()&gt;0,X609-TODAY(),"Venceu"))))))</f>
        <v>#REF!</v>
      </c>
      <c r="Z609" s="28"/>
      <c r="AA609" s="25"/>
      <c r="AC609" s="38"/>
    </row>
    <row r="610" spans="1:29" ht="43.5" hidden="1" customHeight="1" x14ac:dyDescent="0.25">
      <c r="A610" s="16">
        <v>614</v>
      </c>
      <c r="B610" s="17" t="s">
        <v>2707</v>
      </c>
      <c r="C610" s="23" t="e">
        <f>IF(B610&gt;0,VLOOKUP(MID(B610,1,5),#REF!,2,FALSE),"")</f>
        <v>#REF!</v>
      </c>
      <c r="D610" s="23" t="s">
        <v>1071</v>
      </c>
      <c r="E610" s="17"/>
      <c r="F610" s="17" t="s">
        <v>2291</v>
      </c>
      <c r="G610" s="28" t="s">
        <v>2708</v>
      </c>
      <c r="H610" s="17"/>
      <c r="I610" s="17"/>
      <c r="J610" s="17" t="s">
        <v>857</v>
      </c>
      <c r="K610" s="22">
        <v>44337</v>
      </c>
      <c r="L610" s="22"/>
      <c r="M610" s="22"/>
      <c r="N610" s="22"/>
      <c r="O610" s="22"/>
      <c r="P610" s="22">
        <v>44341</v>
      </c>
      <c r="Q610" s="22"/>
      <c r="R610" s="22"/>
      <c r="S610" s="17">
        <v>2697649</v>
      </c>
      <c r="T610" s="17"/>
      <c r="U610" s="69" t="str">
        <f t="shared" si="17"/>
        <v>Despachado COSOL</v>
      </c>
      <c r="V610" s="18" t="s">
        <v>860</v>
      </c>
      <c r="W610" s="17"/>
      <c r="X610" s="29" t="str">
        <f t="shared" si="15"/>
        <v/>
      </c>
      <c r="Y610" s="23" t="e">
        <f ca="1">IF(V610=#REF!,#REF!,IF(V610=#REF!,#REF!,IF(V610=#REF!,#REF!,IF(X610="","",IF(V610="","",IF(X610-TODAY()&gt;0,X610-TODAY(),"Venceu"))))))</f>
        <v>#REF!</v>
      </c>
      <c r="Z610" s="28"/>
      <c r="AA610" s="25" t="s">
        <v>2709</v>
      </c>
      <c r="AC610" s="38"/>
    </row>
    <row r="611" spans="1:29" ht="43.5" hidden="1" customHeight="1" x14ac:dyDescent="0.25">
      <c r="A611" s="16">
        <v>615</v>
      </c>
      <c r="B611" s="17" t="s">
        <v>2710</v>
      </c>
      <c r="C611" s="23" t="e">
        <f>IF(B611&gt;0,VLOOKUP(MID(B611,1,5),#REF!,2,FALSE),"")</f>
        <v>#REF!</v>
      </c>
      <c r="D611" s="23" t="s">
        <v>1015</v>
      </c>
      <c r="E611" s="17"/>
      <c r="F611" s="17" t="s">
        <v>2291</v>
      </c>
      <c r="G611" s="28" t="s">
        <v>2711</v>
      </c>
      <c r="H611" s="17"/>
      <c r="I611" s="17"/>
      <c r="J611" s="17" t="s">
        <v>873</v>
      </c>
      <c r="K611" s="22">
        <v>44330</v>
      </c>
      <c r="L611" s="22"/>
      <c r="M611" s="22">
        <v>44330</v>
      </c>
      <c r="N611" s="22">
        <v>44337</v>
      </c>
      <c r="O611" s="22"/>
      <c r="P611" s="22">
        <v>44342</v>
      </c>
      <c r="Q611" s="22"/>
      <c r="R611" s="22"/>
      <c r="S611" s="17">
        <v>2684475</v>
      </c>
      <c r="T611" s="17"/>
      <c r="U611" s="69" t="str">
        <f t="shared" si="17"/>
        <v>Despachado COSOL</v>
      </c>
      <c r="V611" s="18"/>
      <c r="W611" s="17"/>
      <c r="X611" s="29" t="str">
        <f t="shared" si="15"/>
        <v/>
      </c>
      <c r="Y611" s="23" t="e">
        <f ca="1">IF(V611=#REF!,#REF!,IF(V611=#REF!,#REF!,IF(V611=#REF!,#REF!,IF(X611="","",IF(V611="","",IF(X611-TODAY()&gt;0,X611-TODAY(),"Venceu"))))))</f>
        <v>#REF!</v>
      </c>
      <c r="Z611" s="28"/>
      <c r="AA611" s="25"/>
      <c r="AC611" s="38"/>
    </row>
    <row r="612" spans="1:29" ht="43.5" hidden="1" customHeight="1" x14ac:dyDescent="0.25">
      <c r="A612" s="16">
        <v>616</v>
      </c>
      <c r="B612" s="17" t="s">
        <v>2712</v>
      </c>
      <c r="C612" s="23" t="e">
        <f>IF(B612&gt;0,VLOOKUP(MID(B612,1,5),#REF!,2,FALSE),"")</f>
        <v>#REF!</v>
      </c>
      <c r="D612" s="23" t="s">
        <v>1015</v>
      </c>
      <c r="E612" s="17"/>
      <c r="F612" s="17" t="s">
        <v>2291</v>
      </c>
      <c r="G612" s="28" t="s">
        <v>2713</v>
      </c>
      <c r="H612" s="17"/>
      <c r="I612" s="17"/>
      <c r="J612" s="17" t="s">
        <v>857</v>
      </c>
      <c r="K612" s="22">
        <v>44337</v>
      </c>
      <c r="L612" s="22"/>
      <c r="M612" s="22"/>
      <c r="N612" s="22"/>
      <c r="O612" s="22"/>
      <c r="P612" s="22">
        <v>44342</v>
      </c>
      <c r="Q612" s="22"/>
      <c r="R612" s="22"/>
      <c r="S612" s="17" t="s">
        <v>2714</v>
      </c>
      <c r="T612" s="17"/>
      <c r="U612" s="69" t="str">
        <f t="shared" si="17"/>
        <v>Despachado COSOL</v>
      </c>
      <c r="V612" s="18" t="s">
        <v>37</v>
      </c>
      <c r="W612" s="17"/>
      <c r="X612" s="29" t="str">
        <f t="shared" si="15"/>
        <v/>
      </c>
      <c r="Y612" s="23" t="e">
        <f ca="1">IF(V612=#REF!,#REF!,IF(V612=#REF!,#REF!,IF(V612=#REF!,#REF!,IF(X612="","",IF(V612="","",IF(X612-TODAY()&gt;0,X612-TODAY(),"Venceu"))))))</f>
        <v>#REF!</v>
      </c>
      <c r="Z612" s="28"/>
      <c r="AA612" s="25" t="s">
        <v>2715</v>
      </c>
      <c r="AC612" s="38"/>
    </row>
    <row r="613" spans="1:29" ht="43.5" hidden="1" customHeight="1" x14ac:dyDescent="0.25">
      <c r="A613" s="16">
        <v>617</v>
      </c>
      <c r="B613" s="17" t="s">
        <v>2716</v>
      </c>
      <c r="C613" s="23" t="e">
        <f>IF(B613&gt;0,VLOOKUP(MID(B613,1,5),#REF!,2,FALSE),"")</f>
        <v>#REF!</v>
      </c>
      <c r="D613" s="23" t="s">
        <v>1149</v>
      </c>
      <c r="E613" s="17"/>
      <c r="F613" s="17" t="s">
        <v>2291</v>
      </c>
      <c r="G613" s="28" t="s">
        <v>2680</v>
      </c>
      <c r="H613" s="17"/>
      <c r="I613" s="17"/>
      <c r="J613" s="17" t="s">
        <v>857</v>
      </c>
      <c r="K613" s="22">
        <v>44343</v>
      </c>
      <c r="L613" s="22"/>
      <c r="M613" s="22"/>
      <c r="N613" s="22"/>
      <c r="O613" s="22"/>
      <c r="P613" s="22">
        <v>44343</v>
      </c>
      <c r="Q613" s="22"/>
      <c r="R613" s="22"/>
      <c r="S613" s="17" t="s">
        <v>2717</v>
      </c>
      <c r="T613" s="17"/>
      <c r="U613" s="69" t="str">
        <f t="shared" si="17"/>
        <v>Despachado COSOL</v>
      </c>
      <c r="V613" s="18"/>
      <c r="W613" s="17"/>
      <c r="X613" s="29" t="str">
        <f t="shared" si="15"/>
        <v/>
      </c>
      <c r="Y613" s="23" t="e">
        <f ca="1">IF(V613=#REF!,#REF!,IF(V613=#REF!,#REF!,IF(V613=#REF!,#REF!,IF(X613="","",IF(V613="","",IF(X613-TODAY()&gt;0,X613-TODAY(),"Venceu"))))))</f>
        <v>#REF!</v>
      </c>
      <c r="Z613" s="28"/>
      <c r="AA613" s="25"/>
      <c r="AC613" s="38"/>
    </row>
    <row r="614" spans="1:29" ht="43.5" hidden="1" customHeight="1" x14ac:dyDescent="0.25">
      <c r="A614" s="16">
        <v>618</v>
      </c>
      <c r="B614" s="17" t="s">
        <v>2718</v>
      </c>
      <c r="C614" s="23" t="e">
        <f>IF(B614&gt;0,VLOOKUP(MID(B614,1,5),#REF!,2,FALSE),"")</f>
        <v>#REF!</v>
      </c>
      <c r="D614" s="23" t="s">
        <v>990</v>
      </c>
      <c r="E614" s="17"/>
      <c r="F614" s="17" t="s">
        <v>2291</v>
      </c>
      <c r="G614" s="28" t="s">
        <v>2719</v>
      </c>
      <c r="H614" s="17"/>
      <c r="I614" s="17"/>
      <c r="J614" s="17" t="s">
        <v>713</v>
      </c>
      <c r="K614" s="22">
        <v>44340</v>
      </c>
      <c r="L614" s="22"/>
      <c r="M614" s="22">
        <v>44340</v>
      </c>
      <c r="N614" s="22">
        <v>44343</v>
      </c>
      <c r="O614" s="22"/>
      <c r="P614" s="22">
        <v>44343</v>
      </c>
      <c r="Q614" s="22"/>
      <c r="R614" s="22"/>
      <c r="S614" s="17">
        <v>2702429</v>
      </c>
      <c r="T614" s="17"/>
      <c r="U614" s="69" t="str">
        <f t="shared" si="17"/>
        <v>Despachado COSOL</v>
      </c>
      <c r="V614" s="18"/>
      <c r="W614" s="17"/>
      <c r="X614" s="29" t="str">
        <f t="shared" si="15"/>
        <v/>
      </c>
      <c r="Y614" s="23" t="e">
        <f ca="1">IF(V614=#REF!,#REF!,IF(V614=#REF!,#REF!,IF(V614=#REF!,#REF!,IF(X614="","",IF(V614="","",IF(X614-TODAY()&gt;0,X614-TODAY(),"Venceu"))))))</f>
        <v>#REF!</v>
      </c>
      <c r="Z614" s="28"/>
      <c r="AA614" s="25" t="s">
        <v>2673</v>
      </c>
      <c r="AC614" s="38"/>
    </row>
    <row r="615" spans="1:29" ht="43.5" hidden="1" customHeight="1" x14ac:dyDescent="0.25">
      <c r="A615" s="16">
        <v>619</v>
      </c>
      <c r="B615" s="17"/>
      <c r="C615" s="23" t="str">
        <f>IF(B615&gt;0,VLOOKUP(MID(B615,1,5),#REF!,2,FALSE),"")</f>
        <v/>
      </c>
      <c r="E615" s="17"/>
      <c r="F615" s="17" t="s">
        <v>2291</v>
      </c>
      <c r="G615" s="28"/>
      <c r="H615" s="17"/>
      <c r="I615" s="17"/>
      <c r="J615" s="17"/>
      <c r="K615" s="22"/>
      <c r="L615" s="22"/>
      <c r="M615" s="22"/>
      <c r="N615" s="22"/>
      <c r="O615" s="22"/>
      <c r="P615" s="22"/>
      <c r="Q615" s="22"/>
      <c r="R615" s="22"/>
      <c r="S615" s="17"/>
      <c r="T615" s="17"/>
      <c r="U615" s="69" t="str">
        <f t="shared" si="17"/>
        <v/>
      </c>
      <c r="V615" s="18"/>
      <c r="W615" s="17"/>
      <c r="X615" s="29" t="str">
        <f t="shared" si="15"/>
        <v/>
      </c>
      <c r="Y615" s="23" t="e">
        <f ca="1">IF(V615=#REF!,#REF!,IF(V615=#REF!,#REF!,IF(V615=#REF!,#REF!,IF(X615="","",IF(V615="","",IF(X615-TODAY()&gt;0,X615-TODAY(),"Venceu"))))))</f>
        <v>#REF!</v>
      </c>
      <c r="Z615" s="28"/>
      <c r="AA615" s="25"/>
      <c r="AC615" s="38"/>
    </row>
    <row r="616" spans="1:29" ht="43.5" hidden="1" customHeight="1" x14ac:dyDescent="0.25">
      <c r="A616" s="16">
        <v>620</v>
      </c>
      <c r="B616" s="17"/>
      <c r="C616" s="23" t="str">
        <f>IF(B616&gt;0,VLOOKUP(MID(B616,1,5),#REF!,2,FALSE),"")</f>
        <v/>
      </c>
      <c r="E616" s="17"/>
      <c r="F616" s="17" t="s">
        <v>2291</v>
      </c>
      <c r="G616" s="28"/>
      <c r="H616" s="17"/>
      <c r="I616" s="17"/>
      <c r="J616" s="17"/>
      <c r="K616" s="22"/>
      <c r="L616" s="22"/>
      <c r="M616" s="22"/>
      <c r="N616" s="22"/>
      <c r="O616" s="22"/>
      <c r="P616" s="22"/>
      <c r="Q616" s="22"/>
      <c r="R616" s="22"/>
      <c r="S616" s="17"/>
      <c r="T616" s="17"/>
      <c r="U616" s="69" t="str">
        <f t="shared" si="17"/>
        <v/>
      </c>
      <c r="V616" s="18"/>
      <c r="W616" s="17"/>
      <c r="X616" s="29" t="str">
        <f t="shared" si="15"/>
        <v/>
      </c>
      <c r="Y616" s="23" t="e">
        <f ca="1">IF(V616=#REF!,#REF!,IF(V616=#REF!,#REF!,IF(V616=#REF!,#REF!,IF(X616="","",IF(V616="","",IF(X616-TODAY()&gt;0,X616-TODAY(),"Venceu"))))))</f>
        <v>#REF!</v>
      </c>
      <c r="Z616" s="28"/>
      <c r="AA616" s="25"/>
      <c r="AC616" s="38"/>
    </row>
    <row r="617" spans="1:29" ht="43.5" hidden="1" customHeight="1" x14ac:dyDescent="0.25">
      <c r="A617" s="16">
        <v>621</v>
      </c>
      <c r="B617" s="17"/>
      <c r="C617" s="23" t="str">
        <f>IF(B617&gt;0,VLOOKUP(MID(B617,1,5),#REF!,2,FALSE),"")</f>
        <v/>
      </c>
      <c r="E617" s="17"/>
      <c r="F617" s="17" t="s">
        <v>2291</v>
      </c>
      <c r="G617" s="28"/>
      <c r="H617" s="17"/>
      <c r="I617" s="17"/>
      <c r="J617" s="17"/>
      <c r="K617" s="22"/>
      <c r="L617" s="22"/>
      <c r="M617" s="22"/>
      <c r="N617" s="22"/>
      <c r="O617" s="22"/>
      <c r="P617" s="22"/>
      <c r="Q617" s="22"/>
      <c r="R617" s="22"/>
      <c r="S617" s="17"/>
      <c r="T617" s="17"/>
      <c r="U617" s="69" t="str">
        <f t="shared" si="17"/>
        <v/>
      </c>
      <c r="V617" s="18"/>
      <c r="W617" s="17"/>
      <c r="X617" s="29" t="str">
        <f t="shared" si="15"/>
        <v/>
      </c>
      <c r="Y617" s="23" t="e">
        <f ca="1">IF(V617=#REF!,#REF!,IF(V617=#REF!,#REF!,IF(V617=#REF!,#REF!,IF(X617="","",IF(V617="","",IF(X617-TODAY()&gt;0,X617-TODAY(),"Venceu"))))))</f>
        <v>#REF!</v>
      </c>
      <c r="Z617" s="28"/>
      <c r="AA617" s="25"/>
      <c r="AC617" s="38"/>
    </row>
    <row r="618" spans="1:29" ht="43.5" hidden="1" customHeight="1" x14ac:dyDescent="0.25">
      <c r="A618" s="16">
        <v>622</v>
      </c>
      <c r="B618" s="17"/>
      <c r="C618" s="23" t="str">
        <f>IF(B618&gt;0,VLOOKUP(MID(B618,1,5),#REF!,2,FALSE),"")</f>
        <v/>
      </c>
      <c r="E618" s="17"/>
      <c r="F618" s="17" t="s">
        <v>2291</v>
      </c>
      <c r="G618" s="28"/>
      <c r="H618" s="17"/>
      <c r="I618" s="17"/>
      <c r="J618" s="17"/>
      <c r="K618" s="22"/>
      <c r="L618" s="22"/>
      <c r="M618" s="22"/>
      <c r="N618" s="22"/>
      <c r="O618" s="22"/>
      <c r="P618" s="22"/>
      <c r="Q618" s="22"/>
      <c r="R618" s="22"/>
      <c r="S618" s="17"/>
      <c r="T618" s="17"/>
      <c r="U618" s="69" t="str">
        <f t="shared" si="17"/>
        <v/>
      </c>
      <c r="V618" s="18"/>
      <c r="W618" s="17"/>
      <c r="X618" s="29" t="str">
        <f t="shared" si="15"/>
        <v/>
      </c>
      <c r="Y618" s="23" t="e">
        <f ca="1">IF(V618=#REF!,#REF!,IF(V618=#REF!,#REF!,IF(V618=#REF!,#REF!,IF(X618="","",IF(V618="","",IF(X618-TODAY()&gt;0,X618-TODAY(),"Venceu"))))))</f>
        <v>#REF!</v>
      </c>
      <c r="Z618" s="28"/>
      <c r="AA618" s="25"/>
      <c r="AC618" s="38"/>
    </row>
    <row r="619" spans="1:29" ht="43.5" hidden="1" customHeight="1" x14ac:dyDescent="0.25">
      <c r="A619" s="16">
        <v>623</v>
      </c>
      <c r="B619" s="17"/>
      <c r="C619" s="23" t="str">
        <f>IF(B619&gt;0,VLOOKUP(MID(B619,1,5),#REF!,2,FALSE),"")</f>
        <v/>
      </c>
      <c r="E619" s="17"/>
      <c r="F619" s="17" t="s">
        <v>2291</v>
      </c>
      <c r="G619" s="28"/>
      <c r="H619" s="17"/>
      <c r="I619" s="17"/>
      <c r="J619" s="17"/>
      <c r="K619" s="22"/>
      <c r="L619" s="22"/>
      <c r="M619" s="22"/>
      <c r="N619" s="22"/>
      <c r="O619" s="22"/>
      <c r="P619" s="22"/>
      <c r="Q619" s="22"/>
      <c r="R619" s="22"/>
      <c r="S619" s="17"/>
      <c r="T619" s="17"/>
      <c r="U619" s="69" t="str">
        <f t="shared" si="17"/>
        <v/>
      </c>
      <c r="V619" s="18"/>
      <c r="W619" s="17"/>
      <c r="X619" s="29" t="str">
        <f t="shared" si="15"/>
        <v/>
      </c>
      <c r="Y619" s="23" t="e">
        <f ca="1">IF(V619=#REF!,#REF!,IF(V619=#REF!,#REF!,IF(V619=#REF!,#REF!,IF(X619="","",IF(V619="","",IF(X619-TODAY()&gt;0,X619-TODAY(),"Venceu"))))))</f>
        <v>#REF!</v>
      </c>
      <c r="Z619" s="28"/>
      <c r="AA619" s="25"/>
      <c r="AC619" s="38"/>
    </row>
    <row r="620" spans="1:29" ht="43.5" hidden="1" customHeight="1" x14ac:dyDescent="0.25">
      <c r="A620" s="16">
        <v>624</v>
      </c>
      <c r="B620" s="17"/>
      <c r="C620" s="23" t="str">
        <f>IF(B620&gt;0,VLOOKUP(MID(B620,1,5),#REF!,2,FALSE),"")</f>
        <v/>
      </c>
      <c r="E620" s="17"/>
      <c r="F620" s="17" t="s">
        <v>2291</v>
      </c>
      <c r="G620" s="28"/>
      <c r="H620" s="17"/>
      <c r="I620" s="17"/>
      <c r="J620" s="17"/>
      <c r="K620" s="22"/>
      <c r="L620" s="22"/>
      <c r="M620" s="22"/>
      <c r="N620" s="22"/>
      <c r="O620" s="22"/>
      <c r="P620" s="22"/>
      <c r="Q620" s="22"/>
      <c r="R620" s="22"/>
      <c r="S620" s="17"/>
      <c r="T620" s="17"/>
      <c r="U620" s="69" t="str">
        <f t="shared" si="17"/>
        <v/>
      </c>
      <c r="V620" s="18"/>
      <c r="W620" s="17"/>
      <c r="X620" s="29" t="str">
        <f t="shared" si="15"/>
        <v/>
      </c>
      <c r="Y620" s="23" t="e">
        <f ca="1">IF(V620=#REF!,#REF!,IF(V620=#REF!,#REF!,IF(V620=#REF!,#REF!,IF(X620="","",IF(V620="","",IF(X620-TODAY()&gt;0,X620-TODAY(),"Venceu"))))))</f>
        <v>#REF!</v>
      </c>
      <c r="Z620" s="28"/>
      <c r="AA620" s="25"/>
      <c r="AC620" s="38"/>
    </row>
    <row r="621" spans="1:29" ht="43.5" hidden="1" customHeight="1" x14ac:dyDescent="0.25">
      <c r="A621" s="16">
        <v>625</v>
      </c>
      <c r="B621" s="17"/>
      <c r="C621" s="23" t="str">
        <f>IF(B621&gt;0,VLOOKUP(MID(B621,1,5),#REF!,2,FALSE),"")</f>
        <v/>
      </c>
      <c r="E621" s="17"/>
      <c r="F621" s="17" t="s">
        <v>2291</v>
      </c>
      <c r="G621" s="28"/>
      <c r="H621" s="17"/>
      <c r="I621" s="17"/>
      <c r="J621" s="17"/>
      <c r="K621" s="22"/>
      <c r="L621" s="22"/>
      <c r="M621" s="22"/>
      <c r="N621" s="22"/>
      <c r="O621" s="22"/>
      <c r="P621" s="22"/>
      <c r="Q621" s="22"/>
      <c r="R621" s="22"/>
      <c r="S621" s="17"/>
      <c r="T621" s="17"/>
      <c r="U621" s="69" t="str">
        <f t="shared" si="17"/>
        <v/>
      </c>
      <c r="V621" s="18"/>
      <c r="W621" s="17"/>
      <c r="X621" s="29" t="str">
        <f t="shared" si="15"/>
        <v/>
      </c>
      <c r="Y621" s="23" t="e">
        <f ca="1">IF(V621=#REF!,#REF!,IF(V621=#REF!,#REF!,IF(V621=#REF!,#REF!,IF(X621="","",IF(V621="","",IF(X621-TODAY()&gt;0,X621-TODAY(),"Venceu"))))))</f>
        <v>#REF!</v>
      </c>
      <c r="Z621" s="28"/>
      <c r="AA621" s="25"/>
      <c r="AC621" s="38"/>
    </row>
    <row r="622" spans="1:29" ht="43.5" hidden="1" customHeight="1" x14ac:dyDescent="0.25">
      <c r="A622" s="16">
        <v>626</v>
      </c>
      <c r="B622" s="17"/>
      <c r="C622" s="23" t="str">
        <f>IF(B622&gt;0,VLOOKUP(MID(B622,1,5),#REF!,2,FALSE),"")</f>
        <v/>
      </c>
      <c r="E622" s="17"/>
      <c r="F622" s="17" t="s">
        <v>2291</v>
      </c>
      <c r="G622" s="28"/>
      <c r="H622" s="17"/>
      <c r="I622" s="17"/>
      <c r="J622" s="17"/>
      <c r="K622" s="22"/>
      <c r="L622" s="22"/>
      <c r="M622" s="22"/>
      <c r="N622" s="22"/>
      <c r="O622" s="22"/>
      <c r="P622" s="22"/>
      <c r="Q622" s="22"/>
      <c r="R622" s="22"/>
      <c r="S622" s="17"/>
      <c r="T622" s="17"/>
      <c r="U622" s="69" t="str">
        <f t="shared" si="17"/>
        <v/>
      </c>
      <c r="V622" s="18"/>
      <c r="W622" s="17"/>
      <c r="X622" s="29" t="str">
        <f t="shared" si="15"/>
        <v/>
      </c>
      <c r="Y622" s="23" t="e">
        <f ca="1">IF(V622=#REF!,#REF!,IF(V622=#REF!,#REF!,IF(V622=#REF!,#REF!,IF(X622="","",IF(V622="","",IF(X622-TODAY()&gt;0,X622-TODAY(),"Venceu"))))))</f>
        <v>#REF!</v>
      </c>
      <c r="Z622" s="28"/>
      <c r="AA622" s="25"/>
      <c r="AC622" s="38"/>
    </row>
    <row r="623" spans="1:29" ht="43.5" hidden="1" customHeight="1" x14ac:dyDescent="0.25">
      <c r="A623" s="16">
        <v>627</v>
      </c>
      <c r="B623" s="17"/>
      <c r="C623" s="23" t="str">
        <f>IF(B623&gt;0,VLOOKUP(MID(B623,1,5),#REF!,2,FALSE),"")</f>
        <v/>
      </c>
      <c r="E623" s="17"/>
      <c r="F623" s="17" t="s">
        <v>2291</v>
      </c>
      <c r="G623" s="28"/>
      <c r="H623" s="17"/>
      <c r="I623" s="17"/>
      <c r="J623" s="17"/>
      <c r="K623" s="22"/>
      <c r="L623" s="22"/>
      <c r="M623" s="22"/>
      <c r="N623" s="22"/>
      <c r="O623" s="22"/>
      <c r="P623" s="22"/>
      <c r="Q623" s="22"/>
      <c r="R623" s="22"/>
      <c r="S623" s="17"/>
      <c r="T623" s="17"/>
      <c r="U623" s="69" t="str">
        <f t="shared" si="17"/>
        <v/>
      </c>
      <c r="V623" s="18"/>
      <c r="W623" s="17"/>
      <c r="X623" s="29" t="str">
        <f t="shared" si="15"/>
        <v/>
      </c>
      <c r="Y623" s="23" t="e">
        <f ca="1">IF(V623=#REF!,#REF!,IF(V623=#REF!,#REF!,IF(V623=#REF!,#REF!,IF(X623="","",IF(V623="","",IF(X623-TODAY()&gt;0,X623-TODAY(),"Venceu"))))))</f>
        <v>#REF!</v>
      </c>
      <c r="Z623" s="28"/>
      <c r="AA623" s="25"/>
      <c r="AC623" s="38"/>
    </row>
    <row r="624" spans="1:29" ht="43.5" hidden="1" customHeight="1" x14ac:dyDescent="0.25">
      <c r="A624" s="16">
        <v>628</v>
      </c>
      <c r="B624" s="17"/>
      <c r="C624" s="23" t="str">
        <f>IF(B624&gt;0,VLOOKUP(MID(B624,1,5),#REF!,2,FALSE),"")</f>
        <v/>
      </c>
      <c r="E624" s="17"/>
      <c r="F624" s="17" t="s">
        <v>2291</v>
      </c>
      <c r="G624" s="28"/>
      <c r="H624" s="17"/>
      <c r="I624" s="17"/>
      <c r="J624" s="17"/>
      <c r="K624" s="22"/>
      <c r="L624" s="22"/>
      <c r="M624" s="22"/>
      <c r="N624" s="22"/>
      <c r="O624" s="22"/>
      <c r="P624" s="22"/>
      <c r="Q624" s="22"/>
      <c r="R624" s="22"/>
      <c r="S624" s="17"/>
      <c r="T624" s="17"/>
      <c r="U624" s="69" t="str">
        <f t="shared" si="17"/>
        <v/>
      </c>
      <c r="V624" s="18"/>
      <c r="W624" s="17"/>
      <c r="X624" s="29" t="str">
        <f t="shared" si="15"/>
        <v/>
      </c>
      <c r="Y624" s="23" t="e">
        <f ca="1">IF(V624=#REF!,#REF!,IF(V624=#REF!,#REF!,IF(V624=#REF!,#REF!,IF(X624="","",IF(V624="","",IF(X624-TODAY()&gt;0,X624-TODAY(),"Venceu"))))))</f>
        <v>#REF!</v>
      </c>
      <c r="Z624" s="28"/>
      <c r="AA624" s="25"/>
      <c r="AC624" s="38"/>
    </row>
    <row r="625" spans="1:29" ht="43.5" hidden="1" customHeight="1" x14ac:dyDescent="0.25">
      <c r="A625" s="16">
        <v>629</v>
      </c>
      <c r="B625" s="17"/>
      <c r="C625" s="23" t="str">
        <f>IF(B625&gt;0,VLOOKUP(MID(B625,1,5),#REF!,2,FALSE),"")</f>
        <v/>
      </c>
      <c r="E625" s="17"/>
      <c r="F625" s="17" t="s">
        <v>2291</v>
      </c>
      <c r="G625" s="28"/>
      <c r="H625" s="17"/>
      <c r="I625" s="17"/>
      <c r="J625" s="17"/>
      <c r="K625" s="22"/>
      <c r="L625" s="22"/>
      <c r="M625" s="22"/>
      <c r="N625" s="22"/>
      <c r="O625" s="22"/>
      <c r="P625" s="22"/>
      <c r="Q625" s="22"/>
      <c r="R625" s="22"/>
      <c r="S625" s="17"/>
      <c r="T625" s="17"/>
      <c r="U625" s="69" t="str">
        <f t="shared" si="17"/>
        <v/>
      </c>
      <c r="V625" s="18"/>
      <c r="W625" s="17"/>
      <c r="X625" s="29" t="str">
        <f t="shared" si="15"/>
        <v/>
      </c>
      <c r="Y625" s="23" t="e">
        <f ca="1">IF(V625=#REF!,#REF!,IF(V625=#REF!,#REF!,IF(V625=#REF!,#REF!,IF(X625="","",IF(V625="","",IF(X625-TODAY()&gt;0,X625-TODAY(),"Venceu"))))))</f>
        <v>#REF!</v>
      </c>
      <c r="Z625" s="28"/>
      <c r="AA625" s="25"/>
      <c r="AC625" s="38"/>
    </row>
    <row r="626" spans="1:29" ht="43.5" hidden="1" customHeight="1" x14ac:dyDescent="0.25">
      <c r="A626" s="16">
        <v>630</v>
      </c>
      <c r="B626" s="17"/>
      <c r="C626" s="23" t="str">
        <f>IF(B626&gt;0,VLOOKUP(MID(B626,1,5),#REF!,2,FALSE),"")</f>
        <v/>
      </c>
      <c r="E626" s="17"/>
      <c r="F626" s="17" t="s">
        <v>2291</v>
      </c>
      <c r="G626" s="28"/>
      <c r="H626" s="17"/>
      <c r="I626" s="17"/>
      <c r="J626" s="17"/>
      <c r="K626" s="22"/>
      <c r="L626" s="22"/>
      <c r="M626" s="22"/>
      <c r="N626" s="22"/>
      <c r="O626" s="22"/>
      <c r="P626" s="22"/>
      <c r="Q626" s="22"/>
      <c r="R626" s="22"/>
      <c r="S626" s="17"/>
      <c r="T626" s="17"/>
      <c r="U626" s="69" t="str">
        <f t="shared" si="17"/>
        <v/>
      </c>
      <c r="V626" s="18"/>
      <c r="W626" s="17"/>
      <c r="X626" s="29" t="str">
        <f t="shared" si="15"/>
        <v/>
      </c>
      <c r="Y626" s="23" t="e">
        <f ca="1">IF(V626=#REF!,#REF!,IF(V626=#REF!,#REF!,IF(V626=#REF!,#REF!,IF(X626="","",IF(V626="","",IF(X626-TODAY()&gt;0,X626-TODAY(),"Venceu"))))))</f>
        <v>#REF!</v>
      </c>
      <c r="Z626" s="28"/>
      <c r="AA626" s="25"/>
      <c r="AC626" s="38"/>
    </row>
    <row r="627" spans="1:29" ht="43.5" hidden="1" customHeight="1" x14ac:dyDescent="0.25">
      <c r="A627" s="16">
        <v>631</v>
      </c>
      <c r="B627" s="17"/>
      <c r="C627" s="23" t="str">
        <f>IF(B627&gt;0,VLOOKUP(MID(B627,1,5),#REF!,2,FALSE),"")</f>
        <v/>
      </c>
      <c r="E627" s="17"/>
      <c r="F627" s="17" t="s">
        <v>2291</v>
      </c>
      <c r="G627" s="28"/>
      <c r="H627" s="17"/>
      <c r="I627" s="17"/>
      <c r="J627" s="17"/>
      <c r="K627" s="22"/>
      <c r="L627" s="22"/>
      <c r="M627" s="22"/>
      <c r="N627" s="22"/>
      <c r="O627" s="22"/>
      <c r="P627" s="22"/>
      <c r="Q627" s="22"/>
      <c r="R627" s="22"/>
      <c r="S627" s="17"/>
      <c r="T627" s="17"/>
      <c r="U627" s="69" t="str">
        <f t="shared" si="17"/>
        <v/>
      </c>
      <c r="V627" s="18"/>
      <c r="W627" s="17"/>
      <c r="X627" s="29" t="str">
        <f t="shared" si="15"/>
        <v/>
      </c>
      <c r="Y627" s="23" t="e">
        <f ca="1">IF(V627=#REF!,#REF!,IF(V627=#REF!,#REF!,IF(V627=#REF!,#REF!,IF(X627="","",IF(V627="","",IF(X627-TODAY()&gt;0,X627-TODAY(),"Venceu"))))))</f>
        <v>#REF!</v>
      </c>
      <c r="Z627" s="28"/>
      <c r="AA627" s="25"/>
      <c r="AC627" s="38"/>
    </row>
    <row r="628" spans="1:29" ht="43.5" hidden="1" customHeight="1" x14ac:dyDescent="0.25">
      <c r="A628" s="16">
        <v>632</v>
      </c>
      <c r="B628" s="17"/>
      <c r="C628" s="23" t="str">
        <f>IF(B628&gt;0,VLOOKUP(MID(B628,1,5),#REF!,2,FALSE),"")</f>
        <v/>
      </c>
      <c r="E628" s="17"/>
      <c r="F628" s="17" t="s">
        <v>2291</v>
      </c>
      <c r="G628" s="28"/>
      <c r="H628" s="17"/>
      <c r="I628" s="17"/>
      <c r="J628" s="17"/>
      <c r="K628" s="22"/>
      <c r="L628" s="22"/>
      <c r="M628" s="22"/>
      <c r="N628" s="22"/>
      <c r="O628" s="22"/>
      <c r="P628" s="22"/>
      <c r="Q628" s="22"/>
      <c r="R628" s="22"/>
      <c r="S628" s="17"/>
      <c r="T628" s="17"/>
      <c r="U628" s="69" t="str">
        <f t="shared" si="17"/>
        <v/>
      </c>
      <c r="V628" s="18"/>
      <c r="W628" s="17"/>
      <c r="X628" s="29" t="str">
        <f t="shared" si="15"/>
        <v/>
      </c>
      <c r="Y628" s="23" t="e">
        <f ca="1">IF(V628=#REF!,#REF!,IF(V628=#REF!,#REF!,IF(V628=#REF!,#REF!,IF(X628="","",IF(V628="","",IF(X628-TODAY()&gt;0,X628-TODAY(),"Venceu"))))))</f>
        <v>#REF!</v>
      </c>
      <c r="Z628" s="28"/>
      <c r="AA628" s="25"/>
      <c r="AC628" s="38"/>
    </row>
    <row r="629" spans="1:29" ht="43.5" hidden="1" customHeight="1" x14ac:dyDescent="0.25">
      <c r="A629" s="16">
        <v>633</v>
      </c>
      <c r="B629" s="17"/>
      <c r="C629" s="23" t="str">
        <f>IF(B629&gt;0,VLOOKUP(MID(B629,1,5),#REF!,2,FALSE),"")</f>
        <v/>
      </c>
      <c r="E629" s="17"/>
      <c r="F629" s="17" t="s">
        <v>2291</v>
      </c>
      <c r="G629" s="28"/>
      <c r="H629" s="17"/>
      <c r="I629" s="17"/>
      <c r="J629" s="17"/>
      <c r="K629" s="22"/>
      <c r="L629" s="22"/>
      <c r="M629" s="22"/>
      <c r="N629" s="22"/>
      <c r="O629" s="22"/>
      <c r="P629" s="22"/>
      <c r="Q629" s="22"/>
      <c r="R629" s="22"/>
      <c r="S629" s="17"/>
      <c r="T629" s="17"/>
      <c r="U629" s="69" t="str">
        <f t="shared" si="17"/>
        <v/>
      </c>
      <c r="V629" s="18"/>
      <c r="W629" s="17"/>
      <c r="X629" s="29" t="str">
        <f t="shared" si="15"/>
        <v/>
      </c>
      <c r="Y629" s="23" t="e">
        <f ca="1">IF(V629=#REF!,#REF!,IF(V629=#REF!,#REF!,IF(V629=#REF!,#REF!,IF(X629="","",IF(V629="","",IF(X629-TODAY()&gt;0,X629-TODAY(),"Venceu"))))))</f>
        <v>#REF!</v>
      </c>
      <c r="Z629" s="28"/>
      <c r="AA629" s="25"/>
      <c r="AC629" s="38"/>
    </row>
    <row r="630" spans="1:29" ht="43.5" hidden="1" customHeight="1" x14ac:dyDescent="0.25">
      <c r="A630" s="16">
        <v>634</v>
      </c>
      <c r="B630" s="17"/>
      <c r="C630" s="23" t="str">
        <f>IF(B630&gt;0,VLOOKUP(MID(B630,1,5),#REF!,2,FALSE),"")</f>
        <v/>
      </c>
      <c r="E630" s="17"/>
      <c r="F630" s="17" t="s">
        <v>2291</v>
      </c>
      <c r="G630" s="28"/>
      <c r="H630" s="17"/>
      <c r="I630" s="17"/>
      <c r="J630" s="17"/>
      <c r="K630" s="22"/>
      <c r="L630" s="22"/>
      <c r="M630" s="22"/>
      <c r="N630" s="22"/>
      <c r="O630" s="22"/>
      <c r="P630" s="22"/>
      <c r="Q630" s="22"/>
      <c r="R630" s="22"/>
      <c r="S630" s="17"/>
      <c r="T630" s="17"/>
      <c r="U630" s="69" t="str">
        <f t="shared" si="17"/>
        <v/>
      </c>
      <c r="V630" s="18"/>
      <c r="W630" s="17"/>
      <c r="X630" s="29" t="str">
        <f t="shared" si="15"/>
        <v/>
      </c>
      <c r="Y630" s="23" t="e">
        <f ca="1">IF(V630=#REF!,#REF!,IF(V630=#REF!,#REF!,IF(V630=#REF!,#REF!,IF(X630="","",IF(V630="","",IF(X630-TODAY()&gt;0,X630-TODAY(),"Venceu"))))))</f>
        <v>#REF!</v>
      </c>
      <c r="Z630" s="28"/>
      <c r="AA630" s="25"/>
      <c r="AC630" s="38"/>
    </row>
    <row r="631" spans="1:29" ht="43.5" hidden="1" customHeight="1" x14ac:dyDescent="0.25">
      <c r="A631" s="16">
        <v>635</v>
      </c>
      <c r="B631" s="17"/>
      <c r="C631" s="23" t="str">
        <f>IF(B631&gt;0,VLOOKUP(MID(B631,1,5),#REF!,2,FALSE),"")</f>
        <v/>
      </c>
      <c r="E631" s="17"/>
      <c r="F631" s="17" t="s">
        <v>2291</v>
      </c>
      <c r="G631" s="28"/>
      <c r="H631" s="17"/>
      <c r="I631" s="17"/>
      <c r="J631" s="17"/>
      <c r="K631" s="22"/>
      <c r="L631" s="22"/>
      <c r="M631" s="22"/>
      <c r="N631" s="22"/>
      <c r="O631" s="22"/>
      <c r="P631" s="22"/>
      <c r="Q631" s="22"/>
      <c r="R631" s="22"/>
      <c r="S631" s="17"/>
      <c r="T631" s="17"/>
      <c r="U631" s="69" t="str">
        <f t="shared" si="17"/>
        <v/>
      </c>
      <c r="V631" s="18"/>
      <c r="W631" s="17"/>
      <c r="X631" s="29" t="str">
        <f t="shared" si="15"/>
        <v/>
      </c>
      <c r="Y631" s="23" t="e">
        <f ca="1">IF(V631=#REF!,#REF!,IF(V631=#REF!,#REF!,IF(V631=#REF!,#REF!,IF(X631="","",IF(V631="","",IF(X631-TODAY()&gt;0,X631-TODAY(),"Venceu"))))))</f>
        <v>#REF!</v>
      </c>
      <c r="Z631" s="28"/>
      <c r="AA631" s="25"/>
      <c r="AC631" s="38"/>
    </row>
    <row r="632" spans="1:29" ht="43.5" hidden="1" customHeight="1" x14ac:dyDescent="0.25">
      <c r="A632" s="16">
        <v>636</v>
      </c>
      <c r="B632" s="17"/>
      <c r="C632" s="23" t="str">
        <f>IF(B632&gt;0,VLOOKUP(MID(B632,1,5),#REF!,2,FALSE),"")</f>
        <v/>
      </c>
      <c r="E632" s="17"/>
      <c r="F632" s="17" t="s">
        <v>2291</v>
      </c>
      <c r="G632" s="28"/>
      <c r="H632" s="17"/>
      <c r="I632" s="17"/>
      <c r="J632" s="17"/>
      <c r="K632" s="22"/>
      <c r="L632" s="22"/>
      <c r="M632" s="22"/>
      <c r="N632" s="22"/>
      <c r="O632" s="22"/>
      <c r="P632" s="22"/>
      <c r="Q632" s="22"/>
      <c r="R632" s="22"/>
      <c r="S632" s="17"/>
      <c r="T632" s="17"/>
      <c r="U632" s="69" t="str">
        <f t="shared" si="17"/>
        <v/>
      </c>
      <c r="V632" s="18"/>
      <c r="W632" s="17"/>
      <c r="X632" s="29" t="str">
        <f t="shared" si="15"/>
        <v/>
      </c>
      <c r="Y632" s="23" t="e">
        <f ca="1">IF(V632=#REF!,#REF!,IF(V632=#REF!,#REF!,IF(V632=#REF!,#REF!,IF(X632="","",IF(V632="","",IF(X632-TODAY()&gt;0,X632-TODAY(),"Venceu"))))))</f>
        <v>#REF!</v>
      </c>
      <c r="Z632" s="28"/>
      <c r="AA632" s="25"/>
      <c r="AC632" s="38"/>
    </row>
    <row r="633" spans="1:29" ht="43.5" hidden="1" customHeight="1" x14ac:dyDescent="0.25">
      <c r="A633" s="16">
        <v>637</v>
      </c>
      <c r="B633" s="17"/>
      <c r="C633" s="23" t="str">
        <f>IF(B633&gt;0,VLOOKUP(MID(B633,1,5),#REF!,2,FALSE),"")</f>
        <v/>
      </c>
      <c r="E633" s="17"/>
      <c r="F633" s="17" t="s">
        <v>2291</v>
      </c>
      <c r="G633" s="28"/>
      <c r="H633" s="17"/>
      <c r="I633" s="17"/>
      <c r="J633" s="17"/>
      <c r="K633" s="22"/>
      <c r="L633" s="22"/>
      <c r="M633" s="22"/>
      <c r="N633" s="22"/>
      <c r="O633" s="22"/>
      <c r="P633" s="22"/>
      <c r="Q633" s="22"/>
      <c r="R633" s="22"/>
      <c r="S633" s="17"/>
      <c r="T633" s="17"/>
      <c r="U633" s="69" t="str">
        <f t="shared" si="17"/>
        <v/>
      </c>
      <c r="V633" s="18"/>
      <c r="W633" s="17"/>
      <c r="X633" s="29" t="str">
        <f t="shared" si="15"/>
        <v/>
      </c>
      <c r="Y633" s="23" t="e">
        <f ca="1">IF(V633=#REF!,#REF!,IF(V633=#REF!,#REF!,IF(V633=#REF!,#REF!,IF(X633="","",IF(V633="","",IF(X633-TODAY()&gt;0,X633-TODAY(),"Venceu"))))))</f>
        <v>#REF!</v>
      </c>
      <c r="Z633" s="28"/>
      <c r="AA633" s="25"/>
      <c r="AC633" s="38"/>
    </row>
    <row r="634" spans="1:29" ht="43.5" hidden="1" customHeight="1" x14ac:dyDescent="0.25">
      <c r="A634" s="16">
        <v>638</v>
      </c>
      <c r="B634" s="17"/>
      <c r="C634" s="23" t="str">
        <f>IF(B634&gt;0,VLOOKUP(MID(B634,1,5),#REF!,2,FALSE),"")</f>
        <v/>
      </c>
      <c r="E634" s="17"/>
      <c r="F634" s="17" t="s">
        <v>2291</v>
      </c>
      <c r="G634" s="28"/>
      <c r="H634" s="17"/>
      <c r="I634" s="17"/>
      <c r="J634" s="17"/>
      <c r="K634" s="22"/>
      <c r="L634" s="22"/>
      <c r="M634" s="22"/>
      <c r="N634" s="22"/>
      <c r="O634" s="22"/>
      <c r="P634" s="22"/>
      <c r="Q634" s="22"/>
      <c r="R634" s="22"/>
      <c r="S634" s="17"/>
      <c r="T634" s="17"/>
      <c r="U634" s="69" t="str">
        <f t="shared" si="17"/>
        <v/>
      </c>
      <c r="V634" s="18"/>
      <c r="W634" s="17"/>
      <c r="X634" s="29" t="str">
        <f t="shared" si="15"/>
        <v/>
      </c>
      <c r="Y634" s="23" t="e">
        <f ca="1">IF(V634=#REF!,#REF!,IF(V634=#REF!,#REF!,IF(V634=#REF!,#REF!,IF(X634="","",IF(V634="","",IF(X634-TODAY()&gt;0,X634-TODAY(),"Venceu"))))))</f>
        <v>#REF!</v>
      </c>
      <c r="Z634" s="28"/>
      <c r="AA634" s="25"/>
      <c r="AC634" s="38"/>
    </row>
    <row r="635" spans="1:29" ht="43.5" hidden="1" customHeight="1" x14ac:dyDescent="0.25">
      <c r="A635" s="16">
        <v>639</v>
      </c>
      <c r="B635" s="17"/>
      <c r="C635" s="23" t="str">
        <f>IF(B635&gt;0,VLOOKUP(MID(B635,1,5),#REF!,2,FALSE),"")</f>
        <v/>
      </c>
      <c r="E635" s="17"/>
      <c r="F635" s="17" t="s">
        <v>2291</v>
      </c>
      <c r="G635" s="28"/>
      <c r="H635" s="17"/>
      <c r="I635" s="17"/>
      <c r="J635" s="17"/>
      <c r="K635" s="22"/>
      <c r="L635" s="22"/>
      <c r="M635" s="22"/>
      <c r="N635" s="22"/>
      <c r="O635" s="22"/>
      <c r="P635" s="22"/>
      <c r="Q635" s="22"/>
      <c r="R635" s="22"/>
      <c r="S635" s="17"/>
      <c r="T635" s="17"/>
      <c r="U635" s="69" t="str">
        <f t="shared" si="17"/>
        <v/>
      </c>
      <c r="V635" s="18"/>
      <c r="W635" s="17"/>
      <c r="X635" s="29" t="str">
        <f t="shared" si="15"/>
        <v/>
      </c>
      <c r="Y635" s="23" t="e">
        <f ca="1">IF(V635=#REF!,#REF!,IF(V635=#REF!,#REF!,IF(V635=#REF!,#REF!,IF(X635="","",IF(V635="","",IF(X635-TODAY()&gt;0,X635-TODAY(),"Venceu"))))))</f>
        <v>#REF!</v>
      </c>
      <c r="Z635" s="28"/>
      <c r="AA635" s="25"/>
      <c r="AC635" s="38"/>
    </row>
    <row r="636" spans="1:29" ht="43.5" hidden="1" customHeight="1" x14ac:dyDescent="0.25">
      <c r="A636" s="16">
        <v>640</v>
      </c>
      <c r="B636" s="17"/>
      <c r="C636" s="23" t="str">
        <f>IF(B636&gt;0,VLOOKUP(MID(B636,1,5),#REF!,2,FALSE),"")</f>
        <v/>
      </c>
      <c r="E636" s="17"/>
      <c r="F636" s="17" t="s">
        <v>2291</v>
      </c>
      <c r="G636" s="28"/>
      <c r="H636" s="17"/>
      <c r="I636" s="17"/>
      <c r="J636" s="17"/>
      <c r="K636" s="22"/>
      <c r="L636" s="22"/>
      <c r="M636" s="22"/>
      <c r="N636" s="22"/>
      <c r="O636" s="22"/>
      <c r="P636" s="22"/>
      <c r="Q636" s="22"/>
      <c r="R636" s="22"/>
      <c r="S636" s="17"/>
      <c r="T636" s="17"/>
      <c r="U636" s="69" t="str">
        <f t="shared" si="17"/>
        <v/>
      </c>
      <c r="V636" s="18"/>
      <c r="W636" s="17"/>
      <c r="X636" s="29" t="str">
        <f t="shared" ref="X636:X699" si="18">IF(W636&gt;0,Q636+W636,"")</f>
        <v/>
      </c>
      <c r="Y636" s="23" t="e">
        <f ca="1">IF(V636=#REF!,#REF!,IF(V636=#REF!,#REF!,IF(V636=#REF!,#REF!,IF(X636="","",IF(V636="","",IF(X636-TODAY()&gt;0,X636-TODAY(),"Venceu"))))))</f>
        <v>#REF!</v>
      </c>
      <c r="Z636" s="28"/>
      <c r="AA636" s="25"/>
      <c r="AC636" s="38"/>
    </row>
    <row r="637" spans="1:29" ht="43.5" hidden="1" customHeight="1" x14ac:dyDescent="0.25">
      <c r="A637" s="16">
        <v>641</v>
      </c>
      <c r="B637" s="17"/>
      <c r="C637" s="23" t="str">
        <f>IF(B637&gt;0,VLOOKUP(MID(B637,1,5),#REF!,2,FALSE),"")</f>
        <v/>
      </c>
      <c r="E637" s="17"/>
      <c r="F637" s="17" t="s">
        <v>2291</v>
      </c>
      <c r="G637" s="28"/>
      <c r="H637" s="17"/>
      <c r="I637" s="17"/>
      <c r="J637" s="17"/>
      <c r="K637" s="22"/>
      <c r="L637" s="22"/>
      <c r="M637" s="22"/>
      <c r="N637" s="22"/>
      <c r="O637" s="22"/>
      <c r="P637" s="22"/>
      <c r="Q637" s="22"/>
      <c r="R637" s="22"/>
      <c r="S637" s="17"/>
      <c r="T637" s="17"/>
      <c r="U637" s="69" t="str">
        <f t="shared" si="17"/>
        <v/>
      </c>
      <c r="V637" s="18"/>
      <c r="W637" s="17"/>
      <c r="X637" s="29" t="str">
        <f t="shared" si="18"/>
        <v/>
      </c>
      <c r="Y637" s="23" t="e">
        <f ca="1">IF(V637=#REF!,#REF!,IF(V637=#REF!,#REF!,IF(V637=#REF!,#REF!,IF(X637="","",IF(V637="","",IF(X637-TODAY()&gt;0,X637-TODAY(),"Venceu"))))))</f>
        <v>#REF!</v>
      </c>
      <c r="Z637" s="28"/>
      <c r="AA637" s="25"/>
      <c r="AC637" s="38"/>
    </row>
    <row r="638" spans="1:29" ht="43.5" hidden="1" customHeight="1" x14ac:dyDescent="0.25">
      <c r="A638" s="16">
        <v>642</v>
      </c>
      <c r="B638" s="17"/>
      <c r="C638" s="23" t="str">
        <f>IF(B638&gt;0,VLOOKUP(MID(B638,1,5),#REF!,2,FALSE),"")</f>
        <v/>
      </c>
      <c r="E638" s="17"/>
      <c r="F638" s="17" t="s">
        <v>2291</v>
      </c>
      <c r="G638" s="28"/>
      <c r="H638" s="17"/>
      <c r="I638" s="17"/>
      <c r="J638" s="17"/>
      <c r="K638" s="22"/>
      <c r="L638" s="22"/>
      <c r="M638" s="22"/>
      <c r="N638" s="22"/>
      <c r="O638" s="22"/>
      <c r="P638" s="22"/>
      <c r="Q638" s="22"/>
      <c r="R638" s="22"/>
      <c r="S638" s="17"/>
      <c r="T638" s="17"/>
      <c r="U638" s="69" t="str">
        <f t="shared" si="17"/>
        <v/>
      </c>
      <c r="V638" s="18"/>
      <c r="W638" s="17"/>
      <c r="X638" s="29" t="str">
        <f t="shared" si="18"/>
        <v/>
      </c>
      <c r="Y638" s="23" t="e">
        <f ca="1">IF(V638=#REF!,#REF!,IF(V638=#REF!,#REF!,IF(V638=#REF!,#REF!,IF(X638="","",IF(V638="","",IF(X638-TODAY()&gt;0,X638-TODAY(),"Venceu"))))))</f>
        <v>#REF!</v>
      </c>
      <c r="Z638" s="28"/>
      <c r="AA638" s="25"/>
      <c r="AC638" s="38"/>
    </row>
    <row r="639" spans="1:29" ht="43.5" hidden="1" customHeight="1" x14ac:dyDescent="0.25">
      <c r="A639" s="16">
        <v>643</v>
      </c>
      <c r="B639" s="17"/>
      <c r="C639" s="23" t="str">
        <f>IF(B639&gt;0,VLOOKUP(MID(B639,1,5),#REF!,2,FALSE),"")</f>
        <v/>
      </c>
      <c r="E639" s="17"/>
      <c r="F639" s="17" t="s">
        <v>2291</v>
      </c>
      <c r="G639" s="28"/>
      <c r="H639" s="17"/>
      <c r="I639" s="17"/>
      <c r="J639" s="17"/>
      <c r="K639" s="22"/>
      <c r="L639" s="22"/>
      <c r="M639" s="22"/>
      <c r="N639" s="22"/>
      <c r="O639" s="22"/>
      <c r="P639" s="22"/>
      <c r="Q639" s="22"/>
      <c r="R639" s="22"/>
      <c r="S639" s="17"/>
      <c r="T639" s="17"/>
      <c r="U639" s="69" t="str">
        <f t="shared" si="17"/>
        <v/>
      </c>
      <c r="V639" s="18"/>
      <c r="W639" s="17"/>
      <c r="X639" s="29" t="str">
        <f t="shared" si="18"/>
        <v/>
      </c>
      <c r="Y639" s="23" t="e">
        <f ca="1">IF(V639=#REF!,#REF!,IF(V639=#REF!,#REF!,IF(V639=#REF!,#REF!,IF(X639="","",IF(V639="","",IF(X639-TODAY()&gt;0,X639-TODAY(),"Venceu"))))))</f>
        <v>#REF!</v>
      </c>
      <c r="Z639" s="28"/>
      <c r="AA639" s="25"/>
      <c r="AC639" s="38"/>
    </row>
    <row r="640" spans="1:29" ht="43.5" hidden="1" customHeight="1" x14ac:dyDescent="0.25">
      <c r="A640" s="16">
        <v>644</v>
      </c>
      <c r="B640" s="17"/>
      <c r="C640" s="23" t="str">
        <f>IF(B640&gt;0,VLOOKUP(MID(B640,1,5),#REF!,2,FALSE),"")</f>
        <v/>
      </c>
      <c r="E640" s="17"/>
      <c r="F640" s="17" t="s">
        <v>2291</v>
      </c>
      <c r="G640" s="28"/>
      <c r="H640" s="17"/>
      <c r="I640" s="17"/>
      <c r="J640" s="17"/>
      <c r="K640" s="22"/>
      <c r="L640" s="22"/>
      <c r="M640" s="22"/>
      <c r="N640" s="22"/>
      <c r="O640" s="22"/>
      <c r="P640" s="22"/>
      <c r="Q640" s="22"/>
      <c r="R640" s="22"/>
      <c r="S640" s="17"/>
      <c r="T640" s="17"/>
      <c r="U640" s="69" t="str">
        <f t="shared" si="17"/>
        <v/>
      </c>
      <c r="V640" s="18"/>
      <c r="W640" s="17"/>
      <c r="X640" s="29" t="str">
        <f t="shared" si="18"/>
        <v/>
      </c>
      <c r="Y640" s="23" t="e">
        <f ca="1">IF(V640=#REF!,#REF!,IF(V640=#REF!,#REF!,IF(V640=#REF!,#REF!,IF(X640="","",IF(V640="","",IF(X640-TODAY()&gt;0,X640-TODAY(),"Venceu"))))))</f>
        <v>#REF!</v>
      </c>
      <c r="Z640" s="28"/>
      <c r="AA640" s="25"/>
      <c r="AC640" s="38"/>
    </row>
    <row r="641" spans="1:29" ht="43.5" hidden="1" customHeight="1" x14ac:dyDescent="0.25">
      <c r="A641" s="16">
        <v>645</v>
      </c>
      <c r="B641" s="17"/>
      <c r="C641" s="23" t="str">
        <f>IF(B641&gt;0,VLOOKUP(MID(B641,1,5),#REF!,2,FALSE),"")</f>
        <v/>
      </c>
      <c r="E641" s="17"/>
      <c r="F641" s="17" t="s">
        <v>2291</v>
      </c>
      <c r="G641" s="28"/>
      <c r="H641" s="17"/>
      <c r="I641" s="17"/>
      <c r="J641" s="17"/>
      <c r="K641" s="22"/>
      <c r="L641" s="22"/>
      <c r="M641" s="22"/>
      <c r="N641" s="22"/>
      <c r="O641" s="22"/>
      <c r="P641" s="22"/>
      <c r="Q641" s="22"/>
      <c r="R641" s="22"/>
      <c r="S641" s="17"/>
      <c r="T641" s="17"/>
      <c r="U641" s="69" t="str">
        <f t="shared" si="17"/>
        <v/>
      </c>
      <c r="V641" s="18"/>
      <c r="W641" s="17"/>
      <c r="X641" s="29" t="str">
        <f t="shared" si="18"/>
        <v/>
      </c>
      <c r="Y641" s="23" t="e">
        <f ca="1">IF(V641=#REF!,#REF!,IF(V641=#REF!,#REF!,IF(V641=#REF!,#REF!,IF(X641="","",IF(V641="","",IF(X641-TODAY()&gt;0,X641-TODAY(),"Venceu"))))))</f>
        <v>#REF!</v>
      </c>
      <c r="Z641" s="28"/>
      <c r="AA641" s="25"/>
      <c r="AC641" s="38"/>
    </row>
    <row r="642" spans="1:29" ht="43.5" hidden="1" customHeight="1" x14ac:dyDescent="0.25">
      <c r="A642" s="16">
        <v>646</v>
      </c>
      <c r="B642" s="17"/>
      <c r="C642" s="23" t="str">
        <f>IF(B642&gt;0,VLOOKUP(MID(B642,1,5),#REF!,2,FALSE),"")</f>
        <v/>
      </c>
      <c r="E642" s="17"/>
      <c r="F642" s="17" t="s">
        <v>2291</v>
      </c>
      <c r="G642" s="28"/>
      <c r="H642" s="17"/>
      <c r="I642" s="17"/>
      <c r="J642" s="17"/>
      <c r="K642" s="22"/>
      <c r="L642" s="22"/>
      <c r="M642" s="22"/>
      <c r="N642" s="22"/>
      <c r="O642" s="22"/>
      <c r="P642" s="22"/>
      <c r="Q642" s="22"/>
      <c r="R642" s="22"/>
      <c r="S642" s="17"/>
      <c r="T642" s="17"/>
      <c r="U642" s="69" t="str">
        <f t="shared" ref="U642:U705" si="19">IF(B642&gt;0,IF(R642&gt;0,$R$1,IF(Q642&gt;0,$Q$1,IF(P642&gt;0,$P$1,IF(O642&gt;0,$O$1,IF(N642&gt;0,$N$1,IF(M642&gt;0,$M$1,IF(L642&gt;0,$L$1,IF(K642&gt;0,$K$1,"Registrar demanda")))))))),"")</f>
        <v/>
      </c>
      <c r="V642" s="18"/>
      <c r="W642" s="17"/>
      <c r="X642" s="29" t="str">
        <f t="shared" si="18"/>
        <v/>
      </c>
      <c r="Y642" s="23" t="e">
        <f ca="1">IF(V642=#REF!,#REF!,IF(V642=#REF!,#REF!,IF(V642=#REF!,#REF!,IF(X642="","",IF(V642="","",IF(X642-TODAY()&gt;0,X642-TODAY(),"Venceu"))))))</f>
        <v>#REF!</v>
      </c>
      <c r="Z642" s="28"/>
      <c r="AA642" s="25"/>
      <c r="AC642" s="38"/>
    </row>
    <row r="643" spans="1:29" ht="43.5" hidden="1" customHeight="1" x14ac:dyDescent="0.25">
      <c r="A643" s="16">
        <v>647</v>
      </c>
      <c r="B643" s="17"/>
      <c r="C643" s="23" t="str">
        <f>IF(B643&gt;0,VLOOKUP(MID(B643,1,5),#REF!,2,FALSE),"")</f>
        <v/>
      </c>
      <c r="E643" s="17"/>
      <c r="F643" s="17" t="s">
        <v>2291</v>
      </c>
      <c r="G643" s="28"/>
      <c r="H643" s="17"/>
      <c r="I643" s="17"/>
      <c r="J643" s="17"/>
      <c r="K643" s="22"/>
      <c r="L643" s="22"/>
      <c r="M643" s="22"/>
      <c r="N643" s="22"/>
      <c r="O643" s="22"/>
      <c r="P643" s="22"/>
      <c r="Q643" s="22"/>
      <c r="R643" s="22"/>
      <c r="S643" s="17"/>
      <c r="T643" s="17"/>
      <c r="U643" s="69" t="str">
        <f t="shared" si="19"/>
        <v/>
      </c>
      <c r="V643" s="18"/>
      <c r="W643" s="17"/>
      <c r="X643" s="29" t="str">
        <f t="shared" si="18"/>
        <v/>
      </c>
      <c r="Y643" s="23" t="e">
        <f ca="1">IF(V643=#REF!,#REF!,IF(V643=#REF!,#REF!,IF(V643=#REF!,#REF!,IF(X643="","",IF(V643="","",IF(X643-TODAY()&gt;0,X643-TODAY(),"Venceu"))))))</f>
        <v>#REF!</v>
      </c>
      <c r="Z643" s="28"/>
      <c r="AA643" s="25"/>
      <c r="AC643" s="38"/>
    </row>
    <row r="644" spans="1:29" ht="43.5" hidden="1" customHeight="1" x14ac:dyDescent="0.25">
      <c r="A644" s="16">
        <v>648</v>
      </c>
      <c r="B644" s="17"/>
      <c r="C644" s="23" t="str">
        <f>IF(B644&gt;0,VLOOKUP(MID(B644,1,5),#REF!,2,FALSE),"")</f>
        <v/>
      </c>
      <c r="E644" s="17"/>
      <c r="F644" s="17" t="s">
        <v>2291</v>
      </c>
      <c r="G644" s="28"/>
      <c r="H644" s="17"/>
      <c r="I644" s="17"/>
      <c r="J644" s="17"/>
      <c r="K644" s="22"/>
      <c r="L644" s="22"/>
      <c r="M644" s="22"/>
      <c r="N644" s="22"/>
      <c r="O644" s="22"/>
      <c r="P644" s="22"/>
      <c r="Q644" s="22"/>
      <c r="R644" s="22"/>
      <c r="S644" s="17"/>
      <c r="T644" s="17"/>
      <c r="U644" s="69" t="str">
        <f t="shared" si="19"/>
        <v/>
      </c>
      <c r="V644" s="18"/>
      <c r="W644" s="17"/>
      <c r="X644" s="29" t="str">
        <f t="shared" si="18"/>
        <v/>
      </c>
      <c r="Y644" s="23" t="e">
        <f ca="1">IF(V644=#REF!,#REF!,IF(V644=#REF!,#REF!,IF(V644=#REF!,#REF!,IF(X644="","",IF(V644="","",IF(X644-TODAY()&gt;0,X644-TODAY(),"Venceu"))))))</f>
        <v>#REF!</v>
      </c>
      <c r="Z644" s="28"/>
      <c r="AA644" s="25"/>
      <c r="AC644" s="38"/>
    </row>
    <row r="645" spans="1:29" ht="43.5" hidden="1" customHeight="1" x14ac:dyDescent="0.25">
      <c r="A645" s="16">
        <v>649</v>
      </c>
      <c r="B645" s="17"/>
      <c r="C645" s="23" t="str">
        <f>IF(B645&gt;0,VLOOKUP(MID(B645,1,5),#REF!,2,FALSE),"")</f>
        <v/>
      </c>
      <c r="E645" s="17"/>
      <c r="F645" s="17" t="s">
        <v>2291</v>
      </c>
      <c r="G645" s="28"/>
      <c r="H645" s="17"/>
      <c r="I645" s="17"/>
      <c r="J645" s="17"/>
      <c r="K645" s="22"/>
      <c r="L645" s="22"/>
      <c r="M645" s="22"/>
      <c r="N645" s="22"/>
      <c r="O645" s="22"/>
      <c r="P645" s="22"/>
      <c r="Q645" s="22"/>
      <c r="R645" s="22"/>
      <c r="S645" s="17"/>
      <c r="T645" s="17"/>
      <c r="U645" s="69" t="str">
        <f t="shared" si="19"/>
        <v/>
      </c>
      <c r="V645" s="18"/>
      <c r="W645" s="17"/>
      <c r="X645" s="29" t="str">
        <f t="shared" si="18"/>
        <v/>
      </c>
      <c r="Y645" s="23" t="e">
        <f ca="1">IF(V645=#REF!,#REF!,IF(V645=#REF!,#REF!,IF(V645=#REF!,#REF!,IF(X645="","",IF(V645="","",IF(X645-TODAY()&gt;0,X645-TODAY(),"Venceu"))))))</f>
        <v>#REF!</v>
      </c>
      <c r="Z645" s="28"/>
      <c r="AA645" s="25"/>
      <c r="AC645" s="38"/>
    </row>
    <row r="646" spans="1:29" ht="43.5" hidden="1" customHeight="1" x14ac:dyDescent="0.25">
      <c r="A646" s="16">
        <v>650</v>
      </c>
      <c r="B646" s="17"/>
      <c r="C646" s="23" t="str">
        <f>IF(B646&gt;0,VLOOKUP(MID(B646,1,5),#REF!,2,FALSE),"")</f>
        <v/>
      </c>
      <c r="E646" s="17"/>
      <c r="F646" s="17" t="s">
        <v>2291</v>
      </c>
      <c r="G646" s="28"/>
      <c r="H646" s="17"/>
      <c r="I646" s="17"/>
      <c r="J646" s="17"/>
      <c r="K646" s="22"/>
      <c r="L646" s="22"/>
      <c r="M646" s="22"/>
      <c r="N646" s="22"/>
      <c r="O646" s="22"/>
      <c r="P646" s="22"/>
      <c r="Q646" s="22"/>
      <c r="R646" s="22"/>
      <c r="S646" s="17"/>
      <c r="T646" s="17"/>
      <c r="U646" s="69" t="str">
        <f t="shared" si="19"/>
        <v/>
      </c>
      <c r="V646" s="18"/>
      <c r="W646" s="17"/>
      <c r="X646" s="29" t="str">
        <f t="shared" si="18"/>
        <v/>
      </c>
      <c r="Y646" s="23" t="e">
        <f ca="1">IF(V646=#REF!,#REF!,IF(V646=#REF!,#REF!,IF(V646=#REF!,#REF!,IF(X646="","",IF(V646="","",IF(X646-TODAY()&gt;0,X646-TODAY(),"Venceu"))))))</f>
        <v>#REF!</v>
      </c>
      <c r="Z646" s="28"/>
      <c r="AA646" s="25"/>
      <c r="AC646" s="38"/>
    </row>
    <row r="647" spans="1:29" ht="43.5" hidden="1" customHeight="1" x14ac:dyDescent="0.25">
      <c r="A647" s="16">
        <v>651</v>
      </c>
      <c r="B647" s="17"/>
      <c r="C647" s="23" t="str">
        <f>IF(B647&gt;0,VLOOKUP(MID(B647,1,5),#REF!,2,FALSE),"")</f>
        <v/>
      </c>
      <c r="E647" s="17"/>
      <c r="F647" s="17" t="s">
        <v>2291</v>
      </c>
      <c r="G647" s="28"/>
      <c r="H647" s="17"/>
      <c r="I647" s="17"/>
      <c r="J647" s="17"/>
      <c r="K647" s="22"/>
      <c r="L647" s="22"/>
      <c r="M647" s="22"/>
      <c r="N647" s="22"/>
      <c r="O647" s="22"/>
      <c r="P647" s="22"/>
      <c r="Q647" s="22"/>
      <c r="R647" s="22"/>
      <c r="S647" s="17"/>
      <c r="T647" s="17"/>
      <c r="U647" s="69" t="str">
        <f t="shared" si="19"/>
        <v/>
      </c>
      <c r="V647" s="18"/>
      <c r="W647" s="17"/>
      <c r="X647" s="29" t="str">
        <f t="shared" si="18"/>
        <v/>
      </c>
      <c r="Y647" s="23" t="e">
        <f ca="1">IF(V647=#REF!,#REF!,IF(V647=#REF!,#REF!,IF(V647=#REF!,#REF!,IF(X647="","",IF(V647="","",IF(X647-TODAY()&gt;0,X647-TODAY(),"Venceu"))))))</f>
        <v>#REF!</v>
      </c>
      <c r="Z647" s="28"/>
      <c r="AA647" s="25"/>
      <c r="AC647" s="38"/>
    </row>
    <row r="648" spans="1:29" ht="43.5" hidden="1" customHeight="1" x14ac:dyDescent="0.25">
      <c r="A648" s="16">
        <v>652</v>
      </c>
      <c r="B648" s="17"/>
      <c r="C648" s="23" t="str">
        <f>IF(B648&gt;0,VLOOKUP(MID(B648,1,5),#REF!,2,FALSE),"")</f>
        <v/>
      </c>
      <c r="E648" s="17"/>
      <c r="F648" s="17" t="s">
        <v>2291</v>
      </c>
      <c r="G648" s="28"/>
      <c r="H648" s="17"/>
      <c r="I648" s="17"/>
      <c r="J648" s="17"/>
      <c r="K648" s="22"/>
      <c r="L648" s="22"/>
      <c r="M648" s="22"/>
      <c r="N648" s="22"/>
      <c r="O648" s="22"/>
      <c r="P648" s="22"/>
      <c r="Q648" s="22"/>
      <c r="R648" s="22"/>
      <c r="S648" s="17"/>
      <c r="T648" s="17"/>
      <c r="U648" s="69" t="str">
        <f t="shared" si="19"/>
        <v/>
      </c>
      <c r="V648" s="18"/>
      <c r="W648" s="17"/>
      <c r="X648" s="29" t="str">
        <f t="shared" si="18"/>
        <v/>
      </c>
      <c r="Y648" s="23" t="e">
        <f ca="1">IF(V648=#REF!,#REF!,IF(V648=#REF!,#REF!,IF(V648=#REF!,#REF!,IF(X648="","",IF(V648="","",IF(X648-TODAY()&gt;0,X648-TODAY(),"Venceu"))))))</f>
        <v>#REF!</v>
      </c>
      <c r="Z648" s="28"/>
      <c r="AA648" s="25"/>
      <c r="AC648" s="38"/>
    </row>
    <row r="649" spans="1:29" ht="43.5" hidden="1" customHeight="1" x14ac:dyDescent="0.25">
      <c r="A649" s="16">
        <v>653</v>
      </c>
      <c r="B649" s="17"/>
      <c r="C649" s="23" t="str">
        <f>IF(B649&gt;0,VLOOKUP(MID(B649,1,5),#REF!,2,FALSE),"")</f>
        <v/>
      </c>
      <c r="E649" s="17"/>
      <c r="F649" s="17" t="s">
        <v>2291</v>
      </c>
      <c r="G649" s="28"/>
      <c r="H649" s="17"/>
      <c r="I649" s="17"/>
      <c r="J649" s="17"/>
      <c r="K649" s="22"/>
      <c r="L649" s="22"/>
      <c r="M649" s="22"/>
      <c r="N649" s="22"/>
      <c r="O649" s="22"/>
      <c r="P649" s="22"/>
      <c r="Q649" s="22"/>
      <c r="R649" s="22"/>
      <c r="S649" s="17"/>
      <c r="T649" s="17"/>
      <c r="U649" s="69" t="str">
        <f t="shared" si="19"/>
        <v/>
      </c>
      <c r="V649" s="18"/>
      <c r="W649" s="17"/>
      <c r="X649" s="29" t="str">
        <f t="shared" si="18"/>
        <v/>
      </c>
      <c r="Y649" s="23" t="e">
        <f ca="1">IF(V649=#REF!,#REF!,IF(V649=#REF!,#REF!,IF(V649=#REF!,#REF!,IF(X649="","",IF(V649="","",IF(X649-TODAY()&gt;0,X649-TODAY(),"Venceu"))))))</f>
        <v>#REF!</v>
      </c>
      <c r="Z649" s="28"/>
      <c r="AA649" s="25"/>
      <c r="AC649" s="38"/>
    </row>
    <row r="650" spans="1:29" ht="43.5" hidden="1" customHeight="1" x14ac:dyDescent="0.25">
      <c r="A650" s="16">
        <v>654</v>
      </c>
      <c r="B650" s="17"/>
      <c r="C650" s="23" t="str">
        <f>IF(B650&gt;0,VLOOKUP(MID(B650,1,5),#REF!,2,FALSE),"")</f>
        <v/>
      </c>
      <c r="E650" s="17"/>
      <c r="F650" s="17" t="s">
        <v>2291</v>
      </c>
      <c r="G650" s="28"/>
      <c r="H650" s="17"/>
      <c r="I650" s="17"/>
      <c r="J650" s="17"/>
      <c r="K650" s="22"/>
      <c r="L650" s="22"/>
      <c r="M650" s="22"/>
      <c r="N650" s="22"/>
      <c r="O650" s="22"/>
      <c r="P650" s="22"/>
      <c r="Q650" s="22"/>
      <c r="R650" s="22"/>
      <c r="S650" s="17"/>
      <c r="T650" s="17"/>
      <c r="U650" s="69" t="str">
        <f t="shared" si="19"/>
        <v/>
      </c>
      <c r="V650" s="18"/>
      <c r="W650" s="17"/>
      <c r="X650" s="29" t="str">
        <f t="shared" si="18"/>
        <v/>
      </c>
      <c r="Y650" s="23" t="e">
        <f ca="1">IF(V650=#REF!,#REF!,IF(V650=#REF!,#REF!,IF(V650=#REF!,#REF!,IF(X650="","",IF(V650="","",IF(X650-TODAY()&gt;0,X650-TODAY(),"Venceu"))))))</f>
        <v>#REF!</v>
      </c>
      <c r="Z650" s="28"/>
      <c r="AA650" s="25"/>
      <c r="AC650" s="38"/>
    </row>
    <row r="651" spans="1:29" ht="43.5" hidden="1" customHeight="1" x14ac:dyDescent="0.25">
      <c r="A651" s="16">
        <v>655</v>
      </c>
      <c r="B651" s="17"/>
      <c r="C651" s="23" t="str">
        <f>IF(B651&gt;0,VLOOKUP(MID(B651,1,5),#REF!,2,FALSE),"")</f>
        <v/>
      </c>
      <c r="E651" s="17"/>
      <c r="F651" s="17" t="s">
        <v>2291</v>
      </c>
      <c r="G651" s="28"/>
      <c r="H651" s="17"/>
      <c r="I651" s="17"/>
      <c r="J651" s="17"/>
      <c r="K651" s="22"/>
      <c r="L651" s="22"/>
      <c r="M651" s="22"/>
      <c r="N651" s="22"/>
      <c r="O651" s="22"/>
      <c r="P651" s="22"/>
      <c r="Q651" s="22"/>
      <c r="R651" s="22"/>
      <c r="S651" s="17"/>
      <c r="T651" s="17"/>
      <c r="U651" s="69" t="str">
        <f t="shared" si="19"/>
        <v/>
      </c>
      <c r="V651" s="18"/>
      <c r="W651" s="17"/>
      <c r="X651" s="29" t="str">
        <f t="shared" si="18"/>
        <v/>
      </c>
      <c r="Y651" s="23" t="e">
        <f ca="1">IF(V651=#REF!,#REF!,IF(V651=#REF!,#REF!,IF(V651=#REF!,#REF!,IF(X651="","",IF(V651="","",IF(X651-TODAY()&gt;0,X651-TODAY(),"Venceu"))))))</f>
        <v>#REF!</v>
      </c>
      <c r="Z651" s="28"/>
      <c r="AA651" s="25"/>
      <c r="AC651" s="38"/>
    </row>
    <row r="652" spans="1:29" ht="43.5" hidden="1" customHeight="1" x14ac:dyDescent="0.25">
      <c r="A652" s="16">
        <v>656</v>
      </c>
      <c r="B652" s="17"/>
      <c r="C652" s="23" t="str">
        <f>IF(B652&gt;0,VLOOKUP(MID(B652,1,5),#REF!,2,FALSE),"")</f>
        <v/>
      </c>
      <c r="E652" s="17"/>
      <c r="F652" s="17" t="s">
        <v>2291</v>
      </c>
      <c r="G652" s="28"/>
      <c r="H652" s="17"/>
      <c r="I652" s="17"/>
      <c r="J652" s="17"/>
      <c r="K652" s="22"/>
      <c r="L652" s="22"/>
      <c r="M652" s="22"/>
      <c r="N652" s="22"/>
      <c r="O652" s="22"/>
      <c r="P652" s="22"/>
      <c r="Q652" s="22"/>
      <c r="R652" s="22"/>
      <c r="S652" s="17"/>
      <c r="T652" s="17"/>
      <c r="U652" s="69" t="str">
        <f t="shared" si="19"/>
        <v/>
      </c>
      <c r="V652" s="18"/>
      <c r="W652" s="17"/>
      <c r="X652" s="29" t="str">
        <f t="shared" si="18"/>
        <v/>
      </c>
      <c r="Y652" s="23" t="e">
        <f ca="1">IF(V652=#REF!,#REF!,IF(V652=#REF!,#REF!,IF(V652=#REF!,#REF!,IF(X652="","",IF(V652="","",IF(X652-TODAY()&gt;0,X652-TODAY(),"Venceu"))))))</f>
        <v>#REF!</v>
      </c>
      <c r="Z652" s="28"/>
      <c r="AA652" s="25"/>
      <c r="AC652" s="38"/>
    </row>
    <row r="653" spans="1:29" ht="43.5" hidden="1" customHeight="1" x14ac:dyDescent="0.25">
      <c r="A653" s="16">
        <v>657</v>
      </c>
      <c r="B653" s="17"/>
      <c r="C653" s="23" t="str">
        <f>IF(B653&gt;0,VLOOKUP(MID(B653,1,5),#REF!,2,FALSE),"")</f>
        <v/>
      </c>
      <c r="E653" s="17"/>
      <c r="F653" s="17" t="s">
        <v>2291</v>
      </c>
      <c r="G653" s="28"/>
      <c r="H653" s="17"/>
      <c r="I653" s="17"/>
      <c r="J653" s="17"/>
      <c r="K653" s="22"/>
      <c r="L653" s="22"/>
      <c r="M653" s="22"/>
      <c r="N653" s="22"/>
      <c r="O653" s="22"/>
      <c r="P653" s="22"/>
      <c r="Q653" s="22"/>
      <c r="R653" s="22"/>
      <c r="S653" s="17"/>
      <c r="T653" s="17"/>
      <c r="U653" s="69" t="str">
        <f t="shared" si="19"/>
        <v/>
      </c>
      <c r="V653" s="18"/>
      <c r="W653" s="17"/>
      <c r="X653" s="29" t="str">
        <f t="shared" si="18"/>
        <v/>
      </c>
      <c r="Y653" s="23" t="e">
        <f ca="1">IF(V653=#REF!,#REF!,IF(V653=#REF!,#REF!,IF(V653=#REF!,#REF!,IF(X653="","",IF(V653="","",IF(X653-TODAY()&gt;0,X653-TODAY(),"Venceu"))))))</f>
        <v>#REF!</v>
      </c>
      <c r="Z653" s="28"/>
      <c r="AA653" s="25"/>
      <c r="AC653" s="38"/>
    </row>
    <row r="654" spans="1:29" ht="43.5" hidden="1" customHeight="1" x14ac:dyDescent="0.25">
      <c r="A654" s="16">
        <v>658</v>
      </c>
      <c r="B654" s="17"/>
      <c r="C654" s="23" t="str">
        <f>IF(B654&gt;0,VLOOKUP(MID(B654,1,5),#REF!,2,FALSE),"")</f>
        <v/>
      </c>
      <c r="E654" s="17"/>
      <c r="F654" s="17" t="s">
        <v>2291</v>
      </c>
      <c r="G654" s="28"/>
      <c r="H654" s="17"/>
      <c r="I654" s="17"/>
      <c r="J654" s="17"/>
      <c r="K654" s="22"/>
      <c r="L654" s="22"/>
      <c r="M654" s="22"/>
      <c r="N654" s="22"/>
      <c r="O654" s="22"/>
      <c r="P654" s="22"/>
      <c r="Q654" s="22"/>
      <c r="R654" s="22"/>
      <c r="S654" s="17"/>
      <c r="T654" s="17"/>
      <c r="U654" s="69" t="str">
        <f t="shared" si="19"/>
        <v/>
      </c>
      <c r="V654" s="18"/>
      <c r="W654" s="17"/>
      <c r="X654" s="29" t="str">
        <f t="shared" si="18"/>
        <v/>
      </c>
      <c r="Y654" s="23" t="e">
        <f ca="1">IF(V654=#REF!,#REF!,IF(V654=#REF!,#REF!,IF(V654=#REF!,#REF!,IF(X654="","",IF(V654="","",IF(X654-TODAY()&gt;0,X654-TODAY(),"Venceu"))))))</f>
        <v>#REF!</v>
      </c>
      <c r="Z654" s="28"/>
      <c r="AA654" s="25"/>
      <c r="AC654" s="38"/>
    </row>
    <row r="655" spans="1:29" ht="43.5" hidden="1" customHeight="1" x14ac:dyDescent="0.25">
      <c r="A655" s="16">
        <v>659</v>
      </c>
      <c r="B655" s="17"/>
      <c r="C655" s="23" t="str">
        <f>IF(B655&gt;0,VLOOKUP(MID(B655,1,5),#REF!,2,FALSE),"")</f>
        <v/>
      </c>
      <c r="E655" s="17"/>
      <c r="F655" s="17" t="s">
        <v>2291</v>
      </c>
      <c r="G655" s="28"/>
      <c r="H655" s="17"/>
      <c r="I655" s="17"/>
      <c r="J655" s="17"/>
      <c r="K655" s="22"/>
      <c r="L655" s="22"/>
      <c r="M655" s="22"/>
      <c r="N655" s="22"/>
      <c r="O655" s="22"/>
      <c r="P655" s="22"/>
      <c r="Q655" s="22"/>
      <c r="R655" s="22"/>
      <c r="S655" s="17"/>
      <c r="T655" s="17"/>
      <c r="U655" s="69" t="str">
        <f t="shared" si="19"/>
        <v/>
      </c>
      <c r="V655" s="18"/>
      <c r="W655" s="17"/>
      <c r="X655" s="29" t="str">
        <f t="shared" si="18"/>
        <v/>
      </c>
      <c r="Y655" s="23" t="e">
        <f ca="1">IF(V655=#REF!,#REF!,IF(V655=#REF!,#REF!,IF(V655=#REF!,#REF!,IF(X655="","",IF(V655="","",IF(X655-TODAY()&gt;0,X655-TODAY(),"Venceu"))))))</f>
        <v>#REF!</v>
      </c>
      <c r="Z655" s="28"/>
      <c r="AA655" s="25"/>
      <c r="AC655" s="38"/>
    </row>
    <row r="656" spans="1:29" ht="43.5" hidden="1" customHeight="1" x14ac:dyDescent="0.25">
      <c r="A656" s="16">
        <v>660</v>
      </c>
      <c r="B656" s="17"/>
      <c r="C656" s="23" t="str">
        <f>IF(B656&gt;0,VLOOKUP(MID(B656,1,5),#REF!,2,FALSE),"")</f>
        <v/>
      </c>
      <c r="E656" s="17"/>
      <c r="F656" s="17" t="s">
        <v>2291</v>
      </c>
      <c r="G656" s="28"/>
      <c r="H656" s="17"/>
      <c r="I656" s="17"/>
      <c r="J656" s="17"/>
      <c r="K656" s="22"/>
      <c r="L656" s="22"/>
      <c r="M656" s="22"/>
      <c r="N656" s="22"/>
      <c r="O656" s="22"/>
      <c r="P656" s="22"/>
      <c r="Q656" s="22"/>
      <c r="R656" s="22"/>
      <c r="S656" s="17"/>
      <c r="T656" s="17"/>
      <c r="U656" s="69" t="str">
        <f t="shared" si="19"/>
        <v/>
      </c>
      <c r="V656" s="18"/>
      <c r="W656" s="17"/>
      <c r="X656" s="29" t="str">
        <f t="shared" si="18"/>
        <v/>
      </c>
      <c r="Y656" s="23" t="e">
        <f ca="1">IF(V656=#REF!,#REF!,IF(V656=#REF!,#REF!,IF(V656=#REF!,#REF!,IF(X656="","",IF(V656="","",IF(X656-TODAY()&gt;0,X656-TODAY(),"Venceu"))))))</f>
        <v>#REF!</v>
      </c>
      <c r="Z656" s="28"/>
      <c r="AA656" s="25"/>
      <c r="AC656" s="38"/>
    </row>
    <row r="657" spans="1:29" ht="43.5" hidden="1" customHeight="1" x14ac:dyDescent="0.25">
      <c r="A657" s="16">
        <v>661</v>
      </c>
      <c r="B657" s="17"/>
      <c r="C657" s="23" t="str">
        <f>IF(B657&gt;0,VLOOKUP(MID(B657,1,5),#REF!,2,FALSE),"")</f>
        <v/>
      </c>
      <c r="E657" s="17"/>
      <c r="F657" s="17" t="s">
        <v>2291</v>
      </c>
      <c r="G657" s="28"/>
      <c r="H657" s="17"/>
      <c r="I657" s="17"/>
      <c r="J657" s="17"/>
      <c r="K657" s="22"/>
      <c r="L657" s="22"/>
      <c r="M657" s="22"/>
      <c r="N657" s="22"/>
      <c r="O657" s="22"/>
      <c r="P657" s="22"/>
      <c r="Q657" s="22"/>
      <c r="R657" s="22"/>
      <c r="S657" s="17"/>
      <c r="T657" s="17"/>
      <c r="U657" s="69" t="str">
        <f t="shared" si="19"/>
        <v/>
      </c>
      <c r="V657" s="18"/>
      <c r="W657" s="17"/>
      <c r="X657" s="29" t="str">
        <f t="shared" si="18"/>
        <v/>
      </c>
      <c r="Y657" s="23" t="e">
        <f ca="1">IF(V657=#REF!,#REF!,IF(V657=#REF!,#REF!,IF(V657=#REF!,#REF!,IF(X657="","",IF(V657="","",IF(X657-TODAY()&gt;0,X657-TODAY(),"Venceu"))))))</f>
        <v>#REF!</v>
      </c>
      <c r="Z657" s="28"/>
      <c r="AA657" s="25"/>
      <c r="AC657" s="38"/>
    </row>
    <row r="658" spans="1:29" ht="43.5" hidden="1" customHeight="1" x14ac:dyDescent="0.25">
      <c r="A658" s="16">
        <v>662</v>
      </c>
      <c r="B658" s="17"/>
      <c r="C658" s="23" t="str">
        <f>IF(B658&gt;0,VLOOKUP(MID(B658,1,5),#REF!,2,FALSE),"")</f>
        <v/>
      </c>
      <c r="E658" s="17"/>
      <c r="F658" s="17" t="s">
        <v>2291</v>
      </c>
      <c r="G658" s="28"/>
      <c r="H658" s="17"/>
      <c r="I658" s="17"/>
      <c r="J658" s="17"/>
      <c r="K658" s="22"/>
      <c r="L658" s="22"/>
      <c r="M658" s="22"/>
      <c r="N658" s="22"/>
      <c r="O658" s="22"/>
      <c r="P658" s="22"/>
      <c r="Q658" s="22"/>
      <c r="R658" s="22"/>
      <c r="S658" s="17"/>
      <c r="T658" s="17"/>
      <c r="U658" s="69" t="str">
        <f t="shared" si="19"/>
        <v/>
      </c>
      <c r="V658" s="18"/>
      <c r="W658" s="17"/>
      <c r="X658" s="29" t="str">
        <f t="shared" si="18"/>
        <v/>
      </c>
      <c r="Y658" s="23" t="e">
        <f ca="1">IF(V658=#REF!,#REF!,IF(V658=#REF!,#REF!,IF(V658=#REF!,#REF!,IF(X658="","",IF(V658="","",IF(X658-TODAY()&gt;0,X658-TODAY(),"Venceu"))))))</f>
        <v>#REF!</v>
      </c>
      <c r="Z658" s="28"/>
      <c r="AA658" s="25"/>
      <c r="AC658" s="38"/>
    </row>
    <row r="659" spans="1:29" ht="43.5" hidden="1" customHeight="1" x14ac:dyDescent="0.25">
      <c r="A659" s="16">
        <v>663</v>
      </c>
      <c r="B659" s="17"/>
      <c r="C659" s="23" t="str">
        <f>IF(B659&gt;0,VLOOKUP(MID(B659,1,5),#REF!,2,FALSE),"")</f>
        <v/>
      </c>
      <c r="E659" s="17"/>
      <c r="F659" s="17" t="s">
        <v>2291</v>
      </c>
      <c r="G659" s="28"/>
      <c r="H659" s="17"/>
      <c r="I659" s="17"/>
      <c r="J659" s="17"/>
      <c r="K659" s="22"/>
      <c r="L659" s="22"/>
      <c r="M659" s="22"/>
      <c r="N659" s="22"/>
      <c r="O659" s="22"/>
      <c r="P659" s="22"/>
      <c r="Q659" s="22"/>
      <c r="R659" s="22"/>
      <c r="S659" s="17"/>
      <c r="T659" s="17"/>
      <c r="U659" s="69" t="str">
        <f t="shared" si="19"/>
        <v/>
      </c>
      <c r="V659" s="18"/>
      <c r="W659" s="17"/>
      <c r="X659" s="29" t="str">
        <f t="shared" si="18"/>
        <v/>
      </c>
      <c r="Y659" s="23" t="e">
        <f ca="1">IF(V659=#REF!,#REF!,IF(V659=#REF!,#REF!,IF(V659=#REF!,#REF!,IF(X659="","",IF(V659="","",IF(X659-TODAY()&gt;0,X659-TODAY(),"Venceu"))))))</f>
        <v>#REF!</v>
      </c>
      <c r="Z659" s="28"/>
      <c r="AA659" s="25"/>
      <c r="AC659" s="38"/>
    </row>
    <row r="660" spans="1:29" ht="43.5" hidden="1" customHeight="1" x14ac:dyDescent="0.25">
      <c r="A660" s="16">
        <v>664</v>
      </c>
      <c r="B660" s="17"/>
      <c r="C660" s="23" t="str">
        <f>IF(B660&gt;0,VLOOKUP(MID(B660,1,5),#REF!,2,FALSE),"")</f>
        <v/>
      </c>
      <c r="E660" s="17"/>
      <c r="F660" s="17" t="s">
        <v>2291</v>
      </c>
      <c r="G660" s="28"/>
      <c r="H660" s="17"/>
      <c r="I660" s="17"/>
      <c r="J660" s="17"/>
      <c r="K660" s="22"/>
      <c r="L660" s="22"/>
      <c r="M660" s="22"/>
      <c r="N660" s="22"/>
      <c r="O660" s="22"/>
      <c r="P660" s="22"/>
      <c r="Q660" s="22"/>
      <c r="R660" s="22"/>
      <c r="S660" s="17"/>
      <c r="T660" s="17"/>
      <c r="U660" s="69" t="str">
        <f t="shared" si="19"/>
        <v/>
      </c>
      <c r="V660" s="18"/>
      <c r="W660" s="17"/>
      <c r="X660" s="29" t="str">
        <f t="shared" si="18"/>
        <v/>
      </c>
      <c r="Y660" s="23" t="e">
        <f ca="1">IF(V660=#REF!,#REF!,IF(V660=#REF!,#REF!,IF(V660=#REF!,#REF!,IF(X660="","",IF(V660="","",IF(X660-TODAY()&gt;0,X660-TODAY(),"Venceu"))))))</f>
        <v>#REF!</v>
      </c>
      <c r="Z660" s="28"/>
      <c r="AA660" s="25"/>
      <c r="AC660" s="38"/>
    </row>
    <row r="661" spans="1:29" ht="43.5" hidden="1" customHeight="1" x14ac:dyDescent="0.25">
      <c r="A661" s="16">
        <v>665</v>
      </c>
      <c r="B661" s="17"/>
      <c r="C661" s="23" t="str">
        <f>IF(B661&gt;0,VLOOKUP(MID(B661,1,5),#REF!,2,FALSE),"")</f>
        <v/>
      </c>
      <c r="E661" s="17"/>
      <c r="F661" s="17" t="s">
        <v>2291</v>
      </c>
      <c r="G661" s="28"/>
      <c r="H661" s="17"/>
      <c r="I661" s="17"/>
      <c r="J661" s="17"/>
      <c r="K661" s="22"/>
      <c r="L661" s="22"/>
      <c r="M661" s="22"/>
      <c r="N661" s="22"/>
      <c r="O661" s="22"/>
      <c r="P661" s="22"/>
      <c r="Q661" s="22"/>
      <c r="R661" s="22"/>
      <c r="S661" s="17"/>
      <c r="T661" s="17"/>
      <c r="U661" s="69" t="str">
        <f t="shared" si="19"/>
        <v/>
      </c>
      <c r="V661" s="18"/>
      <c r="W661" s="17"/>
      <c r="X661" s="29" t="str">
        <f t="shared" si="18"/>
        <v/>
      </c>
      <c r="Y661" s="23" t="e">
        <f ca="1">IF(V661=#REF!,#REF!,IF(V661=#REF!,#REF!,IF(V661=#REF!,#REF!,IF(X661="","",IF(V661="","",IF(X661-TODAY()&gt;0,X661-TODAY(),"Venceu"))))))</f>
        <v>#REF!</v>
      </c>
      <c r="Z661" s="28"/>
      <c r="AA661" s="25"/>
      <c r="AC661" s="38"/>
    </row>
    <row r="662" spans="1:29" ht="43.5" hidden="1" customHeight="1" x14ac:dyDescent="0.25">
      <c r="A662" s="16">
        <v>666</v>
      </c>
      <c r="B662" s="17"/>
      <c r="C662" s="23" t="str">
        <f>IF(B662&gt;0,VLOOKUP(MID(B662,1,5),#REF!,2,FALSE),"")</f>
        <v/>
      </c>
      <c r="E662" s="17"/>
      <c r="F662" s="17" t="s">
        <v>2291</v>
      </c>
      <c r="G662" s="28"/>
      <c r="H662" s="17"/>
      <c r="I662" s="17"/>
      <c r="J662" s="17"/>
      <c r="K662" s="22"/>
      <c r="L662" s="22"/>
      <c r="M662" s="22"/>
      <c r="N662" s="22"/>
      <c r="O662" s="22"/>
      <c r="P662" s="22"/>
      <c r="Q662" s="22"/>
      <c r="R662" s="22"/>
      <c r="S662" s="17"/>
      <c r="T662" s="17"/>
      <c r="U662" s="69" t="str">
        <f t="shared" si="19"/>
        <v/>
      </c>
      <c r="V662" s="18"/>
      <c r="W662" s="17"/>
      <c r="X662" s="29" t="str">
        <f t="shared" si="18"/>
        <v/>
      </c>
      <c r="Y662" s="23" t="e">
        <f ca="1">IF(V662=#REF!,#REF!,IF(V662=#REF!,#REF!,IF(V662=#REF!,#REF!,IF(X662="","",IF(V662="","",IF(X662-TODAY()&gt;0,X662-TODAY(),"Venceu"))))))</f>
        <v>#REF!</v>
      </c>
      <c r="Z662" s="28"/>
      <c r="AA662" s="25"/>
      <c r="AC662" s="38"/>
    </row>
    <row r="663" spans="1:29" ht="43.5" hidden="1" customHeight="1" x14ac:dyDescent="0.25">
      <c r="A663" s="16">
        <v>667</v>
      </c>
      <c r="B663" s="17"/>
      <c r="C663" s="23" t="str">
        <f>IF(B663&gt;0,VLOOKUP(MID(B663,1,5),#REF!,2,FALSE),"")</f>
        <v/>
      </c>
      <c r="E663" s="17"/>
      <c r="F663" s="17" t="s">
        <v>2291</v>
      </c>
      <c r="G663" s="28"/>
      <c r="H663" s="17"/>
      <c r="I663" s="17"/>
      <c r="J663" s="17"/>
      <c r="K663" s="22"/>
      <c r="L663" s="22"/>
      <c r="M663" s="22"/>
      <c r="N663" s="22"/>
      <c r="O663" s="22"/>
      <c r="P663" s="22"/>
      <c r="Q663" s="22"/>
      <c r="R663" s="22"/>
      <c r="S663" s="17"/>
      <c r="T663" s="17"/>
      <c r="U663" s="69" t="str">
        <f t="shared" si="19"/>
        <v/>
      </c>
      <c r="V663" s="18"/>
      <c r="W663" s="17"/>
      <c r="X663" s="29" t="str">
        <f t="shared" si="18"/>
        <v/>
      </c>
      <c r="Y663" s="23" t="e">
        <f ca="1">IF(V663=#REF!,#REF!,IF(V663=#REF!,#REF!,IF(V663=#REF!,#REF!,IF(X663="","",IF(V663="","",IF(X663-TODAY()&gt;0,X663-TODAY(),"Venceu"))))))</f>
        <v>#REF!</v>
      </c>
      <c r="Z663" s="28"/>
      <c r="AA663" s="25"/>
      <c r="AC663" s="38"/>
    </row>
    <row r="664" spans="1:29" ht="43.5" hidden="1" customHeight="1" x14ac:dyDescent="0.25">
      <c r="A664" s="16">
        <v>668</v>
      </c>
      <c r="B664" s="17"/>
      <c r="C664" s="23" t="str">
        <f>IF(B664&gt;0,VLOOKUP(MID(B664,1,5),#REF!,2,FALSE),"")</f>
        <v/>
      </c>
      <c r="E664" s="17"/>
      <c r="F664" s="17" t="s">
        <v>2291</v>
      </c>
      <c r="G664" s="28"/>
      <c r="H664" s="17"/>
      <c r="I664" s="17"/>
      <c r="J664" s="17"/>
      <c r="K664" s="22"/>
      <c r="L664" s="22"/>
      <c r="M664" s="22"/>
      <c r="N664" s="22"/>
      <c r="O664" s="22"/>
      <c r="P664" s="22"/>
      <c r="Q664" s="22"/>
      <c r="R664" s="22"/>
      <c r="S664" s="17"/>
      <c r="T664" s="17"/>
      <c r="U664" s="69" t="str">
        <f t="shared" si="19"/>
        <v/>
      </c>
      <c r="V664" s="18"/>
      <c r="W664" s="17"/>
      <c r="X664" s="29" t="str">
        <f t="shared" si="18"/>
        <v/>
      </c>
      <c r="Y664" s="23" t="e">
        <f ca="1">IF(V664=#REF!,#REF!,IF(V664=#REF!,#REF!,IF(V664=#REF!,#REF!,IF(X664="","",IF(V664="","",IF(X664-TODAY()&gt;0,X664-TODAY(),"Venceu"))))))</f>
        <v>#REF!</v>
      </c>
      <c r="Z664" s="28"/>
      <c r="AA664" s="25"/>
      <c r="AC664" s="38"/>
    </row>
    <row r="665" spans="1:29" ht="43.5" hidden="1" customHeight="1" x14ac:dyDescent="0.25">
      <c r="A665" s="16">
        <v>669</v>
      </c>
      <c r="B665" s="17"/>
      <c r="C665" s="23" t="str">
        <f>IF(B665&gt;0,VLOOKUP(MID(B665,1,5),#REF!,2,FALSE),"")</f>
        <v/>
      </c>
      <c r="E665" s="17"/>
      <c r="F665" s="17" t="s">
        <v>2291</v>
      </c>
      <c r="G665" s="28"/>
      <c r="H665" s="17"/>
      <c r="I665" s="17"/>
      <c r="J665" s="17"/>
      <c r="K665" s="22"/>
      <c r="L665" s="22"/>
      <c r="M665" s="22"/>
      <c r="N665" s="22"/>
      <c r="O665" s="22"/>
      <c r="P665" s="22"/>
      <c r="Q665" s="22"/>
      <c r="R665" s="22"/>
      <c r="S665" s="17"/>
      <c r="T665" s="17"/>
      <c r="U665" s="69" t="str">
        <f t="shared" si="19"/>
        <v/>
      </c>
      <c r="V665" s="18"/>
      <c r="W665" s="17"/>
      <c r="X665" s="29" t="str">
        <f t="shared" si="18"/>
        <v/>
      </c>
      <c r="Y665" s="23" t="e">
        <f ca="1">IF(V665=#REF!,#REF!,IF(V665=#REF!,#REF!,IF(V665=#REF!,#REF!,IF(X665="","",IF(V665="","",IF(X665-TODAY()&gt;0,X665-TODAY(),"Venceu"))))))</f>
        <v>#REF!</v>
      </c>
      <c r="Z665" s="28"/>
      <c r="AA665" s="25"/>
      <c r="AC665" s="38"/>
    </row>
    <row r="666" spans="1:29" ht="43.5" hidden="1" customHeight="1" x14ac:dyDescent="0.25">
      <c r="A666" s="16">
        <v>670</v>
      </c>
      <c r="B666" s="17"/>
      <c r="C666" s="23" t="str">
        <f>IF(B666&gt;0,VLOOKUP(MID(B666,1,5),#REF!,2,FALSE),"")</f>
        <v/>
      </c>
      <c r="E666" s="17"/>
      <c r="F666" s="17" t="s">
        <v>2291</v>
      </c>
      <c r="G666" s="28"/>
      <c r="H666" s="17"/>
      <c r="I666" s="17"/>
      <c r="J666" s="17"/>
      <c r="K666" s="22"/>
      <c r="L666" s="22"/>
      <c r="M666" s="22"/>
      <c r="N666" s="22"/>
      <c r="O666" s="22"/>
      <c r="P666" s="22"/>
      <c r="Q666" s="22"/>
      <c r="R666" s="22"/>
      <c r="S666" s="17"/>
      <c r="T666" s="17"/>
      <c r="U666" s="69" t="str">
        <f t="shared" si="19"/>
        <v/>
      </c>
      <c r="V666" s="18"/>
      <c r="W666" s="17"/>
      <c r="X666" s="29" t="str">
        <f t="shared" si="18"/>
        <v/>
      </c>
      <c r="Y666" s="23" t="e">
        <f ca="1">IF(V666=#REF!,#REF!,IF(V666=#REF!,#REF!,IF(V666=#REF!,#REF!,IF(X666="","",IF(V666="","",IF(X666-TODAY()&gt;0,X666-TODAY(),"Venceu"))))))</f>
        <v>#REF!</v>
      </c>
      <c r="Z666" s="28"/>
      <c r="AA666" s="25"/>
      <c r="AC666" s="38"/>
    </row>
    <row r="667" spans="1:29" ht="43.5" hidden="1" customHeight="1" x14ac:dyDescent="0.25">
      <c r="A667" s="16">
        <v>671</v>
      </c>
      <c r="B667" s="17"/>
      <c r="C667" s="23" t="str">
        <f>IF(B667&gt;0,VLOOKUP(MID(B667,1,5),#REF!,2,FALSE),"")</f>
        <v/>
      </c>
      <c r="E667" s="17"/>
      <c r="F667" s="17" t="s">
        <v>2291</v>
      </c>
      <c r="G667" s="28"/>
      <c r="H667" s="17"/>
      <c r="I667" s="17"/>
      <c r="J667" s="17"/>
      <c r="K667" s="22"/>
      <c r="L667" s="22"/>
      <c r="M667" s="22"/>
      <c r="N667" s="22"/>
      <c r="O667" s="22"/>
      <c r="P667" s="22"/>
      <c r="Q667" s="22"/>
      <c r="R667" s="22"/>
      <c r="S667" s="17"/>
      <c r="T667" s="17"/>
      <c r="U667" s="69" t="str">
        <f t="shared" si="19"/>
        <v/>
      </c>
      <c r="V667" s="18"/>
      <c r="W667" s="17"/>
      <c r="X667" s="29" t="str">
        <f t="shared" si="18"/>
        <v/>
      </c>
      <c r="Y667" s="23" t="e">
        <f ca="1">IF(V667=#REF!,#REF!,IF(V667=#REF!,#REF!,IF(V667=#REF!,#REF!,IF(X667="","",IF(V667="","",IF(X667-TODAY()&gt;0,X667-TODAY(),"Venceu"))))))</f>
        <v>#REF!</v>
      </c>
      <c r="Z667" s="28"/>
      <c r="AA667" s="25"/>
      <c r="AC667" s="38"/>
    </row>
    <row r="668" spans="1:29" ht="43.5" hidden="1" customHeight="1" x14ac:dyDescent="0.25">
      <c r="A668" s="16">
        <v>672</v>
      </c>
      <c r="B668" s="17"/>
      <c r="C668" s="23" t="str">
        <f>IF(B668&gt;0,VLOOKUP(MID(B668,1,5),#REF!,2,FALSE),"")</f>
        <v/>
      </c>
      <c r="E668" s="17"/>
      <c r="F668" s="17" t="s">
        <v>2291</v>
      </c>
      <c r="G668" s="28"/>
      <c r="H668" s="17"/>
      <c r="I668" s="17"/>
      <c r="J668" s="17"/>
      <c r="K668" s="22"/>
      <c r="L668" s="22"/>
      <c r="M668" s="22"/>
      <c r="N668" s="22"/>
      <c r="O668" s="22"/>
      <c r="P668" s="22"/>
      <c r="Q668" s="22"/>
      <c r="R668" s="22"/>
      <c r="S668" s="17"/>
      <c r="T668" s="17"/>
      <c r="U668" s="69" t="str">
        <f t="shared" si="19"/>
        <v/>
      </c>
      <c r="V668" s="18"/>
      <c r="W668" s="17"/>
      <c r="X668" s="29" t="str">
        <f t="shared" si="18"/>
        <v/>
      </c>
      <c r="Y668" s="23" t="e">
        <f ca="1">IF(V668=#REF!,#REF!,IF(V668=#REF!,#REF!,IF(V668=#REF!,#REF!,IF(X668="","",IF(V668="","",IF(X668-TODAY()&gt;0,X668-TODAY(),"Venceu"))))))</f>
        <v>#REF!</v>
      </c>
      <c r="Z668" s="28"/>
      <c r="AA668" s="25"/>
      <c r="AC668" s="38"/>
    </row>
    <row r="669" spans="1:29" ht="43.5" hidden="1" customHeight="1" x14ac:dyDescent="0.25">
      <c r="A669" s="16">
        <v>673</v>
      </c>
      <c r="B669" s="17"/>
      <c r="C669" s="23" t="str">
        <f>IF(B669&gt;0,VLOOKUP(MID(B669,1,5),#REF!,2,FALSE),"")</f>
        <v/>
      </c>
      <c r="E669" s="17"/>
      <c r="F669" s="17" t="s">
        <v>2291</v>
      </c>
      <c r="G669" s="28"/>
      <c r="H669" s="17"/>
      <c r="I669" s="17"/>
      <c r="J669" s="17"/>
      <c r="K669" s="22"/>
      <c r="L669" s="22"/>
      <c r="M669" s="22"/>
      <c r="N669" s="22"/>
      <c r="O669" s="22"/>
      <c r="P669" s="22"/>
      <c r="Q669" s="22"/>
      <c r="R669" s="22"/>
      <c r="S669" s="17"/>
      <c r="T669" s="17"/>
      <c r="U669" s="69" t="str">
        <f t="shared" si="19"/>
        <v/>
      </c>
      <c r="V669" s="18"/>
      <c r="W669" s="17"/>
      <c r="X669" s="29" t="str">
        <f t="shared" si="18"/>
        <v/>
      </c>
      <c r="Y669" s="23" t="e">
        <f ca="1">IF(V669=#REF!,#REF!,IF(V669=#REF!,#REF!,IF(V669=#REF!,#REF!,IF(X669="","",IF(V669="","",IF(X669-TODAY()&gt;0,X669-TODAY(),"Venceu"))))))</f>
        <v>#REF!</v>
      </c>
      <c r="Z669" s="28"/>
      <c r="AA669" s="25"/>
      <c r="AC669" s="38"/>
    </row>
    <row r="670" spans="1:29" ht="43.5" hidden="1" customHeight="1" x14ac:dyDescent="0.25">
      <c r="A670" s="16">
        <v>674</v>
      </c>
      <c r="B670" s="17"/>
      <c r="C670" s="23" t="str">
        <f>IF(B670&gt;0,VLOOKUP(MID(B670,1,5),#REF!,2,FALSE),"")</f>
        <v/>
      </c>
      <c r="E670" s="17"/>
      <c r="F670" s="17" t="s">
        <v>2291</v>
      </c>
      <c r="G670" s="28"/>
      <c r="H670" s="17"/>
      <c r="I670" s="17"/>
      <c r="J670" s="17"/>
      <c r="K670" s="22"/>
      <c r="L670" s="22"/>
      <c r="M670" s="22"/>
      <c r="N670" s="22"/>
      <c r="O670" s="22"/>
      <c r="P670" s="22"/>
      <c r="Q670" s="22"/>
      <c r="R670" s="22"/>
      <c r="S670" s="17"/>
      <c r="T670" s="17"/>
      <c r="U670" s="69" t="str">
        <f t="shared" si="19"/>
        <v/>
      </c>
      <c r="V670" s="18"/>
      <c r="W670" s="17"/>
      <c r="X670" s="29" t="str">
        <f t="shared" si="18"/>
        <v/>
      </c>
      <c r="Y670" s="23" t="e">
        <f ca="1">IF(V670=#REF!,#REF!,IF(V670=#REF!,#REF!,IF(V670=#REF!,#REF!,IF(X670="","",IF(V670="","",IF(X670-TODAY()&gt;0,X670-TODAY(),"Venceu"))))))</f>
        <v>#REF!</v>
      </c>
      <c r="Z670" s="28"/>
      <c r="AA670" s="25"/>
      <c r="AC670" s="38"/>
    </row>
    <row r="671" spans="1:29" ht="43.5" hidden="1" customHeight="1" x14ac:dyDescent="0.25">
      <c r="A671" s="16">
        <v>675</v>
      </c>
      <c r="B671" s="17"/>
      <c r="C671" s="23" t="str">
        <f>IF(B671&gt;0,VLOOKUP(MID(B671,1,5),#REF!,2,FALSE),"")</f>
        <v/>
      </c>
      <c r="E671" s="17"/>
      <c r="F671" s="17" t="s">
        <v>2291</v>
      </c>
      <c r="G671" s="28"/>
      <c r="H671" s="17"/>
      <c r="I671" s="17"/>
      <c r="J671" s="17"/>
      <c r="K671" s="22"/>
      <c r="L671" s="22"/>
      <c r="M671" s="22"/>
      <c r="N671" s="22"/>
      <c r="O671" s="22"/>
      <c r="P671" s="22"/>
      <c r="Q671" s="22"/>
      <c r="R671" s="22"/>
      <c r="S671" s="17"/>
      <c r="T671" s="17"/>
      <c r="U671" s="69" t="str">
        <f t="shared" si="19"/>
        <v/>
      </c>
      <c r="V671" s="18"/>
      <c r="W671" s="17"/>
      <c r="X671" s="29" t="str">
        <f t="shared" si="18"/>
        <v/>
      </c>
      <c r="Y671" s="23" t="e">
        <f ca="1">IF(V671=#REF!,#REF!,IF(V671=#REF!,#REF!,IF(V671=#REF!,#REF!,IF(X671="","",IF(V671="","",IF(X671-TODAY()&gt;0,X671-TODAY(),"Venceu"))))))</f>
        <v>#REF!</v>
      </c>
      <c r="Z671" s="28"/>
      <c r="AA671" s="25"/>
      <c r="AC671" s="38"/>
    </row>
    <row r="672" spans="1:29" ht="43.5" hidden="1" customHeight="1" x14ac:dyDescent="0.25">
      <c r="A672" s="16">
        <v>676</v>
      </c>
      <c r="B672" s="17"/>
      <c r="C672" s="23" t="str">
        <f>IF(B672&gt;0,VLOOKUP(MID(B672,1,5),#REF!,2,FALSE),"")</f>
        <v/>
      </c>
      <c r="E672" s="17"/>
      <c r="F672" s="17" t="s">
        <v>2291</v>
      </c>
      <c r="G672" s="28"/>
      <c r="H672" s="17"/>
      <c r="I672" s="17"/>
      <c r="J672" s="17"/>
      <c r="K672" s="22"/>
      <c r="L672" s="22"/>
      <c r="M672" s="22"/>
      <c r="N672" s="22"/>
      <c r="O672" s="22"/>
      <c r="P672" s="22"/>
      <c r="Q672" s="22"/>
      <c r="R672" s="22"/>
      <c r="S672" s="17"/>
      <c r="T672" s="17"/>
      <c r="U672" s="69" t="str">
        <f t="shared" si="19"/>
        <v/>
      </c>
      <c r="V672" s="18"/>
      <c r="W672" s="17"/>
      <c r="X672" s="29" t="str">
        <f t="shared" si="18"/>
        <v/>
      </c>
      <c r="Y672" s="23" t="e">
        <f ca="1">IF(V672=#REF!,#REF!,IF(V672=#REF!,#REF!,IF(V672=#REF!,#REF!,IF(X672="","",IF(V672="","",IF(X672-TODAY()&gt;0,X672-TODAY(),"Venceu"))))))</f>
        <v>#REF!</v>
      </c>
      <c r="Z672" s="28"/>
      <c r="AA672" s="25"/>
      <c r="AC672" s="38"/>
    </row>
    <row r="673" spans="1:29" ht="43.5" hidden="1" customHeight="1" x14ac:dyDescent="0.25">
      <c r="A673" s="16">
        <v>677</v>
      </c>
      <c r="B673" s="17"/>
      <c r="C673" s="23" t="str">
        <f>IF(B673&gt;0,VLOOKUP(MID(B673,1,5),#REF!,2,FALSE),"")</f>
        <v/>
      </c>
      <c r="E673" s="17"/>
      <c r="F673" s="17" t="s">
        <v>2291</v>
      </c>
      <c r="G673" s="28"/>
      <c r="H673" s="17"/>
      <c r="I673" s="17"/>
      <c r="J673" s="17"/>
      <c r="K673" s="22"/>
      <c r="L673" s="22"/>
      <c r="M673" s="22"/>
      <c r="N673" s="22"/>
      <c r="O673" s="22"/>
      <c r="P673" s="22"/>
      <c r="Q673" s="22"/>
      <c r="R673" s="22"/>
      <c r="S673" s="17"/>
      <c r="T673" s="17"/>
      <c r="U673" s="69" t="str">
        <f t="shared" si="19"/>
        <v/>
      </c>
      <c r="V673" s="18"/>
      <c r="W673" s="17"/>
      <c r="X673" s="29" t="str">
        <f t="shared" si="18"/>
        <v/>
      </c>
      <c r="Y673" s="23" t="e">
        <f ca="1">IF(V673=#REF!,#REF!,IF(V673=#REF!,#REF!,IF(V673=#REF!,#REF!,IF(X673="","",IF(V673="","",IF(X673-TODAY()&gt;0,X673-TODAY(),"Venceu"))))))</f>
        <v>#REF!</v>
      </c>
      <c r="Z673" s="28"/>
      <c r="AA673" s="25"/>
      <c r="AC673" s="38"/>
    </row>
    <row r="674" spans="1:29" ht="43.5" hidden="1" customHeight="1" x14ac:dyDescent="0.25">
      <c r="A674" s="16">
        <v>678</v>
      </c>
      <c r="B674" s="17"/>
      <c r="C674" s="23" t="str">
        <f>IF(B674&gt;0,VLOOKUP(MID(B674,1,5),#REF!,2,FALSE),"")</f>
        <v/>
      </c>
      <c r="E674" s="17"/>
      <c r="F674" s="17" t="s">
        <v>2291</v>
      </c>
      <c r="G674" s="28"/>
      <c r="H674" s="17"/>
      <c r="I674" s="17"/>
      <c r="J674" s="17"/>
      <c r="K674" s="22"/>
      <c r="L674" s="22"/>
      <c r="M674" s="22"/>
      <c r="N674" s="22"/>
      <c r="O674" s="22"/>
      <c r="P674" s="22"/>
      <c r="Q674" s="22"/>
      <c r="R674" s="22"/>
      <c r="S674" s="17"/>
      <c r="T674" s="17"/>
      <c r="U674" s="69" t="str">
        <f t="shared" si="19"/>
        <v/>
      </c>
      <c r="V674" s="18"/>
      <c r="W674" s="17"/>
      <c r="X674" s="29" t="str">
        <f t="shared" si="18"/>
        <v/>
      </c>
      <c r="Y674" s="23" t="e">
        <f ca="1">IF(V674=#REF!,#REF!,IF(V674=#REF!,#REF!,IF(V674=#REF!,#REF!,IF(X674="","",IF(V674="","",IF(X674-TODAY()&gt;0,X674-TODAY(),"Venceu"))))))</f>
        <v>#REF!</v>
      </c>
      <c r="Z674" s="28"/>
      <c r="AA674" s="25"/>
      <c r="AC674" s="38"/>
    </row>
    <row r="675" spans="1:29" ht="43.5" hidden="1" customHeight="1" x14ac:dyDescent="0.25">
      <c r="A675" s="16">
        <v>679</v>
      </c>
      <c r="B675" s="17"/>
      <c r="C675" s="23" t="str">
        <f>IF(B675&gt;0,VLOOKUP(MID(B675,1,5),#REF!,2,FALSE),"")</f>
        <v/>
      </c>
      <c r="E675" s="17"/>
      <c r="F675" s="17" t="s">
        <v>2291</v>
      </c>
      <c r="G675" s="28"/>
      <c r="H675" s="17"/>
      <c r="I675" s="17"/>
      <c r="J675" s="17"/>
      <c r="K675" s="22"/>
      <c r="L675" s="22"/>
      <c r="M675" s="22"/>
      <c r="N675" s="22"/>
      <c r="O675" s="22"/>
      <c r="P675" s="22"/>
      <c r="Q675" s="22"/>
      <c r="R675" s="22"/>
      <c r="S675" s="17"/>
      <c r="T675" s="17"/>
      <c r="U675" s="69" t="str">
        <f t="shared" si="19"/>
        <v/>
      </c>
      <c r="V675" s="18"/>
      <c r="W675" s="17"/>
      <c r="X675" s="29" t="str">
        <f t="shared" si="18"/>
        <v/>
      </c>
      <c r="Y675" s="23" t="e">
        <f ca="1">IF(V675=#REF!,#REF!,IF(V675=#REF!,#REF!,IF(V675=#REF!,#REF!,IF(X675="","",IF(V675="","",IF(X675-TODAY()&gt;0,X675-TODAY(),"Venceu"))))))</f>
        <v>#REF!</v>
      </c>
      <c r="Z675" s="28"/>
      <c r="AA675" s="25"/>
      <c r="AC675" s="38"/>
    </row>
    <row r="676" spans="1:29" ht="43.5" hidden="1" customHeight="1" x14ac:dyDescent="0.25">
      <c r="A676" s="16">
        <v>680</v>
      </c>
      <c r="B676" s="17"/>
      <c r="C676" s="23" t="str">
        <f>IF(B676&gt;0,VLOOKUP(MID(B676,1,5),#REF!,2,FALSE),"")</f>
        <v/>
      </c>
      <c r="E676" s="17"/>
      <c r="F676" s="17" t="s">
        <v>2291</v>
      </c>
      <c r="G676" s="28"/>
      <c r="H676" s="17"/>
      <c r="I676" s="17"/>
      <c r="J676" s="17"/>
      <c r="K676" s="22"/>
      <c r="L676" s="22"/>
      <c r="M676" s="22"/>
      <c r="N676" s="22"/>
      <c r="O676" s="22"/>
      <c r="P676" s="22"/>
      <c r="Q676" s="22"/>
      <c r="R676" s="22"/>
      <c r="S676" s="17"/>
      <c r="T676" s="17"/>
      <c r="U676" s="69" t="str">
        <f t="shared" si="19"/>
        <v/>
      </c>
      <c r="V676" s="18"/>
      <c r="W676" s="17"/>
      <c r="X676" s="29" t="str">
        <f t="shared" si="18"/>
        <v/>
      </c>
      <c r="Y676" s="23" t="e">
        <f ca="1">IF(V676=#REF!,#REF!,IF(V676=#REF!,#REF!,IF(V676=#REF!,#REF!,IF(X676="","",IF(V676="","",IF(X676-TODAY()&gt;0,X676-TODAY(),"Venceu"))))))</f>
        <v>#REF!</v>
      </c>
      <c r="Z676" s="28"/>
      <c r="AA676" s="25"/>
      <c r="AC676" s="38"/>
    </row>
    <row r="677" spans="1:29" ht="43.5" hidden="1" customHeight="1" x14ac:dyDescent="0.25">
      <c r="A677" s="16">
        <v>681</v>
      </c>
      <c r="B677" s="17"/>
      <c r="C677" s="23" t="str">
        <f>IF(B677&gt;0,VLOOKUP(MID(B677,1,5),#REF!,2,FALSE),"")</f>
        <v/>
      </c>
      <c r="E677" s="17"/>
      <c r="F677" s="17" t="s">
        <v>2291</v>
      </c>
      <c r="G677" s="28"/>
      <c r="H677" s="17"/>
      <c r="I677" s="17"/>
      <c r="J677" s="17"/>
      <c r="K677" s="22"/>
      <c r="L677" s="22"/>
      <c r="M677" s="22"/>
      <c r="N677" s="22"/>
      <c r="O677" s="22"/>
      <c r="P677" s="22"/>
      <c r="Q677" s="22"/>
      <c r="R677" s="22"/>
      <c r="S677" s="17"/>
      <c r="T677" s="17"/>
      <c r="U677" s="69" t="str">
        <f t="shared" si="19"/>
        <v/>
      </c>
      <c r="V677" s="18"/>
      <c r="W677" s="17"/>
      <c r="X677" s="29" t="str">
        <f t="shared" si="18"/>
        <v/>
      </c>
      <c r="Y677" s="23" t="e">
        <f ca="1">IF(V677=#REF!,#REF!,IF(V677=#REF!,#REF!,IF(V677=#REF!,#REF!,IF(X677="","",IF(V677="","",IF(X677-TODAY()&gt;0,X677-TODAY(),"Venceu"))))))</f>
        <v>#REF!</v>
      </c>
      <c r="Z677" s="28"/>
      <c r="AA677" s="25"/>
      <c r="AC677" s="38"/>
    </row>
    <row r="678" spans="1:29" ht="43.5" hidden="1" customHeight="1" x14ac:dyDescent="0.25">
      <c r="A678" s="16">
        <v>682</v>
      </c>
      <c r="B678" s="17"/>
      <c r="C678" s="23" t="str">
        <f>IF(B678&gt;0,VLOOKUP(MID(B678,1,5),#REF!,2,FALSE),"")</f>
        <v/>
      </c>
      <c r="E678" s="17"/>
      <c r="F678" s="17" t="s">
        <v>2291</v>
      </c>
      <c r="G678" s="28"/>
      <c r="H678" s="17"/>
      <c r="I678" s="17"/>
      <c r="J678" s="17"/>
      <c r="K678" s="22"/>
      <c r="L678" s="22"/>
      <c r="M678" s="22"/>
      <c r="N678" s="22"/>
      <c r="O678" s="22"/>
      <c r="P678" s="22"/>
      <c r="Q678" s="22"/>
      <c r="R678" s="22"/>
      <c r="S678" s="17"/>
      <c r="T678" s="17"/>
      <c r="U678" s="69" t="str">
        <f t="shared" si="19"/>
        <v/>
      </c>
      <c r="V678" s="18"/>
      <c r="W678" s="17"/>
      <c r="X678" s="29" t="str">
        <f t="shared" si="18"/>
        <v/>
      </c>
      <c r="Y678" s="23" t="e">
        <f ca="1">IF(V678=#REF!,#REF!,IF(V678=#REF!,#REF!,IF(V678=#REF!,#REF!,IF(X678="","",IF(V678="","",IF(X678-TODAY()&gt;0,X678-TODAY(),"Venceu"))))))</f>
        <v>#REF!</v>
      </c>
      <c r="Z678" s="28"/>
      <c r="AA678" s="25"/>
      <c r="AC678" s="38"/>
    </row>
    <row r="679" spans="1:29" ht="43.5" hidden="1" customHeight="1" x14ac:dyDescent="0.25">
      <c r="A679" s="16">
        <v>683</v>
      </c>
      <c r="B679" s="17"/>
      <c r="C679" s="23" t="str">
        <f>IF(B679&gt;0,VLOOKUP(MID(B679,1,5),#REF!,2,FALSE),"")</f>
        <v/>
      </c>
      <c r="E679" s="17"/>
      <c r="F679" s="17" t="s">
        <v>2291</v>
      </c>
      <c r="G679" s="28"/>
      <c r="H679" s="17"/>
      <c r="I679" s="17"/>
      <c r="J679" s="17"/>
      <c r="K679" s="22"/>
      <c r="L679" s="22"/>
      <c r="M679" s="22"/>
      <c r="N679" s="22"/>
      <c r="O679" s="22"/>
      <c r="P679" s="22"/>
      <c r="Q679" s="22"/>
      <c r="R679" s="22"/>
      <c r="S679" s="17"/>
      <c r="T679" s="17"/>
      <c r="U679" s="69" t="str">
        <f t="shared" si="19"/>
        <v/>
      </c>
      <c r="V679" s="18"/>
      <c r="W679" s="17"/>
      <c r="X679" s="29" t="str">
        <f t="shared" si="18"/>
        <v/>
      </c>
      <c r="Y679" s="23" t="e">
        <f ca="1">IF(V679=#REF!,#REF!,IF(V679=#REF!,#REF!,IF(V679=#REF!,#REF!,IF(X679="","",IF(V679="","",IF(X679-TODAY()&gt;0,X679-TODAY(),"Venceu"))))))</f>
        <v>#REF!</v>
      </c>
      <c r="Z679" s="28"/>
      <c r="AA679" s="25"/>
      <c r="AC679" s="38"/>
    </row>
    <row r="680" spans="1:29" ht="43.5" hidden="1" customHeight="1" x14ac:dyDescent="0.25">
      <c r="A680" s="16">
        <v>684</v>
      </c>
      <c r="B680" s="17"/>
      <c r="C680" s="23" t="str">
        <f>IF(B680&gt;0,VLOOKUP(MID(B680,1,5),#REF!,2,FALSE),"")</f>
        <v/>
      </c>
      <c r="E680" s="17"/>
      <c r="F680" s="17" t="s">
        <v>2291</v>
      </c>
      <c r="G680" s="28"/>
      <c r="H680" s="17"/>
      <c r="I680" s="17"/>
      <c r="J680" s="17"/>
      <c r="K680" s="22"/>
      <c r="L680" s="22"/>
      <c r="M680" s="22"/>
      <c r="N680" s="22"/>
      <c r="O680" s="22"/>
      <c r="P680" s="22"/>
      <c r="Q680" s="22"/>
      <c r="R680" s="22"/>
      <c r="S680" s="17"/>
      <c r="T680" s="17"/>
      <c r="U680" s="69" t="str">
        <f t="shared" si="19"/>
        <v/>
      </c>
      <c r="V680" s="18"/>
      <c r="W680" s="17"/>
      <c r="X680" s="29" t="str">
        <f t="shared" si="18"/>
        <v/>
      </c>
      <c r="Y680" s="23" t="e">
        <f ca="1">IF(V680=#REF!,#REF!,IF(V680=#REF!,#REF!,IF(V680=#REF!,#REF!,IF(X680="","",IF(V680="","",IF(X680-TODAY()&gt;0,X680-TODAY(),"Venceu"))))))</f>
        <v>#REF!</v>
      </c>
      <c r="Z680" s="28"/>
      <c r="AA680" s="25"/>
      <c r="AC680" s="38"/>
    </row>
    <row r="681" spans="1:29" ht="43.5" hidden="1" customHeight="1" x14ac:dyDescent="0.25">
      <c r="A681" s="16">
        <v>685</v>
      </c>
      <c r="B681" s="17"/>
      <c r="C681" s="23" t="str">
        <f>IF(B681&gt;0,VLOOKUP(MID(B681,1,5),#REF!,2,FALSE),"")</f>
        <v/>
      </c>
      <c r="E681" s="17"/>
      <c r="F681" s="17" t="s">
        <v>2291</v>
      </c>
      <c r="G681" s="28"/>
      <c r="H681" s="17"/>
      <c r="I681" s="17"/>
      <c r="J681" s="17"/>
      <c r="K681" s="22"/>
      <c r="L681" s="22"/>
      <c r="M681" s="22"/>
      <c r="N681" s="22"/>
      <c r="O681" s="22"/>
      <c r="P681" s="22"/>
      <c r="Q681" s="22"/>
      <c r="R681" s="22"/>
      <c r="S681" s="17"/>
      <c r="T681" s="17"/>
      <c r="U681" s="69" t="str">
        <f t="shared" si="19"/>
        <v/>
      </c>
      <c r="V681" s="18"/>
      <c r="W681" s="17"/>
      <c r="X681" s="29" t="str">
        <f t="shared" si="18"/>
        <v/>
      </c>
      <c r="Y681" s="23" t="e">
        <f ca="1">IF(V681=#REF!,#REF!,IF(V681=#REF!,#REF!,IF(V681=#REF!,#REF!,IF(X681="","",IF(V681="","",IF(X681-TODAY()&gt;0,X681-TODAY(),"Venceu"))))))</f>
        <v>#REF!</v>
      </c>
      <c r="Z681" s="28"/>
      <c r="AA681" s="25"/>
      <c r="AC681" s="38"/>
    </row>
    <row r="682" spans="1:29" ht="43.5" hidden="1" customHeight="1" x14ac:dyDescent="0.25">
      <c r="A682" s="16">
        <v>686</v>
      </c>
      <c r="B682" s="17"/>
      <c r="C682" s="23" t="str">
        <f>IF(B682&gt;0,VLOOKUP(MID(B682,1,5),#REF!,2,FALSE),"")</f>
        <v/>
      </c>
      <c r="E682" s="17"/>
      <c r="F682" s="17" t="s">
        <v>2291</v>
      </c>
      <c r="G682" s="28"/>
      <c r="H682" s="17"/>
      <c r="I682" s="17"/>
      <c r="J682" s="17"/>
      <c r="K682" s="22"/>
      <c r="L682" s="22"/>
      <c r="M682" s="22"/>
      <c r="N682" s="22"/>
      <c r="O682" s="22"/>
      <c r="P682" s="22"/>
      <c r="Q682" s="22"/>
      <c r="R682" s="22"/>
      <c r="S682" s="17"/>
      <c r="T682" s="17"/>
      <c r="U682" s="69" t="str">
        <f t="shared" si="19"/>
        <v/>
      </c>
      <c r="V682" s="18"/>
      <c r="W682" s="17"/>
      <c r="X682" s="29" t="str">
        <f t="shared" si="18"/>
        <v/>
      </c>
      <c r="Y682" s="23" t="e">
        <f ca="1">IF(V682=#REF!,#REF!,IF(V682=#REF!,#REF!,IF(V682=#REF!,#REF!,IF(X682="","",IF(V682="","",IF(X682-TODAY()&gt;0,X682-TODAY(),"Venceu"))))))</f>
        <v>#REF!</v>
      </c>
      <c r="Z682" s="28"/>
      <c r="AA682" s="25"/>
      <c r="AC682" s="38"/>
    </row>
    <row r="683" spans="1:29" ht="43.5" hidden="1" customHeight="1" x14ac:dyDescent="0.25">
      <c r="A683" s="16">
        <v>687</v>
      </c>
      <c r="B683" s="17"/>
      <c r="C683" s="23" t="str">
        <f>IF(B683&gt;0,VLOOKUP(MID(B683,1,5),#REF!,2,FALSE),"")</f>
        <v/>
      </c>
      <c r="E683" s="17"/>
      <c r="F683" s="17" t="s">
        <v>2291</v>
      </c>
      <c r="G683" s="28"/>
      <c r="H683" s="17"/>
      <c r="I683" s="17"/>
      <c r="J683" s="17"/>
      <c r="K683" s="22"/>
      <c r="L683" s="22"/>
      <c r="M683" s="22"/>
      <c r="N683" s="22"/>
      <c r="O683" s="22"/>
      <c r="P683" s="22"/>
      <c r="Q683" s="22"/>
      <c r="R683" s="22"/>
      <c r="S683" s="17"/>
      <c r="T683" s="17"/>
      <c r="U683" s="69" t="str">
        <f t="shared" si="19"/>
        <v/>
      </c>
      <c r="V683" s="18"/>
      <c r="W683" s="17"/>
      <c r="X683" s="29" t="str">
        <f t="shared" si="18"/>
        <v/>
      </c>
      <c r="Y683" s="23" t="e">
        <f ca="1">IF(V683=#REF!,#REF!,IF(V683=#REF!,#REF!,IF(V683=#REF!,#REF!,IF(X683="","",IF(V683="","",IF(X683-TODAY()&gt;0,X683-TODAY(),"Venceu"))))))</f>
        <v>#REF!</v>
      </c>
      <c r="Z683" s="28"/>
      <c r="AA683" s="25"/>
      <c r="AC683" s="38"/>
    </row>
    <row r="684" spans="1:29" ht="43.5" hidden="1" customHeight="1" x14ac:dyDescent="0.25">
      <c r="A684" s="16">
        <v>688</v>
      </c>
      <c r="B684" s="17"/>
      <c r="C684" s="23" t="str">
        <f>IF(B684&gt;0,VLOOKUP(MID(B684,1,5),#REF!,2,FALSE),"")</f>
        <v/>
      </c>
      <c r="E684" s="17"/>
      <c r="F684" s="17" t="s">
        <v>2291</v>
      </c>
      <c r="G684" s="28"/>
      <c r="H684" s="17"/>
      <c r="I684" s="17"/>
      <c r="J684" s="17"/>
      <c r="K684" s="22"/>
      <c r="L684" s="22"/>
      <c r="M684" s="22"/>
      <c r="N684" s="22"/>
      <c r="O684" s="22"/>
      <c r="P684" s="22"/>
      <c r="Q684" s="22"/>
      <c r="R684" s="22"/>
      <c r="S684" s="17"/>
      <c r="T684" s="17"/>
      <c r="U684" s="69" t="str">
        <f t="shared" si="19"/>
        <v/>
      </c>
      <c r="V684" s="18"/>
      <c r="W684" s="17"/>
      <c r="X684" s="29" t="str">
        <f t="shared" si="18"/>
        <v/>
      </c>
      <c r="Y684" s="23" t="e">
        <f ca="1">IF(V684=#REF!,#REF!,IF(V684=#REF!,#REF!,IF(V684=#REF!,#REF!,IF(X684="","",IF(V684="","",IF(X684-TODAY()&gt;0,X684-TODAY(),"Venceu"))))))</f>
        <v>#REF!</v>
      </c>
      <c r="Z684" s="28"/>
      <c r="AA684" s="25"/>
      <c r="AC684" s="38"/>
    </row>
    <row r="685" spans="1:29" ht="43.5" hidden="1" customHeight="1" x14ac:dyDescent="0.25">
      <c r="A685" s="16">
        <v>689</v>
      </c>
      <c r="B685" s="17"/>
      <c r="C685" s="23" t="str">
        <f>IF(B685&gt;0,VLOOKUP(MID(B685,1,5),#REF!,2,FALSE),"")</f>
        <v/>
      </c>
      <c r="E685" s="17"/>
      <c r="F685" s="17" t="s">
        <v>2291</v>
      </c>
      <c r="G685" s="28"/>
      <c r="H685" s="17"/>
      <c r="I685" s="17"/>
      <c r="J685" s="17"/>
      <c r="K685" s="22"/>
      <c r="L685" s="22"/>
      <c r="M685" s="22"/>
      <c r="N685" s="22"/>
      <c r="O685" s="22"/>
      <c r="P685" s="22"/>
      <c r="Q685" s="22"/>
      <c r="R685" s="22"/>
      <c r="S685" s="17"/>
      <c r="T685" s="17"/>
      <c r="U685" s="69" t="str">
        <f t="shared" si="19"/>
        <v/>
      </c>
      <c r="V685" s="18"/>
      <c r="W685" s="17"/>
      <c r="X685" s="29" t="str">
        <f t="shared" si="18"/>
        <v/>
      </c>
      <c r="Y685" s="23" t="e">
        <f ca="1">IF(V685=#REF!,#REF!,IF(V685=#REF!,#REF!,IF(V685=#REF!,#REF!,IF(X685="","",IF(V685="","",IF(X685-TODAY()&gt;0,X685-TODAY(),"Venceu"))))))</f>
        <v>#REF!</v>
      </c>
      <c r="Z685" s="28"/>
      <c r="AA685" s="25"/>
      <c r="AC685" s="38"/>
    </row>
    <row r="686" spans="1:29" ht="43.5" hidden="1" customHeight="1" x14ac:dyDescent="0.25">
      <c r="A686" s="16">
        <v>690</v>
      </c>
      <c r="B686" s="17"/>
      <c r="C686" s="23" t="str">
        <f>IF(B686&gt;0,VLOOKUP(MID(B686,1,5),#REF!,2,FALSE),"")</f>
        <v/>
      </c>
      <c r="E686" s="17"/>
      <c r="F686" s="17" t="s">
        <v>2291</v>
      </c>
      <c r="G686" s="28"/>
      <c r="H686" s="17"/>
      <c r="I686" s="17"/>
      <c r="J686" s="17"/>
      <c r="K686" s="22"/>
      <c r="L686" s="22"/>
      <c r="M686" s="22"/>
      <c r="N686" s="22"/>
      <c r="O686" s="22"/>
      <c r="P686" s="22"/>
      <c r="Q686" s="22"/>
      <c r="R686" s="22"/>
      <c r="S686" s="17"/>
      <c r="T686" s="17"/>
      <c r="U686" s="69" t="str">
        <f t="shared" si="19"/>
        <v/>
      </c>
      <c r="V686" s="18"/>
      <c r="W686" s="17"/>
      <c r="X686" s="29" t="str">
        <f t="shared" si="18"/>
        <v/>
      </c>
      <c r="Y686" s="23" t="e">
        <f ca="1">IF(V686=#REF!,#REF!,IF(V686=#REF!,#REF!,IF(V686=#REF!,#REF!,IF(X686="","",IF(V686="","",IF(X686-TODAY()&gt;0,X686-TODAY(),"Venceu"))))))</f>
        <v>#REF!</v>
      </c>
      <c r="Z686" s="28"/>
      <c r="AA686" s="25"/>
      <c r="AC686" s="38"/>
    </row>
    <row r="687" spans="1:29" ht="43.5" hidden="1" customHeight="1" x14ac:dyDescent="0.25">
      <c r="A687" s="16">
        <v>691</v>
      </c>
      <c r="B687" s="17"/>
      <c r="C687" s="23" t="str">
        <f>IF(B687&gt;0,VLOOKUP(MID(B687,1,5),#REF!,2,FALSE),"")</f>
        <v/>
      </c>
      <c r="E687" s="17"/>
      <c r="F687" s="17" t="s">
        <v>2291</v>
      </c>
      <c r="G687" s="28"/>
      <c r="H687" s="17"/>
      <c r="I687" s="17"/>
      <c r="J687" s="17"/>
      <c r="K687" s="22"/>
      <c r="L687" s="22"/>
      <c r="M687" s="22"/>
      <c r="N687" s="22"/>
      <c r="O687" s="22"/>
      <c r="P687" s="22"/>
      <c r="Q687" s="22"/>
      <c r="R687" s="22"/>
      <c r="S687" s="17"/>
      <c r="T687" s="17"/>
      <c r="U687" s="69" t="str">
        <f t="shared" si="19"/>
        <v/>
      </c>
      <c r="V687" s="18"/>
      <c r="W687" s="17"/>
      <c r="X687" s="29" t="str">
        <f t="shared" si="18"/>
        <v/>
      </c>
      <c r="Y687" s="23" t="e">
        <f ca="1">IF(V687=#REF!,#REF!,IF(V687=#REF!,#REF!,IF(V687=#REF!,#REF!,IF(X687="","",IF(V687="","",IF(X687-TODAY()&gt;0,X687-TODAY(),"Venceu"))))))</f>
        <v>#REF!</v>
      </c>
      <c r="Z687" s="28"/>
      <c r="AA687" s="25"/>
      <c r="AC687" s="38"/>
    </row>
    <row r="688" spans="1:29" ht="43.5" hidden="1" customHeight="1" x14ac:dyDescent="0.25">
      <c r="A688" s="16">
        <v>692</v>
      </c>
      <c r="B688" s="17"/>
      <c r="C688" s="23" t="str">
        <f>IF(B688&gt;0,VLOOKUP(MID(B688,1,5),#REF!,2,FALSE),"")</f>
        <v/>
      </c>
      <c r="E688" s="17"/>
      <c r="F688" s="17" t="s">
        <v>2291</v>
      </c>
      <c r="G688" s="28"/>
      <c r="H688" s="17"/>
      <c r="I688" s="17"/>
      <c r="J688" s="17"/>
      <c r="K688" s="22"/>
      <c r="L688" s="22"/>
      <c r="M688" s="22"/>
      <c r="N688" s="22"/>
      <c r="O688" s="22"/>
      <c r="P688" s="22"/>
      <c r="Q688" s="22"/>
      <c r="R688" s="22"/>
      <c r="S688" s="17"/>
      <c r="T688" s="17"/>
      <c r="U688" s="69" t="str">
        <f t="shared" si="19"/>
        <v/>
      </c>
      <c r="V688" s="18"/>
      <c r="W688" s="17"/>
      <c r="X688" s="29" t="str">
        <f t="shared" si="18"/>
        <v/>
      </c>
      <c r="Y688" s="23" t="e">
        <f ca="1">IF(V688=#REF!,#REF!,IF(V688=#REF!,#REF!,IF(V688=#REF!,#REF!,IF(X688="","",IF(V688="","",IF(X688-TODAY()&gt;0,X688-TODAY(),"Venceu"))))))</f>
        <v>#REF!</v>
      </c>
      <c r="Z688" s="28"/>
      <c r="AA688" s="25"/>
      <c r="AC688" s="38"/>
    </row>
    <row r="689" spans="1:29" ht="43.5" hidden="1" customHeight="1" x14ac:dyDescent="0.25">
      <c r="A689" s="16">
        <v>693</v>
      </c>
      <c r="B689" s="17"/>
      <c r="C689" s="23" t="str">
        <f>IF(B689&gt;0,VLOOKUP(MID(B689,1,5),#REF!,2,FALSE),"")</f>
        <v/>
      </c>
      <c r="E689" s="17"/>
      <c r="F689" s="17" t="s">
        <v>2291</v>
      </c>
      <c r="G689" s="28"/>
      <c r="H689" s="17"/>
      <c r="I689" s="17"/>
      <c r="J689" s="17"/>
      <c r="K689" s="22"/>
      <c r="L689" s="22"/>
      <c r="M689" s="22"/>
      <c r="N689" s="22"/>
      <c r="O689" s="22"/>
      <c r="P689" s="22"/>
      <c r="Q689" s="22"/>
      <c r="R689" s="22"/>
      <c r="S689" s="17"/>
      <c r="T689" s="17"/>
      <c r="U689" s="69" t="str">
        <f t="shared" si="19"/>
        <v/>
      </c>
      <c r="V689" s="18"/>
      <c r="W689" s="17"/>
      <c r="X689" s="29" t="str">
        <f t="shared" si="18"/>
        <v/>
      </c>
      <c r="Y689" s="23" t="e">
        <f ca="1">IF(V689=#REF!,#REF!,IF(V689=#REF!,#REF!,IF(V689=#REF!,#REF!,IF(X689="","",IF(V689="","",IF(X689-TODAY()&gt;0,X689-TODAY(),"Venceu"))))))</f>
        <v>#REF!</v>
      </c>
      <c r="Z689" s="28"/>
      <c r="AA689" s="25"/>
      <c r="AC689" s="38"/>
    </row>
    <row r="690" spans="1:29" ht="43.5" hidden="1" customHeight="1" x14ac:dyDescent="0.25">
      <c r="A690" s="16">
        <v>694</v>
      </c>
      <c r="B690" s="17"/>
      <c r="C690" s="23" t="str">
        <f>IF(B690&gt;0,VLOOKUP(MID(B690,1,5),#REF!,2,FALSE),"")</f>
        <v/>
      </c>
      <c r="E690" s="17"/>
      <c r="F690" s="17" t="s">
        <v>2291</v>
      </c>
      <c r="G690" s="28"/>
      <c r="H690" s="17"/>
      <c r="I690" s="17"/>
      <c r="J690" s="17"/>
      <c r="K690" s="22"/>
      <c r="L690" s="22"/>
      <c r="M690" s="22"/>
      <c r="N690" s="22"/>
      <c r="O690" s="22"/>
      <c r="P690" s="22"/>
      <c r="Q690" s="22"/>
      <c r="R690" s="22"/>
      <c r="S690" s="17"/>
      <c r="T690" s="17"/>
      <c r="U690" s="69" t="str">
        <f t="shared" si="19"/>
        <v/>
      </c>
      <c r="V690" s="18"/>
      <c r="W690" s="17"/>
      <c r="X690" s="29" t="str">
        <f t="shared" si="18"/>
        <v/>
      </c>
      <c r="Y690" s="23" t="e">
        <f ca="1">IF(V690=#REF!,#REF!,IF(V690=#REF!,#REF!,IF(V690=#REF!,#REF!,IF(X690="","",IF(V690="","",IF(X690-TODAY()&gt;0,X690-TODAY(),"Venceu"))))))</f>
        <v>#REF!</v>
      </c>
      <c r="Z690" s="28"/>
      <c r="AA690" s="25"/>
      <c r="AC690" s="38"/>
    </row>
    <row r="691" spans="1:29" ht="43.5" hidden="1" customHeight="1" x14ac:dyDescent="0.25">
      <c r="A691" s="16">
        <v>695</v>
      </c>
      <c r="B691" s="17"/>
      <c r="C691" s="23" t="str">
        <f>IF(B691&gt;0,VLOOKUP(MID(B691,1,5),#REF!,2,FALSE),"")</f>
        <v/>
      </c>
      <c r="E691" s="17"/>
      <c r="F691" s="17" t="s">
        <v>2291</v>
      </c>
      <c r="G691" s="28"/>
      <c r="H691" s="17"/>
      <c r="I691" s="17"/>
      <c r="J691" s="17"/>
      <c r="K691" s="22"/>
      <c r="L691" s="22"/>
      <c r="M691" s="22"/>
      <c r="N691" s="22"/>
      <c r="O691" s="22"/>
      <c r="P691" s="22"/>
      <c r="Q691" s="22"/>
      <c r="R691" s="22"/>
      <c r="S691" s="17"/>
      <c r="T691" s="17"/>
      <c r="U691" s="69" t="str">
        <f t="shared" si="19"/>
        <v/>
      </c>
      <c r="V691" s="18"/>
      <c r="W691" s="17"/>
      <c r="X691" s="29" t="str">
        <f t="shared" si="18"/>
        <v/>
      </c>
      <c r="Y691" s="23" t="e">
        <f ca="1">IF(V691=#REF!,#REF!,IF(V691=#REF!,#REF!,IF(V691=#REF!,#REF!,IF(X691="","",IF(V691="","",IF(X691-TODAY()&gt;0,X691-TODAY(),"Venceu"))))))</f>
        <v>#REF!</v>
      </c>
      <c r="Z691" s="28"/>
      <c r="AA691" s="25"/>
      <c r="AC691" s="38"/>
    </row>
    <row r="692" spans="1:29" ht="43.5" hidden="1" customHeight="1" x14ac:dyDescent="0.25">
      <c r="A692" s="16">
        <v>696</v>
      </c>
      <c r="B692" s="17"/>
      <c r="C692" s="23" t="str">
        <f>IF(B692&gt;0,VLOOKUP(MID(B692,1,5),#REF!,2,FALSE),"")</f>
        <v/>
      </c>
      <c r="E692" s="17"/>
      <c r="F692" s="17" t="s">
        <v>2291</v>
      </c>
      <c r="G692" s="28"/>
      <c r="H692" s="17"/>
      <c r="I692" s="17"/>
      <c r="J692" s="17"/>
      <c r="K692" s="22"/>
      <c r="L692" s="22"/>
      <c r="M692" s="22"/>
      <c r="N692" s="22"/>
      <c r="O692" s="22"/>
      <c r="P692" s="22"/>
      <c r="Q692" s="22"/>
      <c r="R692" s="22"/>
      <c r="S692" s="17"/>
      <c r="T692" s="17"/>
      <c r="U692" s="69" t="str">
        <f t="shared" si="19"/>
        <v/>
      </c>
      <c r="V692" s="18"/>
      <c r="W692" s="17"/>
      <c r="X692" s="29" t="str">
        <f t="shared" si="18"/>
        <v/>
      </c>
      <c r="Y692" s="23" t="e">
        <f ca="1">IF(V692=#REF!,#REF!,IF(V692=#REF!,#REF!,IF(V692=#REF!,#REF!,IF(X692="","",IF(V692="","",IF(X692-TODAY()&gt;0,X692-TODAY(),"Venceu"))))))</f>
        <v>#REF!</v>
      </c>
      <c r="Z692" s="28"/>
      <c r="AA692" s="25"/>
      <c r="AC692" s="38"/>
    </row>
    <row r="693" spans="1:29" ht="43.5" hidden="1" customHeight="1" x14ac:dyDescent="0.25">
      <c r="A693" s="16">
        <v>697</v>
      </c>
      <c r="B693" s="17"/>
      <c r="C693" s="23" t="str">
        <f>IF(B693&gt;0,VLOOKUP(MID(B693,1,5),#REF!,2,FALSE),"")</f>
        <v/>
      </c>
      <c r="E693" s="17"/>
      <c r="F693" s="17" t="s">
        <v>2291</v>
      </c>
      <c r="G693" s="28"/>
      <c r="H693" s="17"/>
      <c r="I693" s="17"/>
      <c r="J693" s="17"/>
      <c r="K693" s="22"/>
      <c r="L693" s="22"/>
      <c r="M693" s="22"/>
      <c r="N693" s="22"/>
      <c r="O693" s="22"/>
      <c r="P693" s="22"/>
      <c r="Q693" s="22"/>
      <c r="R693" s="22"/>
      <c r="S693" s="17"/>
      <c r="T693" s="17"/>
      <c r="U693" s="69" t="str">
        <f t="shared" si="19"/>
        <v/>
      </c>
      <c r="V693" s="18"/>
      <c r="W693" s="17"/>
      <c r="X693" s="29" t="str">
        <f t="shared" si="18"/>
        <v/>
      </c>
      <c r="Y693" s="23" t="e">
        <f ca="1">IF(V693=#REF!,#REF!,IF(V693=#REF!,#REF!,IF(V693=#REF!,#REF!,IF(X693="","",IF(V693="","",IF(X693-TODAY()&gt;0,X693-TODAY(),"Venceu"))))))</f>
        <v>#REF!</v>
      </c>
      <c r="Z693" s="28"/>
      <c r="AA693" s="25"/>
      <c r="AC693" s="38"/>
    </row>
    <row r="694" spans="1:29" ht="43.5" hidden="1" customHeight="1" x14ac:dyDescent="0.25">
      <c r="A694" s="16">
        <v>698</v>
      </c>
      <c r="B694" s="17"/>
      <c r="C694" s="23" t="str">
        <f>IF(B694&gt;0,VLOOKUP(MID(B694,1,5),#REF!,2,FALSE),"")</f>
        <v/>
      </c>
      <c r="E694" s="17"/>
      <c r="F694" s="17" t="s">
        <v>2291</v>
      </c>
      <c r="G694" s="28"/>
      <c r="H694" s="17"/>
      <c r="I694" s="17"/>
      <c r="J694" s="17"/>
      <c r="K694" s="22"/>
      <c r="L694" s="22"/>
      <c r="M694" s="22"/>
      <c r="N694" s="22"/>
      <c r="O694" s="22"/>
      <c r="P694" s="22"/>
      <c r="Q694" s="22"/>
      <c r="R694" s="22"/>
      <c r="S694" s="17"/>
      <c r="T694" s="17"/>
      <c r="U694" s="69" t="str">
        <f t="shared" si="19"/>
        <v/>
      </c>
      <c r="V694" s="18"/>
      <c r="W694" s="17"/>
      <c r="X694" s="29" t="str">
        <f t="shared" si="18"/>
        <v/>
      </c>
      <c r="Y694" s="23" t="e">
        <f ca="1">IF(V694=#REF!,#REF!,IF(V694=#REF!,#REF!,IF(V694=#REF!,#REF!,IF(X694="","",IF(V694="","",IF(X694-TODAY()&gt;0,X694-TODAY(),"Venceu"))))))</f>
        <v>#REF!</v>
      </c>
      <c r="Z694" s="28"/>
      <c r="AA694" s="25"/>
      <c r="AC694" s="38"/>
    </row>
    <row r="695" spans="1:29" ht="43.5" hidden="1" customHeight="1" x14ac:dyDescent="0.25">
      <c r="A695" s="16">
        <v>699</v>
      </c>
      <c r="B695" s="17"/>
      <c r="C695" s="23" t="str">
        <f>IF(B695&gt;0,VLOOKUP(MID(B695,1,5),#REF!,2,FALSE),"")</f>
        <v/>
      </c>
      <c r="E695" s="17"/>
      <c r="F695" s="17" t="s">
        <v>2291</v>
      </c>
      <c r="G695" s="28"/>
      <c r="H695" s="17"/>
      <c r="I695" s="17"/>
      <c r="J695" s="17"/>
      <c r="K695" s="22"/>
      <c r="L695" s="22"/>
      <c r="M695" s="22"/>
      <c r="N695" s="22"/>
      <c r="O695" s="22"/>
      <c r="P695" s="22"/>
      <c r="Q695" s="22"/>
      <c r="R695" s="22"/>
      <c r="S695" s="17"/>
      <c r="T695" s="17"/>
      <c r="U695" s="69" t="str">
        <f t="shared" si="19"/>
        <v/>
      </c>
      <c r="V695" s="18"/>
      <c r="W695" s="17"/>
      <c r="X695" s="29" t="str">
        <f t="shared" si="18"/>
        <v/>
      </c>
      <c r="Y695" s="23" t="e">
        <f ca="1">IF(V695=#REF!,#REF!,IF(V695=#REF!,#REF!,IF(V695=#REF!,#REF!,IF(X695="","",IF(V695="","",IF(X695-TODAY()&gt;0,X695-TODAY(),"Venceu"))))))</f>
        <v>#REF!</v>
      </c>
      <c r="Z695" s="28"/>
      <c r="AA695" s="25"/>
      <c r="AC695" s="38"/>
    </row>
    <row r="696" spans="1:29" ht="43.5" hidden="1" customHeight="1" x14ac:dyDescent="0.25">
      <c r="A696" s="16">
        <v>700</v>
      </c>
      <c r="B696" s="17"/>
      <c r="C696" s="23" t="str">
        <f>IF(B696&gt;0,VLOOKUP(MID(B696,1,5),#REF!,2,FALSE),"")</f>
        <v/>
      </c>
      <c r="E696" s="17"/>
      <c r="F696" s="17" t="s">
        <v>2291</v>
      </c>
      <c r="G696" s="28"/>
      <c r="H696" s="17"/>
      <c r="I696" s="17"/>
      <c r="J696" s="17"/>
      <c r="K696" s="22"/>
      <c r="L696" s="22"/>
      <c r="M696" s="22"/>
      <c r="N696" s="22"/>
      <c r="O696" s="22"/>
      <c r="P696" s="22"/>
      <c r="Q696" s="22"/>
      <c r="R696" s="22"/>
      <c r="S696" s="17"/>
      <c r="T696" s="17"/>
      <c r="U696" s="69" t="str">
        <f t="shared" si="19"/>
        <v/>
      </c>
      <c r="V696" s="18"/>
      <c r="W696" s="17"/>
      <c r="X696" s="29" t="str">
        <f t="shared" si="18"/>
        <v/>
      </c>
      <c r="Y696" s="23" t="e">
        <f ca="1">IF(V696=#REF!,#REF!,IF(V696=#REF!,#REF!,IF(V696=#REF!,#REF!,IF(X696="","",IF(V696="","",IF(X696-TODAY()&gt;0,X696-TODAY(),"Venceu"))))))</f>
        <v>#REF!</v>
      </c>
      <c r="Z696" s="28"/>
      <c r="AA696" s="25"/>
      <c r="AC696" s="38"/>
    </row>
    <row r="697" spans="1:29" ht="43.5" hidden="1" customHeight="1" x14ac:dyDescent="0.25">
      <c r="A697" s="16">
        <v>701</v>
      </c>
      <c r="B697" s="17"/>
      <c r="C697" s="23" t="str">
        <f>IF(B697&gt;0,VLOOKUP(MID(B697,1,5),#REF!,2,FALSE),"")</f>
        <v/>
      </c>
      <c r="E697" s="17"/>
      <c r="F697" s="17" t="s">
        <v>2291</v>
      </c>
      <c r="G697" s="28"/>
      <c r="H697" s="17"/>
      <c r="I697" s="17"/>
      <c r="J697" s="17"/>
      <c r="K697" s="22"/>
      <c r="L697" s="22"/>
      <c r="M697" s="22"/>
      <c r="N697" s="22"/>
      <c r="O697" s="22"/>
      <c r="P697" s="22"/>
      <c r="Q697" s="22"/>
      <c r="R697" s="22"/>
      <c r="S697" s="17"/>
      <c r="T697" s="17"/>
      <c r="U697" s="69" t="str">
        <f t="shared" si="19"/>
        <v/>
      </c>
      <c r="V697" s="18"/>
      <c r="W697" s="17"/>
      <c r="X697" s="29" t="str">
        <f t="shared" si="18"/>
        <v/>
      </c>
      <c r="Y697" s="23" t="e">
        <f ca="1">IF(V697=#REF!,#REF!,IF(V697=#REF!,#REF!,IF(V697=#REF!,#REF!,IF(X697="","",IF(V697="","",IF(X697-TODAY()&gt;0,X697-TODAY(),"Venceu"))))))</f>
        <v>#REF!</v>
      </c>
      <c r="Z697" s="28"/>
      <c r="AA697" s="25"/>
      <c r="AC697" s="38"/>
    </row>
    <row r="698" spans="1:29" ht="43.5" hidden="1" customHeight="1" x14ac:dyDescent="0.25">
      <c r="A698" s="16">
        <v>702</v>
      </c>
      <c r="B698" s="17"/>
      <c r="C698" s="23" t="str">
        <f>IF(B698&gt;0,VLOOKUP(MID(B698,1,5),#REF!,2,FALSE),"")</f>
        <v/>
      </c>
      <c r="E698" s="17"/>
      <c r="F698" s="17" t="s">
        <v>2291</v>
      </c>
      <c r="G698" s="28"/>
      <c r="H698" s="17"/>
      <c r="I698" s="17"/>
      <c r="J698" s="17"/>
      <c r="K698" s="22"/>
      <c r="L698" s="22"/>
      <c r="M698" s="22"/>
      <c r="N698" s="22"/>
      <c r="O698" s="22"/>
      <c r="P698" s="22"/>
      <c r="Q698" s="22"/>
      <c r="R698" s="22"/>
      <c r="S698" s="17"/>
      <c r="T698" s="17"/>
      <c r="U698" s="69" t="str">
        <f t="shared" si="19"/>
        <v/>
      </c>
      <c r="V698" s="18"/>
      <c r="W698" s="17"/>
      <c r="X698" s="29" t="str">
        <f t="shared" si="18"/>
        <v/>
      </c>
      <c r="Y698" s="23" t="e">
        <f ca="1">IF(V698=#REF!,#REF!,IF(V698=#REF!,#REF!,IF(V698=#REF!,#REF!,IF(X698="","",IF(V698="","",IF(X698-TODAY()&gt;0,X698-TODAY(),"Venceu"))))))</f>
        <v>#REF!</v>
      </c>
      <c r="Z698" s="28"/>
      <c r="AA698" s="25"/>
      <c r="AC698" s="38"/>
    </row>
    <row r="699" spans="1:29" ht="43.5" hidden="1" customHeight="1" x14ac:dyDescent="0.25">
      <c r="A699" s="16">
        <v>703</v>
      </c>
      <c r="B699" s="17"/>
      <c r="C699" s="23" t="str">
        <f>IF(B699&gt;0,VLOOKUP(MID(B699,1,5),#REF!,2,FALSE),"")</f>
        <v/>
      </c>
      <c r="E699" s="17"/>
      <c r="F699" s="17" t="s">
        <v>2291</v>
      </c>
      <c r="G699" s="28"/>
      <c r="H699" s="17"/>
      <c r="I699" s="17"/>
      <c r="J699" s="17"/>
      <c r="K699" s="22"/>
      <c r="L699" s="22"/>
      <c r="M699" s="22"/>
      <c r="N699" s="22"/>
      <c r="O699" s="22"/>
      <c r="P699" s="22"/>
      <c r="Q699" s="22"/>
      <c r="R699" s="22"/>
      <c r="S699" s="17"/>
      <c r="T699" s="17"/>
      <c r="U699" s="69" t="str">
        <f t="shared" si="19"/>
        <v/>
      </c>
      <c r="V699" s="18"/>
      <c r="W699" s="17"/>
      <c r="X699" s="29" t="str">
        <f t="shared" si="18"/>
        <v/>
      </c>
      <c r="Y699" s="23" t="e">
        <f ca="1">IF(V699=#REF!,#REF!,IF(V699=#REF!,#REF!,IF(V699=#REF!,#REF!,IF(X699="","",IF(V699="","",IF(X699-TODAY()&gt;0,X699-TODAY(),"Venceu"))))))</f>
        <v>#REF!</v>
      </c>
      <c r="Z699" s="28"/>
      <c r="AA699" s="25"/>
      <c r="AC699" s="38"/>
    </row>
    <row r="700" spans="1:29" ht="43.5" hidden="1" customHeight="1" x14ac:dyDescent="0.25">
      <c r="A700" s="16">
        <v>704</v>
      </c>
      <c r="B700" s="17"/>
      <c r="C700" s="23" t="str">
        <f>IF(B700&gt;0,VLOOKUP(MID(B700,1,5),#REF!,2,FALSE),"")</f>
        <v/>
      </c>
      <c r="E700" s="17"/>
      <c r="F700" s="17" t="s">
        <v>2291</v>
      </c>
      <c r="G700" s="28"/>
      <c r="H700" s="17"/>
      <c r="I700" s="17"/>
      <c r="J700" s="17"/>
      <c r="K700" s="22"/>
      <c r="L700" s="22"/>
      <c r="M700" s="22"/>
      <c r="N700" s="22"/>
      <c r="O700" s="22"/>
      <c r="P700" s="22"/>
      <c r="Q700" s="22"/>
      <c r="R700" s="22"/>
      <c r="S700" s="17"/>
      <c r="T700" s="17"/>
      <c r="U700" s="69" t="str">
        <f t="shared" si="19"/>
        <v/>
      </c>
      <c r="V700" s="18"/>
      <c r="W700" s="17"/>
      <c r="X700" s="29" t="str">
        <f t="shared" ref="X700:X763" si="20">IF(W700&gt;0,Q700+W700,"")</f>
        <v/>
      </c>
      <c r="Y700" s="23" t="e">
        <f ca="1">IF(V700=#REF!,#REF!,IF(V700=#REF!,#REF!,IF(V700=#REF!,#REF!,IF(X700="","",IF(V700="","",IF(X700-TODAY()&gt;0,X700-TODAY(),"Venceu"))))))</f>
        <v>#REF!</v>
      </c>
      <c r="Z700" s="28"/>
      <c r="AA700" s="25"/>
      <c r="AC700" s="38"/>
    </row>
    <row r="701" spans="1:29" ht="43.5" hidden="1" customHeight="1" x14ac:dyDescent="0.25">
      <c r="A701" s="16">
        <v>705</v>
      </c>
      <c r="B701" s="17"/>
      <c r="C701" s="23" t="str">
        <f>IF(B701&gt;0,VLOOKUP(MID(B701,1,5),#REF!,2,FALSE),"")</f>
        <v/>
      </c>
      <c r="E701" s="17"/>
      <c r="F701" s="17" t="s">
        <v>2291</v>
      </c>
      <c r="G701" s="28"/>
      <c r="H701" s="17"/>
      <c r="I701" s="17"/>
      <c r="J701" s="17"/>
      <c r="K701" s="22"/>
      <c r="L701" s="22"/>
      <c r="M701" s="22"/>
      <c r="N701" s="22"/>
      <c r="O701" s="22"/>
      <c r="P701" s="22"/>
      <c r="Q701" s="22"/>
      <c r="R701" s="22"/>
      <c r="S701" s="17"/>
      <c r="T701" s="17"/>
      <c r="U701" s="69" t="str">
        <f t="shared" si="19"/>
        <v/>
      </c>
      <c r="V701" s="18"/>
      <c r="W701" s="17"/>
      <c r="X701" s="29" t="str">
        <f t="shared" si="20"/>
        <v/>
      </c>
      <c r="Y701" s="23" t="e">
        <f ca="1">IF(V701=#REF!,#REF!,IF(V701=#REF!,#REF!,IF(V701=#REF!,#REF!,IF(X701="","",IF(V701="","",IF(X701-TODAY()&gt;0,X701-TODAY(),"Venceu"))))))</f>
        <v>#REF!</v>
      </c>
      <c r="Z701" s="28"/>
      <c r="AA701" s="25"/>
      <c r="AC701" s="38"/>
    </row>
    <row r="702" spans="1:29" ht="43.5" hidden="1" customHeight="1" x14ac:dyDescent="0.25">
      <c r="A702" s="16">
        <v>706</v>
      </c>
      <c r="B702" s="17"/>
      <c r="C702" s="23" t="str">
        <f>IF(B702&gt;0,VLOOKUP(MID(B702,1,5),#REF!,2,FALSE),"")</f>
        <v/>
      </c>
      <c r="E702" s="17"/>
      <c r="F702" s="17" t="s">
        <v>2291</v>
      </c>
      <c r="G702" s="28"/>
      <c r="H702" s="17"/>
      <c r="I702" s="17"/>
      <c r="J702" s="17"/>
      <c r="K702" s="22"/>
      <c r="L702" s="22"/>
      <c r="M702" s="22"/>
      <c r="N702" s="22"/>
      <c r="O702" s="22"/>
      <c r="P702" s="22"/>
      <c r="Q702" s="22"/>
      <c r="R702" s="22"/>
      <c r="S702" s="17"/>
      <c r="T702" s="17"/>
      <c r="U702" s="69" t="str">
        <f t="shared" si="19"/>
        <v/>
      </c>
      <c r="V702" s="18"/>
      <c r="W702" s="17"/>
      <c r="X702" s="29" t="str">
        <f t="shared" si="20"/>
        <v/>
      </c>
      <c r="Y702" s="23" t="e">
        <f ca="1">IF(V702=#REF!,#REF!,IF(V702=#REF!,#REF!,IF(V702=#REF!,#REF!,IF(X702="","",IF(V702="","",IF(X702-TODAY()&gt;0,X702-TODAY(),"Venceu"))))))</f>
        <v>#REF!</v>
      </c>
      <c r="Z702" s="28"/>
      <c r="AA702" s="25"/>
      <c r="AC702" s="38"/>
    </row>
    <row r="703" spans="1:29" ht="43.5" hidden="1" customHeight="1" x14ac:dyDescent="0.25">
      <c r="A703" s="16">
        <v>707</v>
      </c>
      <c r="B703" s="17"/>
      <c r="C703" s="23" t="str">
        <f>IF(B703&gt;0,VLOOKUP(MID(B703,1,5),#REF!,2,FALSE),"")</f>
        <v/>
      </c>
      <c r="E703" s="17"/>
      <c r="F703" s="17" t="s">
        <v>2291</v>
      </c>
      <c r="G703" s="28"/>
      <c r="H703" s="17"/>
      <c r="I703" s="17"/>
      <c r="J703" s="17"/>
      <c r="K703" s="22"/>
      <c r="L703" s="22"/>
      <c r="M703" s="22"/>
      <c r="N703" s="22"/>
      <c r="O703" s="22"/>
      <c r="P703" s="22"/>
      <c r="Q703" s="22"/>
      <c r="R703" s="22"/>
      <c r="S703" s="17"/>
      <c r="T703" s="17"/>
      <c r="U703" s="69" t="str">
        <f t="shared" si="19"/>
        <v/>
      </c>
      <c r="V703" s="18"/>
      <c r="W703" s="17"/>
      <c r="X703" s="29" t="str">
        <f t="shared" si="20"/>
        <v/>
      </c>
      <c r="Y703" s="23" t="e">
        <f ca="1">IF(V703=#REF!,#REF!,IF(V703=#REF!,#REF!,IF(V703=#REF!,#REF!,IF(X703="","",IF(V703="","",IF(X703-TODAY()&gt;0,X703-TODAY(),"Venceu"))))))</f>
        <v>#REF!</v>
      </c>
      <c r="Z703" s="28"/>
      <c r="AA703" s="25"/>
      <c r="AC703" s="38"/>
    </row>
    <row r="704" spans="1:29" ht="43.5" hidden="1" customHeight="1" x14ac:dyDescent="0.25">
      <c r="A704" s="16">
        <v>708</v>
      </c>
      <c r="B704" s="17"/>
      <c r="C704" s="23" t="str">
        <f>IF(B704&gt;0,VLOOKUP(MID(B704,1,5),#REF!,2,FALSE),"")</f>
        <v/>
      </c>
      <c r="E704" s="17"/>
      <c r="F704" s="17" t="s">
        <v>2291</v>
      </c>
      <c r="G704" s="28"/>
      <c r="H704" s="17"/>
      <c r="I704" s="17"/>
      <c r="J704" s="17"/>
      <c r="K704" s="22"/>
      <c r="L704" s="22"/>
      <c r="M704" s="22"/>
      <c r="N704" s="22"/>
      <c r="O704" s="22"/>
      <c r="P704" s="22"/>
      <c r="Q704" s="22"/>
      <c r="R704" s="22"/>
      <c r="S704" s="17"/>
      <c r="T704" s="17"/>
      <c r="U704" s="69" t="str">
        <f t="shared" si="19"/>
        <v/>
      </c>
      <c r="V704" s="18"/>
      <c r="W704" s="17"/>
      <c r="X704" s="29" t="str">
        <f t="shared" si="20"/>
        <v/>
      </c>
      <c r="Y704" s="23" t="e">
        <f ca="1">IF(V704=#REF!,#REF!,IF(V704=#REF!,#REF!,IF(V704=#REF!,#REF!,IF(X704="","",IF(V704="","",IF(X704-TODAY()&gt;0,X704-TODAY(),"Venceu"))))))</f>
        <v>#REF!</v>
      </c>
      <c r="Z704" s="28"/>
      <c r="AA704" s="25"/>
      <c r="AC704" s="38"/>
    </row>
    <row r="705" spans="1:29" ht="43.5" hidden="1" customHeight="1" x14ac:dyDescent="0.25">
      <c r="A705" s="16">
        <v>709</v>
      </c>
      <c r="B705" s="17"/>
      <c r="C705" s="23" t="str">
        <f>IF(B705&gt;0,VLOOKUP(MID(B705,1,5),#REF!,2,FALSE),"")</f>
        <v/>
      </c>
      <c r="E705" s="17"/>
      <c r="F705" s="17" t="s">
        <v>2291</v>
      </c>
      <c r="G705" s="28"/>
      <c r="H705" s="17"/>
      <c r="I705" s="17"/>
      <c r="J705" s="17"/>
      <c r="K705" s="22"/>
      <c r="L705" s="22"/>
      <c r="M705" s="22"/>
      <c r="N705" s="22"/>
      <c r="O705" s="22"/>
      <c r="P705" s="22"/>
      <c r="Q705" s="22"/>
      <c r="R705" s="22"/>
      <c r="S705" s="17"/>
      <c r="T705" s="17"/>
      <c r="U705" s="69" t="str">
        <f t="shared" si="19"/>
        <v/>
      </c>
      <c r="V705" s="18"/>
      <c r="W705" s="17"/>
      <c r="X705" s="29" t="str">
        <f t="shared" si="20"/>
        <v/>
      </c>
      <c r="Y705" s="23" t="e">
        <f ca="1">IF(V705=#REF!,#REF!,IF(V705=#REF!,#REF!,IF(V705=#REF!,#REF!,IF(X705="","",IF(V705="","",IF(X705-TODAY()&gt;0,X705-TODAY(),"Venceu"))))))</f>
        <v>#REF!</v>
      </c>
      <c r="Z705" s="28"/>
      <c r="AA705" s="25"/>
      <c r="AC705" s="38"/>
    </row>
    <row r="706" spans="1:29" ht="43.5" hidden="1" customHeight="1" x14ac:dyDescent="0.25">
      <c r="A706" s="16">
        <v>710</v>
      </c>
      <c r="B706" s="17"/>
      <c r="C706" s="23" t="str">
        <f>IF(B706&gt;0,VLOOKUP(MID(B706,1,5),#REF!,2,FALSE),"")</f>
        <v/>
      </c>
      <c r="E706" s="17"/>
      <c r="F706" s="17" t="s">
        <v>2291</v>
      </c>
      <c r="G706" s="28"/>
      <c r="H706" s="17"/>
      <c r="I706" s="17"/>
      <c r="J706" s="17"/>
      <c r="K706" s="22"/>
      <c r="L706" s="22"/>
      <c r="M706" s="22"/>
      <c r="N706" s="22"/>
      <c r="O706" s="22"/>
      <c r="P706" s="22"/>
      <c r="Q706" s="22"/>
      <c r="R706" s="22"/>
      <c r="S706" s="17"/>
      <c r="T706" s="17"/>
      <c r="U706" s="69" t="str">
        <f t="shared" ref="U706:U769" si="21">IF(B706&gt;0,IF(R706&gt;0,$R$1,IF(Q706&gt;0,$Q$1,IF(P706&gt;0,$P$1,IF(O706&gt;0,$O$1,IF(N706&gt;0,$N$1,IF(M706&gt;0,$M$1,IF(L706&gt;0,$L$1,IF(K706&gt;0,$K$1,"Registrar demanda")))))))),"")</f>
        <v/>
      </c>
      <c r="V706" s="18"/>
      <c r="W706" s="17"/>
      <c r="X706" s="29" t="str">
        <f t="shared" si="20"/>
        <v/>
      </c>
      <c r="Y706" s="23" t="e">
        <f ca="1">IF(V706=#REF!,#REF!,IF(V706=#REF!,#REF!,IF(V706=#REF!,#REF!,IF(X706="","",IF(V706="","",IF(X706-TODAY()&gt;0,X706-TODAY(),"Venceu"))))))</f>
        <v>#REF!</v>
      </c>
      <c r="Z706" s="28"/>
      <c r="AA706" s="25"/>
      <c r="AC706" s="38"/>
    </row>
    <row r="707" spans="1:29" ht="43.5" hidden="1" customHeight="1" x14ac:dyDescent="0.25">
      <c r="A707" s="16">
        <v>711</v>
      </c>
      <c r="B707" s="17"/>
      <c r="C707" s="23" t="str">
        <f>IF(B707&gt;0,VLOOKUP(MID(B707,1,5),#REF!,2,FALSE),"")</f>
        <v/>
      </c>
      <c r="E707" s="17"/>
      <c r="F707" s="17" t="s">
        <v>2291</v>
      </c>
      <c r="G707" s="28"/>
      <c r="H707" s="17"/>
      <c r="I707" s="17"/>
      <c r="J707" s="17"/>
      <c r="K707" s="22"/>
      <c r="L707" s="22"/>
      <c r="M707" s="22"/>
      <c r="N707" s="22"/>
      <c r="O707" s="22"/>
      <c r="P707" s="22"/>
      <c r="Q707" s="22"/>
      <c r="R707" s="22"/>
      <c r="S707" s="17"/>
      <c r="T707" s="17"/>
      <c r="U707" s="69" t="str">
        <f t="shared" si="21"/>
        <v/>
      </c>
      <c r="V707" s="18"/>
      <c r="W707" s="17"/>
      <c r="X707" s="29" t="str">
        <f t="shared" si="20"/>
        <v/>
      </c>
      <c r="Y707" s="23" t="e">
        <f ca="1">IF(V707=#REF!,#REF!,IF(V707=#REF!,#REF!,IF(V707=#REF!,#REF!,IF(X707="","",IF(V707="","",IF(X707-TODAY()&gt;0,X707-TODAY(),"Venceu"))))))</f>
        <v>#REF!</v>
      </c>
      <c r="Z707" s="28"/>
      <c r="AA707" s="25"/>
      <c r="AC707" s="38"/>
    </row>
    <row r="708" spans="1:29" ht="43.5" hidden="1" customHeight="1" x14ac:dyDescent="0.25">
      <c r="A708" s="16">
        <v>712</v>
      </c>
      <c r="B708" s="17"/>
      <c r="C708" s="23" t="str">
        <f>IF(B708&gt;0,VLOOKUP(MID(B708,1,5),#REF!,2,FALSE),"")</f>
        <v/>
      </c>
      <c r="E708" s="17"/>
      <c r="F708" s="17" t="s">
        <v>2291</v>
      </c>
      <c r="G708" s="28"/>
      <c r="H708" s="17"/>
      <c r="I708" s="17"/>
      <c r="J708" s="17"/>
      <c r="K708" s="22"/>
      <c r="L708" s="22"/>
      <c r="M708" s="22"/>
      <c r="N708" s="22"/>
      <c r="O708" s="22"/>
      <c r="P708" s="22"/>
      <c r="Q708" s="22"/>
      <c r="R708" s="22"/>
      <c r="S708" s="17"/>
      <c r="T708" s="17"/>
      <c r="U708" s="69" t="str">
        <f t="shared" si="21"/>
        <v/>
      </c>
      <c r="V708" s="18"/>
      <c r="W708" s="17"/>
      <c r="X708" s="29" t="str">
        <f t="shared" si="20"/>
        <v/>
      </c>
      <c r="Y708" s="23" t="e">
        <f ca="1">IF(V708=#REF!,#REF!,IF(V708=#REF!,#REF!,IF(V708=#REF!,#REF!,IF(X708="","",IF(V708="","",IF(X708-TODAY()&gt;0,X708-TODAY(),"Venceu"))))))</f>
        <v>#REF!</v>
      </c>
      <c r="Z708" s="28"/>
      <c r="AA708" s="25"/>
      <c r="AC708" s="38"/>
    </row>
    <row r="709" spans="1:29" ht="43.5" hidden="1" customHeight="1" x14ac:dyDescent="0.25">
      <c r="A709" s="16">
        <v>713</v>
      </c>
      <c r="B709" s="17"/>
      <c r="C709" s="23" t="str">
        <f>IF(B709&gt;0,VLOOKUP(MID(B709,1,5),#REF!,2,FALSE),"")</f>
        <v/>
      </c>
      <c r="E709" s="17"/>
      <c r="F709" s="17" t="s">
        <v>2291</v>
      </c>
      <c r="G709" s="28"/>
      <c r="H709" s="17"/>
      <c r="I709" s="17"/>
      <c r="J709" s="17"/>
      <c r="K709" s="22"/>
      <c r="L709" s="22"/>
      <c r="M709" s="22"/>
      <c r="N709" s="22"/>
      <c r="O709" s="22"/>
      <c r="P709" s="22"/>
      <c r="Q709" s="22"/>
      <c r="R709" s="22"/>
      <c r="S709" s="17"/>
      <c r="T709" s="17"/>
      <c r="U709" s="69" t="str">
        <f t="shared" si="21"/>
        <v/>
      </c>
      <c r="V709" s="18"/>
      <c r="W709" s="17"/>
      <c r="X709" s="29" t="str">
        <f t="shared" si="20"/>
        <v/>
      </c>
      <c r="Y709" s="23" t="e">
        <f ca="1">IF(V709=#REF!,#REF!,IF(V709=#REF!,#REF!,IF(V709=#REF!,#REF!,IF(X709="","",IF(V709="","",IF(X709-TODAY()&gt;0,X709-TODAY(),"Venceu"))))))</f>
        <v>#REF!</v>
      </c>
      <c r="Z709" s="28"/>
      <c r="AA709" s="25"/>
      <c r="AC709" s="38"/>
    </row>
    <row r="710" spans="1:29" ht="43.5" hidden="1" customHeight="1" x14ac:dyDescent="0.25">
      <c r="A710" s="16">
        <v>714</v>
      </c>
      <c r="B710" s="17"/>
      <c r="C710" s="23" t="str">
        <f>IF(B710&gt;0,VLOOKUP(MID(B710,1,5),#REF!,2,FALSE),"")</f>
        <v/>
      </c>
      <c r="E710" s="17"/>
      <c r="F710" s="17" t="s">
        <v>2291</v>
      </c>
      <c r="G710" s="28"/>
      <c r="H710" s="17"/>
      <c r="I710" s="17"/>
      <c r="J710" s="17"/>
      <c r="K710" s="22"/>
      <c r="L710" s="22"/>
      <c r="M710" s="22"/>
      <c r="N710" s="22"/>
      <c r="O710" s="22"/>
      <c r="P710" s="22"/>
      <c r="Q710" s="22"/>
      <c r="R710" s="22"/>
      <c r="S710" s="17"/>
      <c r="T710" s="17"/>
      <c r="U710" s="69" t="str">
        <f t="shared" si="21"/>
        <v/>
      </c>
      <c r="V710" s="18"/>
      <c r="W710" s="17"/>
      <c r="X710" s="29" t="str">
        <f t="shared" si="20"/>
        <v/>
      </c>
      <c r="Y710" s="23" t="e">
        <f ca="1">IF(V710=#REF!,#REF!,IF(V710=#REF!,#REF!,IF(V710=#REF!,#REF!,IF(X710="","",IF(V710="","",IF(X710-TODAY()&gt;0,X710-TODAY(),"Venceu"))))))</f>
        <v>#REF!</v>
      </c>
      <c r="Z710" s="28"/>
      <c r="AA710" s="25"/>
      <c r="AC710" s="38"/>
    </row>
    <row r="711" spans="1:29" ht="43.5" hidden="1" customHeight="1" x14ac:dyDescent="0.25">
      <c r="A711" s="16">
        <v>715</v>
      </c>
      <c r="B711" s="17"/>
      <c r="C711" s="23" t="str">
        <f>IF(B711&gt;0,VLOOKUP(MID(B711,1,5),#REF!,2,FALSE),"")</f>
        <v/>
      </c>
      <c r="E711" s="17"/>
      <c r="F711" s="17" t="s">
        <v>2291</v>
      </c>
      <c r="G711" s="28"/>
      <c r="H711" s="17"/>
      <c r="I711" s="17"/>
      <c r="J711" s="17"/>
      <c r="K711" s="22"/>
      <c r="L711" s="22"/>
      <c r="M711" s="22"/>
      <c r="N711" s="22"/>
      <c r="O711" s="22"/>
      <c r="P711" s="22"/>
      <c r="Q711" s="22"/>
      <c r="R711" s="22"/>
      <c r="S711" s="17"/>
      <c r="T711" s="17"/>
      <c r="U711" s="69" t="str">
        <f t="shared" si="21"/>
        <v/>
      </c>
      <c r="V711" s="18"/>
      <c r="W711" s="17"/>
      <c r="X711" s="29" t="str">
        <f t="shared" si="20"/>
        <v/>
      </c>
      <c r="Y711" s="23" t="e">
        <f ca="1">IF(V711=#REF!,#REF!,IF(V711=#REF!,#REF!,IF(V711=#REF!,#REF!,IF(X711="","",IF(V711="","",IF(X711-TODAY()&gt;0,X711-TODAY(),"Venceu"))))))</f>
        <v>#REF!</v>
      </c>
      <c r="Z711" s="28"/>
      <c r="AA711" s="25"/>
      <c r="AC711" s="38"/>
    </row>
    <row r="712" spans="1:29" ht="43.5" hidden="1" customHeight="1" x14ac:dyDescent="0.25">
      <c r="A712" s="16">
        <v>716</v>
      </c>
      <c r="B712" s="17"/>
      <c r="C712" s="23" t="str">
        <f>IF(B712&gt;0,VLOOKUP(MID(B712,1,5),#REF!,2,FALSE),"")</f>
        <v/>
      </c>
      <c r="E712" s="17"/>
      <c r="F712" s="17" t="s">
        <v>2291</v>
      </c>
      <c r="G712" s="28"/>
      <c r="H712" s="17"/>
      <c r="I712" s="17"/>
      <c r="J712" s="17"/>
      <c r="K712" s="22"/>
      <c r="L712" s="22"/>
      <c r="M712" s="22"/>
      <c r="N712" s="22"/>
      <c r="O712" s="22"/>
      <c r="P712" s="22"/>
      <c r="Q712" s="22"/>
      <c r="R712" s="22"/>
      <c r="S712" s="17"/>
      <c r="T712" s="17"/>
      <c r="U712" s="69" t="str">
        <f t="shared" si="21"/>
        <v/>
      </c>
      <c r="V712" s="18"/>
      <c r="W712" s="17"/>
      <c r="X712" s="29" t="str">
        <f t="shared" si="20"/>
        <v/>
      </c>
      <c r="Y712" s="23" t="e">
        <f ca="1">IF(V712=#REF!,#REF!,IF(V712=#REF!,#REF!,IF(V712=#REF!,#REF!,IF(X712="","",IF(V712="","",IF(X712-TODAY()&gt;0,X712-TODAY(),"Venceu"))))))</f>
        <v>#REF!</v>
      </c>
      <c r="Z712" s="28"/>
      <c r="AA712" s="25"/>
      <c r="AC712" s="38"/>
    </row>
    <row r="713" spans="1:29" ht="43.5" hidden="1" customHeight="1" x14ac:dyDescent="0.25">
      <c r="A713" s="16">
        <v>717</v>
      </c>
      <c r="B713" s="17"/>
      <c r="C713" s="23" t="str">
        <f>IF(B713&gt;0,VLOOKUP(MID(B713,1,5),#REF!,2,FALSE),"")</f>
        <v/>
      </c>
      <c r="E713" s="17"/>
      <c r="F713" s="17" t="s">
        <v>2291</v>
      </c>
      <c r="G713" s="28"/>
      <c r="H713" s="17"/>
      <c r="I713" s="17"/>
      <c r="J713" s="17"/>
      <c r="K713" s="22"/>
      <c r="L713" s="22"/>
      <c r="M713" s="22"/>
      <c r="N713" s="22"/>
      <c r="O713" s="22"/>
      <c r="P713" s="22"/>
      <c r="Q713" s="22"/>
      <c r="R713" s="22"/>
      <c r="S713" s="17"/>
      <c r="T713" s="17"/>
      <c r="U713" s="69" t="str">
        <f t="shared" si="21"/>
        <v/>
      </c>
      <c r="V713" s="18"/>
      <c r="W713" s="17"/>
      <c r="X713" s="29" t="str">
        <f t="shared" si="20"/>
        <v/>
      </c>
      <c r="Y713" s="23" t="e">
        <f ca="1">IF(V713=#REF!,#REF!,IF(V713=#REF!,#REF!,IF(V713=#REF!,#REF!,IF(X713="","",IF(V713="","",IF(X713-TODAY()&gt;0,X713-TODAY(),"Venceu"))))))</f>
        <v>#REF!</v>
      </c>
      <c r="Z713" s="28"/>
      <c r="AA713" s="25"/>
      <c r="AC713" s="38"/>
    </row>
    <row r="714" spans="1:29" ht="43.5" hidden="1" customHeight="1" x14ac:dyDescent="0.25">
      <c r="A714" s="16">
        <v>718</v>
      </c>
      <c r="B714" s="17"/>
      <c r="C714" s="23" t="str">
        <f>IF(B714&gt;0,VLOOKUP(MID(B714,1,5),#REF!,2,FALSE),"")</f>
        <v/>
      </c>
      <c r="E714" s="17"/>
      <c r="F714" s="17" t="s">
        <v>2291</v>
      </c>
      <c r="G714" s="28"/>
      <c r="H714" s="17"/>
      <c r="I714" s="17"/>
      <c r="J714" s="17"/>
      <c r="K714" s="22"/>
      <c r="L714" s="22"/>
      <c r="M714" s="22"/>
      <c r="N714" s="22"/>
      <c r="O714" s="22"/>
      <c r="P714" s="22"/>
      <c r="Q714" s="22"/>
      <c r="R714" s="22"/>
      <c r="S714" s="17"/>
      <c r="T714" s="17"/>
      <c r="U714" s="69" t="str">
        <f t="shared" si="21"/>
        <v/>
      </c>
      <c r="V714" s="18"/>
      <c r="W714" s="17"/>
      <c r="X714" s="29" t="str">
        <f t="shared" si="20"/>
        <v/>
      </c>
      <c r="Y714" s="23" t="e">
        <f ca="1">IF(V714=#REF!,#REF!,IF(V714=#REF!,#REF!,IF(V714=#REF!,#REF!,IF(X714="","",IF(V714="","",IF(X714-TODAY()&gt;0,X714-TODAY(),"Venceu"))))))</f>
        <v>#REF!</v>
      </c>
      <c r="Z714" s="28"/>
      <c r="AA714" s="25"/>
      <c r="AC714" s="38"/>
    </row>
    <row r="715" spans="1:29" ht="43.5" hidden="1" customHeight="1" x14ac:dyDescent="0.25">
      <c r="A715" s="16">
        <v>719</v>
      </c>
      <c r="B715" s="17"/>
      <c r="C715" s="23" t="str">
        <f>IF(B715&gt;0,VLOOKUP(MID(B715,1,5),#REF!,2,FALSE),"")</f>
        <v/>
      </c>
      <c r="E715" s="17"/>
      <c r="F715" s="17" t="s">
        <v>2291</v>
      </c>
      <c r="G715" s="28"/>
      <c r="H715" s="17"/>
      <c r="I715" s="17"/>
      <c r="J715" s="17"/>
      <c r="K715" s="22"/>
      <c r="L715" s="22"/>
      <c r="M715" s="22"/>
      <c r="N715" s="22"/>
      <c r="O715" s="22"/>
      <c r="P715" s="22"/>
      <c r="Q715" s="22"/>
      <c r="R715" s="22"/>
      <c r="S715" s="17"/>
      <c r="T715" s="17"/>
      <c r="U715" s="69" t="str">
        <f t="shared" si="21"/>
        <v/>
      </c>
      <c r="V715" s="18"/>
      <c r="W715" s="17"/>
      <c r="X715" s="29" t="str">
        <f t="shared" si="20"/>
        <v/>
      </c>
      <c r="Y715" s="23" t="e">
        <f ca="1">IF(V715=#REF!,#REF!,IF(V715=#REF!,#REF!,IF(V715=#REF!,#REF!,IF(X715="","",IF(V715="","",IF(X715-TODAY()&gt;0,X715-TODAY(),"Venceu"))))))</f>
        <v>#REF!</v>
      </c>
      <c r="Z715" s="28"/>
      <c r="AA715" s="25"/>
      <c r="AC715" s="38"/>
    </row>
    <row r="716" spans="1:29" ht="43.5" hidden="1" customHeight="1" x14ac:dyDescent="0.25">
      <c r="A716" s="16">
        <v>720</v>
      </c>
      <c r="B716" s="17"/>
      <c r="C716" s="23" t="str">
        <f>IF(B716&gt;0,VLOOKUP(MID(B716,1,5),#REF!,2,FALSE),"")</f>
        <v/>
      </c>
      <c r="E716" s="17"/>
      <c r="F716" s="17" t="s">
        <v>2291</v>
      </c>
      <c r="G716" s="28"/>
      <c r="H716" s="17"/>
      <c r="I716" s="17"/>
      <c r="J716" s="17"/>
      <c r="K716" s="22"/>
      <c r="L716" s="22"/>
      <c r="M716" s="22"/>
      <c r="N716" s="22"/>
      <c r="O716" s="22"/>
      <c r="P716" s="22"/>
      <c r="Q716" s="22"/>
      <c r="R716" s="22"/>
      <c r="S716" s="17"/>
      <c r="T716" s="17"/>
      <c r="U716" s="69" t="str">
        <f t="shared" si="21"/>
        <v/>
      </c>
      <c r="V716" s="18"/>
      <c r="W716" s="17"/>
      <c r="X716" s="29" t="str">
        <f t="shared" si="20"/>
        <v/>
      </c>
      <c r="Y716" s="23" t="e">
        <f ca="1">IF(V716=#REF!,#REF!,IF(V716=#REF!,#REF!,IF(V716=#REF!,#REF!,IF(X716="","",IF(V716="","",IF(X716-TODAY()&gt;0,X716-TODAY(),"Venceu"))))))</f>
        <v>#REF!</v>
      </c>
      <c r="Z716" s="28"/>
      <c r="AA716" s="25"/>
      <c r="AC716" s="38"/>
    </row>
    <row r="717" spans="1:29" ht="43.5" hidden="1" customHeight="1" x14ac:dyDescent="0.25">
      <c r="A717" s="16">
        <v>721</v>
      </c>
      <c r="B717" s="17"/>
      <c r="C717" s="23" t="str">
        <f>IF(B717&gt;0,VLOOKUP(MID(B717,1,5),#REF!,2,FALSE),"")</f>
        <v/>
      </c>
      <c r="E717" s="17"/>
      <c r="F717" s="17" t="s">
        <v>2291</v>
      </c>
      <c r="G717" s="28"/>
      <c r="H717" s="17"/>
      <c r="I717" s="17"/>
      <c r="J717" s="17"/>
      <c r="K717" s="22"/>
      <c r="L717" s="22"/>
      <c r="M717" s="22"/>
      <c r="N717" s="22"/>
      <c r="O717" s="22"/>
      <c r="P717" s="22"/>
      <c r="Q717" s="22"/>
      <c r="R717" s="22"/>
      <c r="S717" s="17"/>
      <c r="T717" s="17"/>
      <c r="U717" s="69" t="str">
        <f t="shared" si="21"/>
        <v/>
      </c>
      <c r="V717" s="18"/>
      <c r="W717" s="17"/>
      <c r="X717" s="29" t="str">
        <f t="shared" si="20"/>
        <v/>
      </c>
      <c r="Y717" s="23" t="e">
        <f ca="1">IF(V717=#REF!,#REF!,IF(V717=#REF!,#REF!,IF(V717=#REF!,#REF!,IF(X717="","",IF(V717="","",IF(X717-TODAY()&gt;0,X717-TODAY(),"Venceu"))))))</f>
        <v>#REF!</v>
      </c>
      <c r="Z717" s="28"/>
      <c r="AA717" s="25"/>
      <c r="AC717" s="38"/>
    </row>
    <row r="718" spans="1:29" ht="43.5" hidden="1" customHeight="1" x14ac:dyDescent="0.25">
      <c r="A718" s="16">
        <v>722</v>
      </c>
      <c r="B718" s="17"/>
      <c r="C718" s="23" t="str">
        <f>IF(B718&gt;0,VLOOKUP(MID(B718,1,5),#REF!,2,FALSE),"")</f>
        <v/>
      </c>
      <c r="E718" s="17"/>
      <c r="F718" s="17" t="s">
        <v>2291</v>
      </c>
      <c r="G718" s="28"/>
      <c r="H718" s="17"/>
      <c r="I718" s="17"/>
      <c r="J718" s="17"/>
      <c r="K718" s="22"/>
      <c r="L718" s="22"/>
      <c r="M718" s="22"/>
      <c r="N718" s="22"/>
      <c r="O718" s="22"/>
      <c r="P718" s="22"/>
      <c r="Q718" s="22"/>
      <c r="R718" s="22"/>
      <c r="S718" s="17"/>
      <c r="T718" s="17"/>
      <c r="U718" s="69" t="str">
        <f t="shared" si="21"/>
        <v/>
      </c>
      <c r="V718" s="18"/>
      <c r="W718" s="17"/>
      <c r="X718" s="29" t="str">
        <f t="shared" si="20"/>
        <v/>
      </c>
      <c r="Y718" s="23" t="e">
        <f ca="1">IF(V718=#REF!,#REF!,IF(V718=#REF!,#REF!,IF(V718=#REF!,#REF!,IF(X718="","",IF(V718="","",IF(X718-TODAY()&gt;0,X718-TODAY(),"Venceu"))))))</f>
        <v>#REF!</v>
      </c>
      <c r="Z718" s="28"/>
      <c r="AA718" s="25"/>
      <c r="AC718" s="38"/>
    </row>
    <row r="719" spans="1:29" ht="43.5" hidden="1" customHeight="1" x14ac:dyDescent="0.25">
      <c r="A719" s="16">
        <v>723</v>
      </c>
      <c r="B719" s="17"/>
      <c r="C719" s="23" t="str">
        <f>IF(B719&gt;0,VLOOKUP(MID(B719,1,5),#REF!,2,FALSE),"")</f>
        <v/>
      </c>
      <c r="E719" s="17"/>
      <c r="F719" s="17" t="s">
        <v>2291</v>
      </c>
      <c r="G719" s="28"/>
      <c r="H719" s="17"/>
      <c r="I719" s="17"/>
      <c r="J719" s="17"/>
      <c r="K719" s="22"/>
      <c r="L719" s="22"/>
      <c r="M719" s="22"/>
      <c r="N719" s="22"/>
      <c r="O719" s="22"/>
      <c r="P719" s="22"/>
      <c r="Q719" s="22"/>
      <c r="R719" s="22"/>
      <c r="S719" s="17"/>
      <c r="T719" s="17"/>
      <c r="U719" s="69" t="str">
        <f t="shared" si="21"/>
        <v/>
      </c>
      <c r="V719" s="18"/>
      <c r="W719" s="17"/>
      <c r="X719" s="29" t="str">
        <f t="shared" si="20"/>
        <v/>
      </c>
      <c r="Y719" s="23" t="e">
        <f ca="1">IF(V719=#REF!,#REF!,IF(V719=#REF!,#REF!,IF(V719=#REF!,#REF!,IF(X719="","",IF(V719="","",IF(X719-TODAY()&gt;0,X719-TODAY(),"Venceu"))))))</f>
        <v>#REF!</v>
      </c>
      <c r="Z719" s="28"/>
      <c r="AA719" s="25"/>
      <c r="AC719" s="38"/>
    </row>
    <row r="720" spans="1:29" ht="43.5" hidden="1" customHeight="1" x14ac:dyDescent="0.25">
      <c r="A720" s="16">
        <v>724</v>
      </c>
      <c r="B720" s="17"/>
      <c r="C720" s="23" t="str">
        <f>IF(B720&gt;0,VLOOKUP(MID(B720,1,5),#REF!,2,FALSE),"")</f>
        <v/>
      </c>
      <c r="E720" s="17"/>
      <c r="F720" s="17" t="s">
        <v>2291</v>
      </c>
      <c r="G720" s="28"/>
      <c r="H720" s="17"/>
      <c r="I720" s="17"/>
      <c r="J720" s="17"/>
      <c r="K720" s="22"/>
      <c r="L720" s="22"/>
      <c r="M720" s="22"/>
      <c r="N720" s="22"/>
      <c r="O720" s="22"/>
      <c r="P720" s="22"/>
      <c r="Q720" s="22"/>
      <c r="R720" s="22"/>
      <c r="S720" s="17"/>
      <c r="T720" s="17"/>
      <c r="U720" s="69" t="str">
        <f t="shared" si="21"/>
        <v/>
      </c>
      <c r="V720" s="18"/>
      <c r="W720" s="17"/>
      <c r="X720" s="29" t="str">
        <f t="shared" si="20"/>
        <v/>
      </c>
      <c r="Y720" s="23" t="e">
        <f ca="1">IF(V720=#REF!,#REF!,IF(V720=#REF!,#REF!,IF(V720=#REF!,#REF!,IF(X720="","",IF(V720="","",IF(X720-TODAY()&gt;0,X720-TODAY(),"Venceu"))))))</f>
        <v>#REF!</v>
      </c>
      <c r="Z720" s="28"/>
      <c r="AA720" s="25"/>
      <c r="AC720" s="38"/>
    </row>
    <row r="721" spans="1:29" ht="43.5" hidden="1" customHeight="1" x14ac:dyDescent="0.25">
      <c r="A721" s="16">
        <v>725</v>
      </c>
      <c r="B721" s="17"/>
      <c r="C721" s="23" t="str">
        <f>IF(B721&gt;0,VLOOKUP(MID(B721,1,5),#REF!,2,FALSE),"")</f>
        <v/>
      </c>
      <c r="E721" s="17"/>
      <c r="F721" s="17" t="s">
        <v>2291</v>
      </c>
      <c r="G721" s="28"/>
      <c r="H721" s="17"/>
      <c r="I721" s="17"/>
      <c r="J721" s="17"/>
      <c r="K721" s="22"/>
      <c r="L721" s="22"/>
      <c r="M721" s="22"/>
      <c r="N721" s="22"/>
      <c r="O721" s="22"/>
      <c r="P721" s="22"/>
      <c r="Q721" s="22"/>
      <c r="R721" s="22"/>
      <c r="S721" s="17"/>
      <c r="T721" s="17"/>
      <c r="U721" s="69" t="str">
        <f t="shared" si="21"/>
        <v/>
      </c>
      <c r="V721" s="18"/>
      <c r="W721" s="17"/>
      <c r="X721" s="29" t="str">
        <f t="shared" si="20"/>
        <v/>
      </c>
      <c r="Y721" s="23" t="e">
        <f ca="1">IF(V721=#REF!,#REF!,IF(V721=#REF!,#REF!,IF(V721=#REF!,#REF!,IF(X721="","",IF(V721="","",IF(X721-TODAY()&gt;0,X721-TODAY(),"Venceu"))))))</f>
        <v>#REF!</v>
      </c>
      <c r="Z721" s="28"/>
      <c r="AA721" s="25"/>
      <c r="AC721" s="38"/>
    </row>
    <row r="722" spans="1:29" ht="43.5" hidden="1" customHeight="1" x14ac:dyDescent="0.25">
      <c r="A722" s="16">
        <v>726</v>
      </c>
      <c r="B722" s="17"/>
      <c r="C722" s="23" t="str">
        <f>IF(B722&gt;0,VLOOKUP(MID(B722,1,5),#REF!,2,FALSE),"")</f>
        <v/>
      </c>
      <c r="E722" s="17"/>
      <c r="F722" s="17" t="s">
        <v>2291</v>
      </c>
      <c r="G722" s="28"/>
      <c r="H722" s="17"/>
      <c r="I722" s="17"/>
      <c r="J722" s="17"/>
      <c r="K722" s="22"/>
      <c r="L722" s="22"/>
      <c r="M722" s="22"/>
      <c r="N722" s="22"/>
      <c r="O722" s="22"/>
      <c r="P722" s="22"/>
      <c r="Q722" s="22"/>
      <c r="R722" s="22"/>
      <c r="S722" s="17"/>
      <c r="T722" s="17"/>
      <c r="U722" s="69" t="str">
        <f t="shared" si="21"/>
        <v/>
      </c>
      <c r="V722" s="18"/>
      <c r="W722" s="17"/>
      <c r="X722" s="29" t="str">
        <f t="shared" si="20"/>
        <v/>
      </c>
      <c r="Y722" s="23" t="e">
        <f ca="1">IF(V722=#REF!,#REF!,IF(V722=#REF!,#REF!,IF(V722=#REF!,#REF!,IF(X722="","",IF(V722="","",IF(X722-TODAY()&gt;0,X722-TODAY(),"Venceu"))))))</f>
        <v>#REF!</v>
      </c>
      <c r="Z722" s="28"/>
      <c r="AA722" s="25"/>
      <c r="AC722" s="38"/>
    </row>
    <row r="723" spans="1:29" ht="43.5" hidden="1" customHeight="1" x14ac:dyDescent="0.25">
      <c r="A723" s="16">
        <v>727</v>
      </c>
      <c r="B723" s="17"/>
      <c r="C723" s="23" t="str">
        <f>IF(B723&gt;0,VLOOKUP(MID(B723,1,5),#REF!,2,FALSE),"")</f>
        <v/>
      </c>
      <c r="E723" s="17"/>
      <c r="F723" s="17" t="s">
        <v>2291</v>
      </c>
      <c r="G723" s="28"/>
      <c r="H723" s="17"/>
      <c r="I723" s="17"/>
      <c r="J723" s="17"/>
      <c r="K723" s="22"/>
      <c r="L723" s="22"/>
      <c r="M723" s="22"/>
      <c r="N723" s="22"/>
      <c r="O723" s="22"/>
      <c r="P723" s="22"/>
      <c r="Q723" s="22"/>
      <c r="R723" s="22"/>
      <c r="S723" s="17"/>
      <c r="T723" s="17"/>
      <c r="U723" s="69" t="str">
        <f t="shared" si="21"/>
        <v/>
      </c>
      <c r="V723" s="18"/>
      <c r="W723" s="17"/>
      <c r="X723" s="29" t="str">
        <f t="shared" si="20"/>
        <v/>
      </c>
      <c r="Y723" s="23" t="e">
        <f ca="1">IF(V723=#REF!,#REF!,IF(V723=#REF!,#REF!,IF(V723=#REF!,#REF!,IF(X723="","",IF(V723="","",IF(X723-TODAY()&gt;0,X723-TODAY(),"Venceu"))))))</f>
        <v>#REF!</v>
      </c>
      <c r="Z723" s="28"/>
      <c r="AA723" s="25"/>
      <c r="AC723" s="38"/>
    </row>
    <row r="724" spans="1:29" ht="43.5" hidden="1" customHeight="1" x14ac:dyDescent="0.25">
      <c r="A724" s="16">
        <v>728</v>
      </c>
      <c r="B724" s="17"/>
      <c r="C724" s="23" t="str">
        <f>IF(B724&gt;0,VLOOKUP(MID(B724,1,5),#REF!,2,FALSE),"")</f>
        <v/>
      </c>
      <c r="E724" s="17"/>
      <c r="F724" s="17" t="s">
        <v>2291</v>
      </c>
      <c r="G724" s="28"/>
      <c r="H724" s="17"/>
      <c r="I724" s="17"/>
      <c r="J724" s="17"/>
      <c r="K724" s="22"/>
      <c r="L724" s="22"/>
      <c r="M724" s="22"/>
      <c r="N724" s="22"/>
      <c r="O724" s="22"/>
      <c r="P724" s="22"/>
      <c r="Q724" s="22"/>
      <c r="R724" s="22"/>
      <c r="S724" s="17"/>
      <c r="T724" s="17"/>
      <c r="U724" s="69" t="str">
        <f t="shared" si="21"/>
        <v/>
      </c>
      <c r="V724" s="18"/>
      <c r="W724" s="17"/>
      <c r="X724" s="29" t="str">
        <f t="shared" si="20"/>
        <v/>
      </c>
      <c r="Y724" s="23" t="e">
        <f ca="1">IF(V724=#REF!,#REF!,IF(V724=#REF!,#REF!,IF(V724=#REF!,#REF!,IF(X724="","",IF(V724="","",IF(X724-TODAY()&gt;0,X724-TODAY(),"Venceu"))))))</f>
        <v>#REF!</v>
      </c>
      <c r="Z724" s="28"/>
      <c r="AA724" s="25"/>
      <c r="AC724" s="38"/>
    </row>
    <row r="725" spans="1:29" ht="43.5" hidden="1" customHeight="1" x14ac:dyDescent="0.25">
      <c r="A725" s="16">
        <v>729</v>
      </c>
      <c r="B725" s="17"/>
      <c r="C725" s="23" t="str">
        <f>IF(B725&gt;0,VLOOKUP(MID(B725,1,5),#REF!,2,FALSE),"")</f>
        <v/>
      </c>
      <c r="E725" s="17"/>
      <c r="F725" s="17" t="s">
        <v>2291</v>
      </c>
      <c r="G725" s="28"/>
      <c r="H725" s="17"/>
      <c r="I725" s="17"/>
      <c r="J725" s="17"/>
      <c r="K725" s="22"/>
      <c r="L725" s="22"/>
      <c r="M725" s="22"/>
      <c r="N725" s="22"/>
      <c r="O725" s="22"/>
      <c r="P725" s="22"/>
      <c r="Q725" s="22"/>
      <c r="R725" s="22"/>
      <c r="S725" s="17"/>
      <c r="T725" s="17"/>
      <c r="U725" s="69" t="str">
        <f t="shared" si="21"/>
        <v/>
      </c>
      <c r="V725" s="18"/>
      <c r="W725" s="17"/>
      <c r="X725" s="29" t="str">
        <f t="shared" si="20"/>
        <v/>
      </c>
      <c r="Y725" s="23" t="e">
        <f ca="1">IF(V725=#REF!,#REF!,IF(V725=#REF!,#REF!,IF(V725=#REF!,#REF!,IF(X725="","",IF(V725="","",IF(X725-TODAY()&gt;0,X725-TODAY(),"Venceu"))))))</f>
        <v>#REF!</v>
      </c>
      <c r="Z725" s="28"/>
      <c r="AA725" s="25"/>
      <c r="AC725" s="38"/>
    </row>
    <row r="726" spans="1:29" ht="43.5" hidden="1" customHeight="1" x14ac:dyDescent="0.25">
      <c r="A726" s="16">
        <v>730</v>
      </c>
      <c r="B726" s="17"/>
      <c r="C726" s="23" t="str">
        <f>IF(B726&gt;0,VLOOKUP(MID(B726,1,5),#REF!,2,FALSE),"")</f>
        <v/>
      </c>
      <c r="E726" s="17"/>
      <c r="F726" s="17" t="s">
        <v>2291</v>
      </c>
      <c r="G726" s="28"/>
      <c r="H726" s="17"/>
      <c r="I726" s="17"/>
      <c r="J726" s="17"/>
      <c r="K726" s="22"/>
      <c r="L726" s="22"/>
      <c r="M726" s="22"/>
      <c r="N726" s="22"/>
      <c r="O726" s="22"/>
      <c r="P726" s="22"/>
      <c r="Q726" s="22"/>
      <c r="R726" s="22"/>
      <c r="S726" s="17"/>
      <c r="T726" s="17"/>
      <c r="U726" s="69" t="str">
        <f t="shared" si="21"/>
        <v/>
      </c>
      <c r="V726" s="18"/>
      <c r="W726" s="17"/>
      <c r="X726" s="29" t="str">
        <f t="shared" si="20"/>
        <v/>
      </c>
      <c r="Y726" s="23" t="e">
        <f ca="1">IF(V726=#REF!,#REF!,IF(V726=#REF!,#REF!,IF(V726=#REF!,#REF!,IF(X726="","",IF(V726="","",IF(X726-TODAY()&gt;0,X726-TODAY(),"Venceu"))))))</f>
        <v>#REF!</v>
      </c>
      <c r="Z726" s="28"/>
      <c r="AA726" s="25"/>
      <c r="AC726" s="38"/>
    </row>
    <row r="727" spans="1:29" ht="43.5" hidden="1" customHeight="1" x14ac:dyDescent="0.25">
      <c r="A727" s="16">
        <v>731</v>
      </c>
      <c r="B727" s="17"/>
      <c r="C727" s="23" t="str">
        <f>IF(B727&gt;0,VLOOKUP(MID(B727,1,5),#REF!,2,FALSE),"")</f>
        <v/>
      </c>
      <c r="E727" s="17"/>
      <c r="F727" s="17" t="s">
        <v>2291</v>
      </c>
      <c r="G727" s="28"/>
      <c r="H727" s="17"/>
      <c r="I727" s="17"/>
      <c r="J727" s="17"/>
      <c r="K727" s="22"/>
      <c r="L727" s="22"/>
      <c r="M727" s="22"/>
      <c r="N727" s="22"/>
      <c r="O727" s="22"/>
      <c r="P727" s="22"/>
      <c r="Q727" s="22"/>
      <c r="R727" s="22"/>
      <c r="S727" s="17"/>
      <c r="T727" s="17"/>
      <c r="U727" s="69" t="str">
        <f t="shared" si="21"/>
        <v/>
      </c>
      <c r="V727" s="18"/>
      <c r="W727" s="17"/>
      <c r="X727" s="29" t="str">
        <f t="shared" si="20"/>
        <v/>
      </c>
      <c r="Y727" s="23" t="e">
        <f ca="1">IF(V727=#REF!,#REF!,IF(V727=#REF!,#REF!,IF(V727=#REF!,#REF!,IF(X727="","",IF(V727="","",IF(X727-TODAY()&gt;0,X727-TODAY(),"Venceu"))))))</f>
        <v>#REF!</v>
      </c>
      <c r="Z727" s="28"/>
      <c r="AA727" s="25"/>
      <c r="AC727" s="38"/>
    </row>
    <row r="728" spans="1:29" ht="43.5" hidden="1" customHeight="1" x14ac:dyDescent="0.25">
      <c r="A728" s="16">
        <v>732</v>
      </c>
      <c r="B728" s="17"/>
      <c r="C728" s="23" t="str">
        <f>IF(B728&gt;0,VLOOKUP(MID(B728,1,5),#REF!,2,FALSE),"")</f>
        <v/>
      </c>
      <c r="E728" s="17"/>
      <c r="F728" s="17" t="s">
        <v>2291</v>
      </c>
      <c r="G728" s="28"/>
      <c r="H728" s="17"/>
      <c r="I728" s="17"/>
      <c r="J728" s="17"/>
      <c r="K728" s="22"/>
      <c r="L728" s="22"/>
      <c r="M728" s="22"/>
      <c r="N728" s="22"/>
      <c r="O728" s="22"/>
      <c r="P728" s="22"/>
      <c r="Q728" s="22"/>
      <c r="R728" s="22"/>
      <c r="S728" s="17"/>
      <c r="T728" s="17"/>
      <c r="U728" s="69" t="str">
        <f t="shared" si="21"/>
        <v/>
      </c>
      <c r="V728" s="18"/>
      <c r="W728" s="17"/>
      <c r="X728" s="29" t="str">
        <f t="shared" si="20"/>
        <v/>
      </c>
      <c r="Y728" s="23" t="e">
        <f ca="1">IF(V728=#REF!,#REF!,IF(V728=#REF!,#REF!,IF(V728=#REF!,#REF!,IF(X728="","",IF(V728="","",IF(X728-TODAY()&gt;0,X728-TODAY(),"Venceu"))))))</f>
        <v>#REF!</v>
      </c>
      <c r="Z728" s="28"/>
      <c r="AA728" s="25"/>
      <c r="AC728" s="38"/>
    </row>
    <row r="729" spans="1:29" ht="43.5" hidden="1" customHeight="1" x14ac:dyDescent="0.25">
      <c r="A729" s="16">
        <v>733</v>
      </c>
      <c r="B729" s="17"/>
      <c r="C729" s="23" t="str">
        <f>IF(B729&gt;0,VLOOKUP(MID(B729,1,5),#REF!,2,FALSE),"")</f>
        <v/>
      </c>
      <c r="E729" s="17"/>
      <c r="F729" s="17" t="s">
        <v>2291</v>
      </c>
      <c r="G729" s="28"/>
      <c r="H729" s="17"/>
      <c r="I729" s="17"/>
      <c r="J729" s="17"/>
      <c r="K729" s="22"/>
      <c r="L729" s="22"/>
      <c r="M729" s="22"/>
      <c r="N729" s="22"/>
      <c r="O729" s="22"/>
      <c r="P729" s="22"/>
      <c r="Q729" s="22"/>
      <c r="R729" s="22"/>
      <c r="S729" s="17"/>
      <c r="T729" s="17"/>
      <c r="U729" s="69" t="str">
        <f t="shared" si="21"/>
        <v/>
      </c>
      <c r="V729" s="18"/>
      <c r="W729" s="17"/>
      <c r="X729" s="29" t="str">
        <f t="shared" si="20"/>
        <v/>
      </c>
      <c r="Y729" s="23" t="e">
        <f ca="1">IF(V729=#REF!,#REF!,IF(V729=#REF!,#REF!,IF(V729=#REF!,#REF!,IF(X729="","",IF(V729="","",IF(X729-TODAY()&gt;0,X729-TODAY(),"Venceu"))))))</f>
        <v>#REF!</v>
      </c>
      <c r="Z729" s="28"/>
      <c r="AA729" s="25"/>
      <c r="AC729" s="38"/>
    </row>
    <row r="730" spans="1:29" ht="43.5" hidden="1" customHeight="1" x14ac:dyDescent="0.25">
      <c r="A730" s="16">
        <v>734</v>
      </c>
      <c r="B730" s="17"/>
      <c r="C730" s="23" t="str">
        <f>IF(B730&gt;0,VLOOKUP(MID(B730,1,5),#REF!,2,FALSE),"")</f>
        <v/>
      </c>
      <c r="E730" s="17"/>
      <c r="F730" s="17" t="s">
        <v>2291</v>
      </c>
      <c r="G730" s="28"/>
      <c r="H730" s="17"/>
      <c r="I730" s="17"/>
      <c r="J730" s="17"/>
      <c r="K730" s="22"/>
      <c r="L730" s="22"/>
      <c r="M730" s="22"/>
      <c r="N730" s="22"/>
      <c r="O730" s="22"/>
      <c r="P730" s="22"/>
      <c r="Q730" s="22"/>
      <c r="R730" s="22"/>
      <c r="S730" s="17"/>
      <c r="T730" s="17"/>
      <c r="U730" s="69" t="str">
        <f t="shared" si="21"/>
        <v/>
      </c>
      <c r="V730" s="18"/>
      <c r="W730" s="17"/>
      <c r="X730" s="29" t="str">
        <f t="shared" si="20"/>
        <v/>
      </c>
      <c r="Y730" s="23" t="e">
        <f ca="1">IF(V730=#REF!,#REF!,IF(V730=#REF!,#REF!,IF(V730=#REF!,#REF!,IF(X730="","",IF(V730="","",IF(X730-TODAY()&gt;0,X730-TODAY(),"Venceu"))))))</f>
        <v>#REF!</v>
      </c>
      <c r="Z730" s="28"/>
      <c r="AA730" s="25"/>
      <c r="AC730" s="38"/>
    </row>
    <row r="731" spans="1:29" ht="43.5" hidden="1" customHeight="1" x14ac:dyDescent="0.25">
      <c r="A731" s="16">
        <v>735</v>
      </c>
      <c r="B731" s="17"/>
      <c r="C731" s="23" t="str">
        <f>IF(B731&gt;0,VLOOKUP(MID(B731,1,5),#REF!,2,FALSE),"")</f>
        <v/>
      </c>
      <c r="E731" s="17"/>
      <c r="F731" s="17" t="s">
        <v>2291</v>
      </c>
      <c r="G731" s="28"/>
      <c r="H731" s="17"/>
      <c r="I731" s="17"/>
      <c r="J731" s="17"/>
      <c r="K731" s="22"/>
      <c r="L731" s="22"/>
      <c r="M731" s="22"/>
      <c r="N731" s="22"/>
      <c r="O731" s="22"/>
      <c r="P731" s="22"/>
      <c r="Q731" s="22"/>
      <c r="R731" s="22"/>
      <c r="S731" s="17"/>
      <c r="T731" s="17"/>
      <c r="U731" s="69" t="str">
        <f t="shared" si="21"/>
        <v/>
      </c>
      <c r="V731" s="18"/>
      <c r="W731" s="17"/>
      <c r="X731" s="29" t="str">
        <f t="shared" si="20"/>
        <v/>
      </c>
      <c r="Y731" s="23" t="e">
        <f ca="1">IF(V731=#REF!,#REF!,IF(V731=#REF!,#REF!,IF(V731=#REF!,#REF!,IF(X731="","",IF(V731="","",IF(X731-TODAY()&gt;0,X731-TODAY(),"Venceu"))))))</f>
        <v>#REF!</v>
      </c>
      <c r="Z731" s="28"/>
      <c r="AA731" s="25"/>
      <c r="AC731" s="38"/>
    </row>
    <row r="732" spans="1:29" ht="43.5" hidden="1" customHeight="1" x14ac:dyDescent="0.25">
      <c r="A732" s="16">
        <v>736</v>
      </c>
      <c r="B732" s="17"/>
      <c r="C732" s="23" t="str">
        <f>IF(B732&gt;0,VLOOKUP(MID(B732,1,5),#REF!,2,FALSE),"")</f>
        <v/>
      </c>
      <c r="E732" s="17"/>
      <c r="F732" s="17" t="s">
        <v>2291</v>
      </c>
      <c r="G732" s="28"/>
      <c r="H732" s="17"/>
      <c r="I732" s="17"/>
      <c r="J732" s="17"/>
      <c r="K732" s="22"/>
      <c r="L732" s="22"/>
      <c r="M732" s="22"/>
      <c r="N732" s="22"/>
      <c r="O732" s="22"/>
      <c r="P732" s="22"/>
      <c r="Q732" s="22"/>
      <c r="R732" s="22"/>
      <c r="S732" s="17"/>
      <c r="T732" s="17"/>
      <c r="U732" s="69" t="str">
        <f t="shared" si="21"/>
        <v/>
      </c>
      <c r="V732" s="18"/>
      <c r="W732" s="17"/>
      <c r="X732" s="29" t="str">
        <f t="shared" si="20"/>
        <v/>
      </c>
      <c r="Y732" s="23" t="e">
        <f ca="1">IF(V732=#REF!,#REF!,IF(V732=#REF!,#REF!,IF(V732=#REF!,#REF!,IF(X732="","",IF(V732="","",IF(X732-TODAY()&gt;0,X732-TODAY(),"Venceu"))))))</f>
        <v>#REF!</v>
      </c>
      <c r="Z732" s="28"/>
      <c r="AA732" s="25"/>
      <c r="AC732" s="38"/>
    </row>
    <row r="733" spans="1:29" ht="43.5" hidden="1" customHeight="1" x14ac:dyDescent="0.25">
      <c r="A733" s="16">
        <v>737</v>
      </c>
      <c r="B733" s="17"/>
      <c r="C733" s="23" t="str">
        <f>IF(B733&gt;0,VLOOKUP(MID(B733,1,5),#REF!,2,FALSE),"")</f>
        <v/>
      </c>
      <c r="E733" s="17"/>
      <c r="F733" s="17" t="s">
        <v>2291</v>
      </c>
      <c r="G733" s="28"/>
      <c r="H733" s="17"/>
      <c r="I733" s="17"/>
      <c r="J733" s="17"/>
      <c r="K733" s="22"/>
      <c r="L733" s="22"/>
      <c r="M733" s="22"/>
      <c r="N733" s="22"/>
      <c r="O733" s="22"/>
      <c r="P733" s="22"/>
      <c r="Q733" s="22"/>
      <c r="R733" s="22"/>
      <c r="S733" s="17"/>
      <c r="T733" s="17"/>
      <c r="U733" s="69" t="str">
        <f t="shared" si="21"/>
        <v/>
      </c>
      <c r="V733" s="18"/>
      <c r="W733" s="17"/>
      <c r="X733" s="29" t="str">
        <f t="shared" si="20"/>
        <v/>
      </c>
      <c r="Y733" s="23" t="e">
        <f ca="1">IF(V733=#REF!,#REF!,IF(V733=#REF!,#REF!,IF(V733=#REF!,#REF!,IF(X733="","",IF(V733="","",IF(X733-TODAY()&gt;0,X733-TODAY(),"Venceu"))))))</f>
        <v>#REF!</v>
      </c>
      <c r="Z733" s="28"/>
      <c r="AA733" s="25"/>
      <c r="AC733" s="38"/>
    </row>
    <row r="734" spans="1:29" ht="43.5" hidden="1" customHeight="1" x14ac:dyDescent="0.25">
      <c r="A734" s="16">
        <v>738</v>
      </c>
      <c r="B734" s="17"/>
      <c r="C734" s="23" t="str">
        <f>IF(B734&gt;0,VLOOKUP(MID(B734,1,5),#REF!,2,FALSE),"")</f>
        <v/>
      </c>
      <c r="E734" s="17"/>
      <c r="F734" s="17" t="s">
        <v>2291</v>
      </c>
      <c r="G734" s="28"/>
      <c r="H734" s="17"/>
      <c r="I734" s="17"/>
      <c r="J734" s="17"/>
      <c r="K734" s="22"/>
      <c r="L734" s="22"/>
      <c r="M734" s="22"/>
      <c r="N734" s="22"/>
      <c r="O734" s="22"/>
      <c r="P734" s="22"/>
      <c r="Q734" s="22"/>
      <c r="R734" s="22"/>
      <c r="S734" s="17"/>
      <c r="T734" s="17"/>
      <c r="U734" s="69" t="str">
        <f t="shared" si="21"/>
        <v/>
      </c>
      <c r="V734" s="18"/>
      <c r="W734" s="17"/>
      <c r="X734" s="29" t="str">
        <f t="shared" si="20"/>
        <v/>
      </c>
      <c r="Y734" s="23" t="e">
        <f ca="1">IF(V734=#REF!,#REF!,IF(V734=#REF!,#REF!,IF(V734=#REF!,#REF!,IF(X734="","",IF(V734="","",IF(X734-TODAY()&gt;0,X734-TODAY(),"Venceu"))))))</f>
        <v>#REF!</v>
      </c>
      <c r="Z734" s="28"/>
      <c r="AA734" s="25"/>
      <c r="AC734" s="38"/>
    </row>
    <row r="735" spans="1:29" ht="43.5" hidden="1" customHeight="1" x14ac:dyDescent="0.25">
      <c r="A735" s="16">
        <v>739</v>
      </c>
      <c r="B735" s="17"/>
      <c r="C735" s="23" t="str">
        <f>IF(B735&gt;0,VLOOKUP(MID(B735,1,5),#REF!,2,FALSE),"")</f>
        <v/>
      </c>
      <c r="E735" s="17"/>
      <c r="F735" s="17" t="s">
        <v>2291</v>
      </c>
      <c r="G735" s="28"/>
      <c r="H735" s="17"/>
      <c r="I735" s="17"/>
      <c r="J735" s="17"/>
      <c r="K735" s="22"/>
      <c r="L735" s="22"/>
      <c r="M735" s="22"/>
      <c r="N735" s="22"/>
      <c r="O735" s="22"/>
      <c r="P735" s="22"/>
      <c r="Q735" s="22"/>
      <c r="R735" s="22"/>
      <c r="S735" s="17"/>
      <c r="T735" s="17"/>
      <c r="U735" s="69" t="str">
        <f t="shared" si="21"/>
        <v/>
      </c>
      <c r="V735" s="18"/>
      <c r="W735" s="17"/>
      <c r="X735" s="29" t="str">
        <f t="shared" si="20"/>
        <v/>
      </c>
      <c r="Y735" s="23" t="e">
        <f ca="1">IF(V735=#REF!,#REF!,IF(V735=#REF!,#REF!,IF(V735=#REF!,#REF!,IF(X735="","",IF(V735="","",IF(X735-TODAY()&gt;0,X735-TODAY(),"Venceu"))))))</f>
        <v>#REF!</v>
      </c>
      <c r="Z735" s="28"/>
      <c r="AA735" s="25"/>
      <c r="AC735" s="38"/>
    </row>
    <row r="736" spans="1:29" ht="43.5" hidden="1" customHeight="1" x14ac:dyDescent="0.25">
      <c r="A736" s="16">
        <v>740</v>
      </c>
      <c r="B736" s="17"/>
      <c r="C736" s="23" t="str">
        <f>IF(B736&gt;0,VLOOKUP(MID(B736,1,5),#REF!,2,FALSE),"")</f>
        <v/>
      </c>
      <c r="E736" s="17"/>
      <c r="F736" s="17" t="s">
        <v>2291</v>
      </c>
      <c r="G736" s="28"/>
      <c r="H736" s="17"/>
      <c r="I736" s="17"/>
      <c r="J736" s="17"/>
      <c r="K736" s="22"/>
      <c r="L736" s="22"/>
      <c r="M736" s="22"/>
      <c r="N736" s="22"/>
      <c r="O736" s="22"/>
      <c r="P736" s="22"/>
      <c r="Q736" s="22"/>
      <c r="R736" s="22"/>
      <c r="S736" s="17"/>
      <c r="T736" s="17"/>
      <c r="U736" s="69" t="str">
        <f t="shared" si="21"/>
        <v/>
      </c>
      <c r="V736" s="18"/>
      <c r="W736" s="17"/>
      <c r="X736" s="29" t="str">
        <f t="shared" si="20"/>
        <v/>
      </c>
      <c r="Y736" s="23" t="e">
        <f ca="1">IF(V736=#REF!,#REF!,IF(V736=#REF!,#REF!,IF(V736=#REF!,#REF!,IF(X736="","",IF(V736="","",IF(X736-TODAY()&gt;0,X736-TODAY(),"Venceu"))))))</f>
        <v>#REF!</v>
      </c>
      <c r="Z736" s="28"/>
      <c r="AA736" s="25"/>
      <c r="AC736" s="38"/>
    </row>
    <row r="737" spans="1:29" ht="43.5" hidden="1" customHeight="1" x14ac:dyDescent="0.25">
      <c r="A737" s="16">
        <v>741</v>
      </c>
      <c r="B737" s="17"/>
      <c r="C737" s="23" t="str">
        <f>IF(B737&gt;0,VLOOKUP(MID(B737,1,5),#REF!,2,FALSE),"")</f>
        <v/>
      </c>
      <c r="E737" s="17"/>
      <c r="F737" s="17" t="s">
        <v>2291</v>
      </c>
      <c r="G737" s="28"/>
      <c r="H737" s="17"/>
      <c r="I737" s="17"/>
      <c r="J737" s="17"/>
      <c r="K737" s="22"/>
      <c r="L737" s="22"/>
      <c r="M737" s="22"/>
      <c r="N737" s="22"/>
      <c r="O737" s="22"/>
      <c r="P737" s="22"/>
      <c r="Q737" s="22"/>
      <c r="R737" s="22"/>
      <c r="S737" s="17"/>
      <c r="T737" s="17"/>
      <c r="U737" s="69" t="str">
        <f t="shared" si="21"/>
        <v/>
      </c>
      <c r="V737" s="18"/>
      <c r="W737" s="17"/>
      <c r="X737" s="29" t="str">
        <f t="shared" si="20"/>
        <v/>
      </c>
      <c r="Y737" s="23" t="e">
        <f ca="1">IF(V737=#REF!,#REF!,IF(V737=#REF!,#REF!,IF(V737=#REF!,#REF!,IF(X737="","",IF(V737="","",IF(X737-TODAY()&gt;0,X737-TODAY(),"Venceu"))))))</f>
        <v>#REF!</v>
      </c>
      <c r="Z737" s="28"/>
      <c r="AA737" s="25"/>
      <c r="AC737" s="38"/>
    </row>
    <row r="738" spans="1:29" ht="43.5" hidden="1" customHeight="1" x14ac:dyDescent="0.25">
      <c r="A738" s="16">
        <v>742</v>
      </c>
      <c r="B738" s="17"/>
      <c r="C738" s="23" t="str">
        <f>IF(B738&gt;0,VLOOKUP(MID(B738,1,5),#REF!,2,FALSE),"")</f>
        <v/>
      </c>
      <c r="E738" s="17"/>
      <c r="F738" s="17" t="s">
        <v>2291</v>
      </c>
      <c r="G738" s="28"/>
      <c r="H738" s="17"/>
      <c r="I738" s="17"/>
      <c r="J738" s="17"/>
      <c r="K738" s="22"/>
      <c r="L738" s="22"/>
      <c r="M738" s="22"/>
      <c r="N738" s="22"/>
      <c r="O738" s="22"/>
      <c r="P738" s="22"/>
      <c r="Q738" s="22"/>
      <c r="R738" s="22"/>
      <c r="S738" s="17"/>
      <c r="T738" s="17"/>
      <c r="U738" s="69" t="str">
        <f t="shared" si="21"/>
        <v/>
      </c>
      <c r="V738" s="18"/>
      <c r="W738" s="17"/>
      <c r="X738" s="29" t="str">
        <f t="shared" si="20"/>
        <v/>
      </c>
      <c r="Y738" s="23" t="e">
        <f ca="1">IF(V738=#REF!,#REF!,IF(V738=#REF!,#REF!,IF(V738=#REF!,#REF!,IF(X738="","",IF(V738="","",IF(X738-TODAY()&gt;0,X738-TODAY(),"Venceu"))))))</f>
        <v>#REF!</v>
      </c>
      <c r="Z738" s="28"/>
      <c r="AA738" s="25"/>
      <c r="AC738" s="38"/>
    </row>
    <row r="739" spans="1:29" ht="43.5" hidden="1" customHeight="1" x14ac:dyDescent="0.25">
      <c r="A739" s="16">
        <v>743</v>
      </c>
      <c r="B739" s="17"/>
      <c r="C739" s="23" t="str">
        <f>IF(B739&gt;0,VLOOKUP(MID(B739,1,5),#REF!,2,FALSE),"")</f>
        <v/>
      </c>
      <c r="E739" s="17"/>
      <c r="F739" s="17" t="s">
        <v>2291</v>
      </c>
      <c r="G739" s="28"/>
      <c r="H739" s="17"/>
      <c r="I739" s="17"/>
      <c r="J739" s="17"/>
      <c r="K739" s="22"/>
      <c r="L739" s="22"/>
      <c r="M739" s="22"/>
      <c r="N739" s="22"/>
      <c r="O739" s="22"/>
      <c r="P739" s="22"/>
      <c r="Q739" s="22"/>
      <c r="R739" s="22"/>
      <c r="S739" s="17"/>
      <c r="T739" s="17"/>
      <c r="U739" s="69" t="str">
        <f t="shared" si="21"/>
        <v/>
      </c>
      <c r="V739" s="18"/>
      <c r="W739" s="17"/>
      <c r="X739" s="29" t="str">
        <f t="shared" si="20"/>
        <v/>
      </c>
      <c r="Y739" s="23" t="e">
        <f ca="1">IF(V739=#REF!,#REF!,IF(V739=#REF!,#REF!,IF(V739=#REF!,#REF!,IF(X739="","",IF(V739="","",IF(X739-TODAY()&gt;0,X739-TODAY(),"Venceu"))))))</f>
        <v>#REF!</v>
      </c>
      <c r="Z739" s="28"/>
      <c r="AA739" s="25"/>
      <c r="AC739" s="38"/>
    </row>
    <row r="740" spans="1:29" ht="43.5" hidden="1" customHeight="1" x14ac:dyDescent="0.25">
      <c r="A740" s="16">
        <v>744</v>
      </c>
      <c r="B740" s="17"/>
      <c r="C740" s="23" t="str">
        <f>IF(B740&gt;0,VLOOKUP(MID(B740,1,5),#REF!,2,FALSE),"")</f>
        <v/>
      </c>
      <c r="E740" s="17"/>
      <c r="F740" s="17" t="s">
        <v>2291</v>
      </c>
      <c r="G740" s="28"/>
      <c r="H740" s="17"/>
      <c r="I740" s="17"/>
      <c r="J740" s="17"/>
      <c r="K740" s="22"/>
      <c r="L740" s="22"/>
      <c r="M740" s="22"/>
      <c r="N740" s="22"/>
      <c r="O740" s="22"/>
      <c r="P740" s="22"/>
      <c r="Q740" s="22"/>
      <c r="R740" s="22"/>
      <c r="S740" s="17"/>
      <c r="T740" s="17"/>
      <c r="U740" s="69" t="str">
        <f t="shared" si="21"/>
        <v/>
      </c>
      <c r="V740" s="18"/>
      <c r="W740" s="17"/>
      <c r="X740" s="29" t="str">
        <f t="shared" si="20"/>
        <v/>
      </c>
      <c r="Y740" s="23" t="e">
        <f ca="1">IF(V740=#REF!,#REF!,IF(V740=#REF!,#REF!,IF(V740=#REF!,#REF!,IF(X740="","",IF(V740="","",IF(X740-TODAY()&gt;0,X740-TODAY(),"Venceu"))))))</f>
        <v>#REF!</v>
      </c>
      <c r="Z740" s="28"/>
      <c r="AA740" s="25"/>
      <c r="AC740" s="38"/>
    </row>
    <row r="741" spans="1:29" ht="43.5" hidden="1" customHeight="1" x14ac:dyDescent="0.25">
      <c r="A741" s="16">
        <v>745</v>
      </c>
      <c r="B741" s="17"/>
      <c r="C741" s="23" t="str">
        <f>IF(B741&gt;0,VLOOKUP(MID(B741,1,5),#REF!,2,FALSE),"")</f>
        <v/>
      </c>
      <c r="E741" s="17"/>
      <c r="F741" s="17" t="s">
        <v>2291</v>
      </c>
      <c r="G741" s="28"/>
      <c r="H741" s="17"/>
      <c r="I741" s="17"/>
      <c r="J741" s="17"/>
      <c r="K741" s="22"/>
      <c r="L741" s="22"/>
      <c r="M741" s="22"/>
      <c r="N741" s="22"/>
      <c r="O741" s="22"/>
      <c r="P741" s="22"/>
      <c r="Q741" s="22"/>
      <c r="R741" s="22"/>
      <c r="S741" s="17"/>
      <c r="T741" s="17"/>
      <c r="U741" s="69" t="str">
        <f t="shared" si="21"/>
        <v/>
      </c>
      <c r="V741" s="18"/>
      <c r="W741" s="17"/>
      <c r="X741" s="29" t="str">
        <f t="shared" si="20"/>
        <v/>
      </c>
      <c r="Y741" s="23" t="e">
        <f ca="1">IF(V741=#REF!,#REF!,IF(V741=#REF!,#REF!,IF(V741=#REF!,#REF!,IF(X741="","",IF(V741="","",IF(X741-TODAY()&gt;0,X741-TODAY(),"Venceu"))))))</f>
        <v>#REF!</v>
      </c>
      <c r="Z741" s="28"/>
      <c r="AA741" s="25"/>
      <c r="AC741" s="38"/>
    </row>
    <row r="742" spans="1:29" ht="43.5" hidden="1" customHeight="1" x14ac:dyDescent="0.25">
      <c r="A742" s="16">
        <v>746</v>
      </c>
      <c r="B742" s="17"/>
      <c r="C742" s="23" t="str">
        <f>IF(B742&gt;0,VLOOKUP(MID(B742,1,5),#REF!,2,FALSE),"")</f>
        <v/>
      </c>
      <c r="E742" s="17"/>
      <c r="F742" s="17" t="s">
        <v>2291</v>
      </c>
      <c r="G742" s="28"/>
      <c r="H742" s="17"/>
      <c r="I742" s="17"/>
      <c r="J742" s="17"/>
      <c r="K742" s="22"/>
      <c r="L742" s="22"/>
      <c r="M742" s="22"/>
      <c r="N742" s="22"/>
      <c r="O742" s="22"/>
      <c r="P742" s="22"/>
      <c r="Q742" s="22"/>
      <c r="R742" s="22"/>
      <c r="S742" s="17"/>
      <c r="T742" s="17"/>
      <c r="U742" s="69" t="str">
        <f t="shared" si="21"/>
        <v/>
      </c>
      <c r="V742" s="18"/>
      <c r="W742" s="17"/>
      <c r="X742" s="29" t="str">
        <f t="shared" si="20"/>
        <v/>
      </c>
      <c r="Y742" s="23" t="e">
        <f ca="1">IF(V742=#REF!,#REF!,IF(V742=#REF!,#REF!,IF(V742=#REF!,#REF!,IF(X742="","",IF(V742="","",IF(X742-TODAY()&gt;0,X742-TODAY(),"Venceu"))))))</f>
        <v>#REF!</v>
      </c>
      <c r="Z742" s="28"/>
      <c r="AA742" s="25"/>
      <c r="AC742" s="38"/>
    </row>
    <row r="743" spans="1:29" ht="43.5" hidden="1" customHeight="1" x14ac:dyDescent="0.25">
      <c r="A743" s="16">
        <v>747</v>
      </c>
      <c r="B743" s="17"/>
      <c r="C743" s="23" t="str">
        <f>IF(B743&gt;0,VLOOKUP(MID(B743,1,5),#REF!,2,FALSE),"")</f>
        <v/>
      </c>
      <c r="E743" s="17"/>
      <c r="F743" s="17" t="s">
        <v>2291</v>
      </c>
      <c r="G743" s="28"/>
      <c r="H743" s="17"/>
      <c r="I743" s="17"/>
      <c r="J743" s="17"/>
      <c r="K743" s="22"/>
      <c r="L743" s="22"/>
      <c r="M743" s="22"/>
      <c r="N743" s="22"/>
      <c r="O743" s="22"/>
      <c r="P743" s="22"/>
      <c r="Q743" s="22"/>
      <c r="R743" s="22"/>
      <c r="S743" s="17"/>
      <c r="T743" s="17"/>
      <c r="U743" s="69" t="str">
        <f t="shared" si="21"/>
        <v/>
      </c>
      <c r="V743" s="18"/>
      <c r="W743" s="17"/>
      <c r="X743" s="29" t="str">
        <f t="shared" si="20"/>
        <v/>
      </c>
      <c r="Y743" s="23" t="e">
        <f ca="1">IF(V743=#REF!,#REF!,IF(V743=#REF!,#REF!,IF(V743=#REF!,#REF!,IF(X743="","",IF(V743="","",IF(X743-TODAY()&gt;0,X743-TODAY(),"Venceu"))))))</f>
        <v>#REF!</v>
      </c>
      <c r="Z743" s="28"/>
      <c r="AA743" s="25"/>
      <c r="AC743" s="38"/>
    </row>
    <row r="744" spans="1:29" ht="43.5" hidden="1" customHeight="1" x14ac:dyDescent="0.25">
      <c r="A744" s="16">
        <v>748</v>
      </c>
      <c r="B744" s="17"/>
      <c r="C744" s="23" t="str">
        <f>IF(B744&gt;0,VLOOKUP(MID(B744,1,5),#REF!,2,FALSE),"")</f>
        <v/>
      </c>
      <c r="E744" s="17"/>
      <c r="F744" s="17" t="s">
        <v>2291</v>
      </c>
      <c r="G744" s="28"/>
      <c r="H744" s="17"/>
      <c r="I744" s="17"/>
      <c r="J744" s="17"/>
      <c r="K744" s="22"/>
      <c r="L744" s="22"/>
      <c r="M744" s="22"/>
      <c r="N744" s="22"/>
      <c r="O744" s="22"/>
      <c r="P744" s="22"/>
      <c r="Q744" s="22"/>
      <c r="R744" s="22"/>
      <c r="S744" s="17"/>
      <c r="T744" s="17"/>
      <c r="U744" s="69" t="str">
        <f t="shared" si="21"/>
        <v/>
      </c>
      <c r="V744" s="18"/>
      <c r="W744" s="17"/>
      <c r="X744" s="29" t="str">
        <f t="shared" si="20"/>
        <v/>
      </c>
      <c r="Y744" s="23" t="e">
        <f ca="1">IF(V744=#REF!,#REF!,IF(V744=#REF!,#REF!,IF(V744=#REF!,#REF!,IF(X744="","",IF(V744="","",IF(X744-TODAY()&gt;0,X744-TODAY(),"Venceu"))))))</f>
        <v>#REF!</v>
      </c>
      <c r="Z744" s="28"/>
      <c r="AA744" s="25"/>
      <c r="AC744" s="38"/>
    </row>
    <row r="745" spans="1:29" ht="43.5" hidden="1" customHeight="1" x14ac:dyDescent="0.25">
      <c r="A745" s="16">
        <v>749</v>
      </c>
      <c r="B745" s="17"/>
      <c r="C745" s="23" t="str">
        <f>IF(B745&gt;0,VLOOKUP(MID(B745,1,5),#REF!,2,FALSE),"")</f>
        <v/>
      </c>
      <c r="E745" s="17"/>
      <c r="F745" s="17" t="s">
        <v>2291</v>
      </c>
      <c r="G745" s="28"/>
      <c r="H745" s="17"/>
      <c r="I745" s="17"/>
      <c r="J745" s="17"/>
      <c r="K745" s="22"/>
      <c r="L745" s="22"/>
      <c r="M745" s="22"/>
      <c r="N745" s="22"/>
      <c r="O745" s="22"/>
      <c r="P745" s="22"/>
      <c r="Q745" s="22"/>
      <c r="R745" s="22"/>
      <c r="S745" s="17"/>
      <c r="T745" s="17"/>
      <c r="U745" s="69" t="str">
        <f t="shared" si="21"/>
        <v/>
      </c>
      <c r="V745" s="18"/>
      <c r="W745" s="17"/>
      <c r="X745" s="29" t="str">
        <f t="shared" si="20"/>
        <v/>
      </c>
      <c r="Y745" s="23" t="e">
        <f ca="1">IF(V745=#REF!,#REF!,IF(V745=#REF!,#REF!,IF(V745=#REF!,#REF!,IF(X745="","",IF(V745="","",IF(X745-TODAY()&gt;0,X745-TODAY(),"Venceu"))))))</f>
        <v>#REF!</v>
      </c>
      <c r="Z745" s="28"/>
      <c r="AA745" s="25"/>
      <c r="AC745" s="38"/>
    </row>
    <row r="746" spans="1:29" ht="43.5" hidden="1" customHeight="1" x14ac:dyDescent="0.25">
      <c r="A746" s="16">
        <v>750</v>
      </c>
      <c r="B746" s="17"/>
      <c r="C746" s="23" t="str">
        <f>IF(B746&gt;0,VLOOKUP(MID(B746,1,5),#REF!,2,FALSE),"")</f>
        <v/>
      </c>
      <c r="E746" s="17"/>
      <c r="F746" s="17" t="s">
        <v>2291</v>
      </c>
      <c r="G746" s="28"/>
      <c r="H746" s="17"/>
      <c r="I746" s="17"/>
      <c r="J746" s="17"/>
      <c r="K746" s="22"/>
      <c r="L746" s="22"/>
      <c r="M746" s="22"/>
      <c r="N746" s="22"/>
      <c r="O746" s="22"/>
      <c r="P746" s="22"/>
      <c r="Q746" s="22"/>
      <c r="R746" s="22"/>
      <c r="S746" s="17"/>
      <c r="T746" s="17"/>
      <c r="U746" s="69" t="str">
        <f t="shared" si="21"/>
        <v/>
      </c>
      <c r="V746" s="18"/>
      <c r="W746" s="17"/>
      <c r="X746" s="29" t="str">
        <f t="shared" si="20"/>
        <v/>
      </c>
      <c r="Y746" s="23" t="e">
        <f ca="1">IF(V746=#REF!,#REF!,IF(V746=#REF!,#REF!,IF(V746=#REF!,#REF!,IF(X746="","",IF(V746="","",IF(X746-TODAY()&gt;0,X746-TODAY(),"Venceu"))))))</f>
        <v>#REF!</v>
      </c>
      <c r="Z746" s="28"/>
      <c r="AA746" s="25"/>
      <c r="AC746" s="38"/>
    </row>
    <row r="747" spans="1:29" ht="43.5" hidden="1" customHeight="1" x14ac:dyDescent="0.25">
      <c r="A747" s="16">
        <v>751</v>
      </c>
      <c r="B747" s="17"/>
      <c r="C747" s="23" t="str">
        <f>IF(B747&gt;0,VLOOKUP(MID(B747,1,5),#REF!,2,FALSE),"")</f>
        <v/>
      </c>
      <c r="E747" s="17"/>
      <c r="F747" s="17" t="s">
        <v>2291</v>
      </c>
      <c r="G747" s="28"/>
      <c r="H747" s="17"/>
      <c r="I747" s="17"/>
      <c r="J747" s="17"/>
      <c r="K747" s="22"/>
      <c r="L747" s="22"/>
      <c r="M747" s="22"/>
      <c r="N747" s="22"/>
      <c r="O747" s="22"/>
      <c r="P747" s="22"/>
      <c r="Q747" s="22"/>
      <c r="R747" s="22"/>
      <c r="S747" s="17"/>
      <c r="T747" s="17"/>
      <c r="U747" s="69" t="str">
        <f t="shared" si="21"/>
        <v/>
      </c>
      <c r="V747" s="18"/>
      <c r="W747" s="17"/>
      <c r="X747" s="29" t="str">
        <f t="shared" si="20"/>
        <v/>
      </c>
      <c r="Y747" s="23" t="e">
        <f ca="1">IF(V747=#REF!,#REF!,IF(V747=#REF!,#REF!,IF(V747=#REF!,#REF!,IF(X747="","",IF(V747="","",IF(X747-TODAY()&gt;0,X747-TODAY(),"Venceu"))))))</f>
        <v>#REF!</v>
      </c>
      <c r="Z747" s="28"/>
      <c r="AA747" s="25"/>
      <c r="AC747" s="38"/>
    </row>
    <row r="748" spans="1:29" ht="43.5" hidden="1" customHeight="1" x14ac:dyDescent="0.25">
      <c r="A748" s="16">
        <v>752</v>
      </c>
      <c r="B748" s="17"/>
      <c r="C748" s="23" t="str">
        <f>IF(B748&gt;0,VLOOKUP(MID(B748,1,5),#REF!,2,FALSE),"")</f>
        <v/>
      </c>
      <c r="E748" s="17"/>
      <c r="F748" s="17" t="s">
        <v>2291</v>
      </c>
      <c r="G748" s="28"/>
      <c r="H748" s="17"/>
      <c r="I748" s="17"/>
      <c r="J748" s="17"/>
      <c r="K748" s="22"/>
      <c r="L748" s="22"/>
      <c r="M748" s="22"/>
      <c r="N748" s="22"/>
      <c r="O748" s="22"/>
      <c r="P748" s="22"/>
      <c r="Q748" s="22"/>
      <c r="R748" s="22"/>
      <c r="S748" s="17"/>
      <c r="T748" s="17"/>
      <c r="U748" s="69" t="str">
        <f t="shared" si="21"/>
        <v/>
      </c>
      <c r="V748" s="18"/>
      <c r="W748" s="17"/>
      <c r="X748" s="29" t="str">
        <f t="shared" si="20"/>
        <v/>
      </c>
      <c r="Y748" s="23" t="e">
        <f ca="1">IF(V748=#REF!,#REF!,IF(V748=#REF!,#REF!,IF(V748=#REF!,#REF!,IF(X748="","",IF(V748="","",IF(X748-TODAY()&gt;0,X748-TODAY(),"Venceu"))))))</f>
        <v>#REF!</v>
      </c>
      <c r="Z748" s="28"/>
      <c r="AA748" s="25"/>
      <c r="AC748" s="38"/>
    </row>
    <row r="749" spans="1:29" ht="43.5" hidden="1" customHeight="1" x14ac:dyDescent="0.25">
      <c r="A749" s="16">
        <v>753</v>
      </c>
      <c r="B749" s="17"/>
      <c r="C749" s="23" t="str">
        <f>IF(B749&gt;0,VLOOKUP(MID(B749,1,5),#REF!,2,FALSE),"")</f>
        <v/>
      </c>
      <c r="E749" s="17"/>
      <c r="F749" s="17" t="s">
        <v>2291</v>
      </c>
      <c r="G749" s="28"/>
      <c r="H749" s="17"/>
      <c r="I749" s="17"/>
      <c r="J749" s="17"/>
      <c r="K749" s="22"/>
      <c r="L749" s="22"/>
      <c r="M749" s="22"/>
      <c r="N749" s="22"/>
      <c r="O749" s="22"/>
      <c r="P749" s="22"/>
      <c r="Q749" s="22"/>
      <c r="R749" s="22"/>
      <c r="S749" s="17"/>
      <c r="T749" s="17"/>
      <c r="U749" s="69" t="str">
        <f t="shared" si="21"/>
        <v/>
      </c>
      <c r="V749" s="18"/>
      <c r="W749" s="17"/>
      <c r="X749" s="29" t="str">
        <f t="shared" si="20"/>
        <v/>
      </c>
      <c r="Y749" s="23" t="e">
        <f ca="1">IF(V749=#REF!,#REF!,IF(V749=#REF!,#REF!,IF(V749=#REF!,#REF!,IF(X749="","",IF(V749="","",IF(X749-TODAY()&gt;0,X749-TODAY(),"Venceu"))))))</f>
        <v>#REF!</v>
      </c>
      <c r="Z749" s="28"/>
      <c r="AA749" s="25"/>
      <c r="AC749" s="38"/>
    </row>
    <row r="750" spans="1:29" ht="43.5" hidden="1" customHeight="1" x14ac:dyDescent="0.25">
      <c r="A750" s="16">
        <v>754</v>
      </c>
      <c r="B750" s="17"/>
      <c r="C750" s="23" t="str">
        <f>IF(B750&gt;0,VLOOKUP(MID(B750,1,5),#REF!,2,FALSE),"")</f>
        <v/>
      </c>
      <c r="E750" s="17"/>
      <c r="F750" s="17" t="s">
        <v>2291</v>
      </c>
      <c r="G750" s="28"/>
      <c r="H750" s="17"/>
      <c r="I750" s="17"/>
      <c r="J750" s="17"/>
      <c r="K750" s="22"/>
      <c r="L750" s="22"/>
      <c r="M750" s="22"/>
      <c r="N750" s="22"/>
      <c r="O750" s="22"/>
      <c r="P750" s="22"/>
      <c r="Q750" s="22"/>
      <c r="R750" s="22"/>
      <c r="S750" s="17"/>
      <c r="T750" s="17"/>
      <c r="U750" s="69" t="str">
        <f t="shared" si="21"/>
        <v/>
      </c>
      <c r="V750" s="18"/>
      <c r="W750" s="17"/>
      <c r="X750" s="29" t="str">
        <f t="shared" si="20"/>
        <v/>
      </c>
      <c r="Y750" s="23" t="e">
        <f ca="1">IF(V750=#REF!,#REF!,IF(V750=#REF!,#REF!,IF(V750=#REF!,#REF!,IF(X750="","",IF(V750="","",IF(X750-TODAY()&gt;0,X750-TODAY(),"Venceu"))))))</f>
        <v>#REF!</v>
      </c>
      <c r="Z750" s="28"/>
      <c r="AA750" s="25"/>
      <c r="AC750" s="38"/>
    </row>
    <row r="751" spans="1:29" ht="43.5" hidden="1" customHeight="1" x14ac:dyDescent="0.25">
      <c r="A751" s="16">
        <v>755</v>
      </c>
      <c r="B751" s="17"/>
      <c r="C751" s="23" t="str">
        <f>IF(B751&gt;0,VLOOKUP(MID(B751,1,5),#REF!,2,FALSE),"")</f>
        <v/>
      </c>
      <c r="E751" s="17"/>
      <c r="F751" s="17" t="s">
        <v>2291</v>
      </c>
      <c r="G751" s="28"/>
      <c r="H751" s="17"/>
      <c r="I751" s="17"/>
      <c r="J751" s="17"/>
      <c r="K751" s="22"/>
      <c r="L751" s="22"/>
      <c r="M751" s="22"/>
      <c r="N751" s="22"/>
      <c r="O751" s="22"/>
      <c r="P751" s="22"/>
      <c r="Q751" s="22"/>
      <c r="R751" s="22"/>
      <c r="S751" s="17"/>
      <c r="T751" s="17"/>
      <c r="U751" s="69" t="str">
        <f t="shared" si="21"/>
        <v/>
      </c>
      <c r="V751" s="18"/>
      <c r="W751" s="17"/>
      <c r="X751" s="29" t="str">
        <f t="shared" si="20"/>
        <v/>
      </c>
      <c r="Y751" s="23" t="e">
        <f ca="1">IF(V751=#REF!,#REF!,IF(V751=#REF!,#REF!,IF(V751=#REF!,#REF!,IF(X751="","",IF(V751="","",IF(X751-TODAY()&gt;0,X751-TODAY(),"Venceu"))))))</f>
        <v>#REF!</v>
      </c>
      <c r="Z751" s="28"/>
      <c r="AA751" s="25"/>
      <c r="AC751" s="38"/>
    </row>
    <row r="752" spans="1:29" ht="43.5" hidden="1" customHeight="1" x14ac:dyDescent="0.25">
      <c r="A752" s="16">
        <v>756</v>
      </c>
      <c r="B752" s="17"/>
      <c r="C752" s="23" t="str">
        <f>IF(B752&gt;0,VLOOKUP(MID(B752,1,5),#REF!,2,FALSE),"")</f>
        <v/>
      </c>
      <c r="E752" s="17"/>
      <c r="F752" s="17" t="s">
        <v>2291</v>
      </c>
      <c r="G752" s="28"/>
      <c r="H752" s="17"/>
      <c r="I752" s="17"/>
      <c r="J752" s="17"/>
      <c r="K752" s="22"/>
      <c r="L752" s="22"/>
      <c r="M752" s="22"/>
      <c r="N752" s="22"/>
      <c r="O752" s="22"/>
      <c r="P752" s="22"/>
      <c r="Q752" s="22"/>
      <c r="R752" s="22"/>
      <c r="S752" s="17"/>
      <c r="T752" s="17"/>
      <c r="U752" s="69" t="str">
        <f t="shared" si="21"/>
        <v/>
      </c>
      <c r="V752" s="18"/>
      <c r="W752" s="17"/>
      <c r="X752" s="29" t="str">
        <f t="shared" si="20"/>
        <v/>
      </c>
      <c r="Y752" s="23" t="e">
        <f ca="1">IF(V752=#REF!,#REF!,IF(V752=#REF!,#REF!,IF(V752=#REF!,#REF!,IF(X752="","",IF(V752="","",IF(X752-TODAY()&gt;0,X752-TODAY(),"Venceu"))))))</f>
        <v>#REF!</v>
      </c>
      <c r="Z752" s="28"/>
      <c r="AA752" s="25"/>
      <c r="AC752" s="38"/>
    </row>
    <row r="753" spans="1:29" ht="43.5" hidden="1" customHeight="1" x14ac:dyDescent="0.25">
      <c r="A753" s="16">
        <v>757</v>
      </c>
      <c r="B753" s="17"/>
      <c r="C753" s="23" t="str">
        <f>IF(B753&gt;0,VLOOKUP(MID(B753,1,5),#REF!,2,FALSE),"")</f>
        <v/>
      </c>
      <c r="E753" s="17"/>
      <c r="F753" s="17" t="s">
        <v>2291</v>
      </c>
      <c r="G753" s="28"/>
      <c r="H753" s="17"/>
      <c r="I753" s="17"/>
      <c r="J753" s="17"/>
      <c r="K753" s="22"/>
      <c r="L753" s="22"/>
      <c r="M753" s="22"/>
      <c r="N753" s="22"/>
      <c r="O753" s="22"/>
      <c r="P753" s="22"/>
      <c r="Q753" s="22"/>
      <c r="R753" s="22"/>
      <c r="S753" s="17"/>
      <c r="T753" s="17"/>
      <c r="U753" s="69" t="str">
        <f t="shared" si="21"/>
        <v/>
      </c>
      <c r="V753" s="18"/>
      <c r="W753" s="17"/>
      <c r="X753" s="29" t="str">
        <f t="shared" si="20"/>
        <v/>
      </c>
      <c r="Y753" s="23" t="e">
        <f ca="1">IF(V753=#REF!,#REF!,IF(V753=#REF!,#REF!,IF(V753=#REF!,#REF!,IF(X753="","",IF(V753="","",IF(X753-TODAY()&gt;0,X753-TODAY(),"Venceu"))))))</f>
        <v>#REF!</v>
      </c>
      <c r="Z753" s="28"/>
      <c r="AA753" s="25"/>
      <c r="AC753" s="38"/>
    </row>
    <row r="754" spans="1:29" ht="43.5" hidden="1" customHeight="1" x14ac:dyDescent="0.25">
      <c r="A754" s="16">
        <v>758</v>
      </c>
      <c r="B754" s="17"/>
      <c r="C754" s="23" t="str">
        <f>IF(B754&gt;0,VLOOKUP(MID(B754,1,5),#REF!,2,FALSE),"")</f>
        <v/>
      </c>
      <c r="E754" s="17"/>
      <c r="F754" s="17" t="s">
        <v>2291</v>
      </c>
      <c r="G754" s="28"/>
      <c r="H754" s="17"/>
      <c r="I754" s="17"/>
      <c r="J754" s="17"/>
      <c r="K754" s="22"/>
      <c r="L754" s="22"/>
      <c r="M754" s="22"/>
      <c r="N754" s="22"/>
      <c r="O754" s="22"/>
      <c r="P754" s="22"/>
      <c r="Q754" s="22"/>
      <c r="R754" s="22"/>
      <c r="S754" s="17"/>
      <c r="T754" s="17"/>
      <c r="U754" s="69" t="str">
        <f t="shared" si="21"/>
        <v/>
      </c>
      <c r="V754" s="18"/>
      <c r="W754" s="17"/>
      <c r="X754" s="29" t="str">
        <f t="shared" si="20"/>
        <v/>
      </c>
      <c r="Y754" s="23" t="e">
        <f ca="1">IF(V754=#REF!,#REF!,IF(V754=#REF!,#REF!,IF(V754=#REF!,#REF!,IF(X754="","",IF(V754="","",IF(X754-TODAY()&gt;0,X754-TODAY(),"Venceu"))))))</f>
        <v>#REF!</v>
      </c>
      <c r="Z754" s="28"/>
      <c r="AA754" s="25"/>
      <c r="AC754" s="38"/>
    </row>
    <row r="755" spans="1:29" ht="43.5" hidden="1" customHeight="1" x14ac:dyDescent="0.25">
      <c r="A755" s="16">
        <v>759</v>
      </c>
      <c r="B755" s="17"/>
      <c r="C755" s="23" t="str">
        <f>IF(B755&gt;0,VLOOKUP(MID(B755,1,5),#REF!,2,FALSE),"")</f>
        <v/>
      </c>
      <c r="E755" s="17"/>
      <c r="F755" s="17" t="s">
        <v>2291</v>
      </c>
      <c r="G755" s="28"/>
      <c r="H755" s="17"/>
      <c r="I755" s="17"/>
      <c r="J755" s="17"/>
      <c r="K755" s="22"/>
      <c r="L755" s="22"/>
      <c r="M755" s="22"/>
      <c r="N755" s="22"/>
      <c r="O755" s="22"/>
      <c r="P755" s="22"/>
      <c r="Q755" s="22"/>
      <c r="R755" s="22"/>
      <c r="S755" s="17"/>
      <c r="T755" s="17"/>
      <c r="U755" s="69" t="str">
        <f t="shared" si="21"/>
        <v/>
      </c>
      <c r="V755" s="18"/>
      <c r="W755" s="17"/>
      <c r="X755" s="29" t="str">
        <f t="shared" si="20"/>
        <v/>
      </c>
      <c r="Y755" s="23" t="e">
        <f ca="1">IF(V755=#REF!,#REF!,IF(V755=#REF!,#REF!,IF(V755=#REF!,#REF!,IF(X755="","",IF(V755="","",IF(X755-TODAY()&gt;0,X755-TODAY(),"Venceu"))))))</f>
        <v>#REF!</v>
      </c>
      <c r="Z755" s="28"/>
      <c r="AA755" s="25"/>
      <c r="AC755" s="38"/>
    </row>
    <row r="756" spans="1:29" ht="43.5" hidden="1" customHeight="1" x14ac:dyDescent="0.25">
      <c r="A756" s="16">
        <v>760</v>
      </c>
      <c r="B756" s="17"/>
      <c r="C756" s="23" t="str">
        <f>IF(B756&gt;0,VLOOKUP(MID(B756,1,5),#REF!,2,FALSE),"")</f>
        <v/>
      </c>
      <c r="E756" s="17"/>
      <c r="F756" s="17" t="s">
        <v>2291</v>
      </c>
      <c r="G756" s="28"/>
      <c r="H756" s="17"/>
      <c r="I756" s="17"/>
      <c r="J756" s="17"/>
      <c r="K756" s="22"/>
      <c r="L756" s="22"/>
      <c r="M756" s="22"/>
      <c r="N756" s="22"/>
      <c r="O756" s="22"/>
      <c r="P756" s="22"/>
      <c r="Q756" s="22"/>
      <c r="R756" s="22"/>
      <c r="S756" s="17"/>
      <c r="T756" s="17"/>
      <c r="U756" s="69" t="str">
        <f t="shared" si="21"/>
        <v/>
      </c>
      <c r="V756" s="18"/>
      <c r="W756" s="17"/>
      <c r="X756" s="29" t="str">
        <f t="shared" si="20"/>
        <v/>
      </c>
      <c r="Y756" s="23" t="e">
        <f ca="1">IF(V756=#REF!,#REF!,IF(V756=#REF!,#REF!,IF(V756=#REF!,#REF!,IF(X756="","",IF(V756="","",IF(X756-TODAY()&gt;0,X756-TODAY(),"Venceu"))))))</f>
        <v>#REF!</v>
      </c>
      <c r="Z756" s="28"/>
      <c r="AA756" s="25"/>
      <c r="AC756" s="38"/>
    </row>
    <row r="757" spans="1:29" ht="43.5" hidden="1" customHeight="1" x14ac:dyDescent="0.25">
      <c r="A757" s="16">
        <v>761</v>
      </c>
      <c r="B757" s="17"/>
      <c r="C757" s="23" t="str">
        <f>IF(B757&gt;0,VLOOKUP(MID(B757,1,5),#REF!,2,FALSE),"")</f>
        <v/>
      </c>
      <c r="E757" s="17"/>
      <c r="F757" s="17" t="s">
        <v>2291</v>
      </c>
      <c r="G757" s="28"/>
      <c r="H757" s="17"/>
      <c r="I757" s="17"/>
      <c r="J757" s="17"/>
      <c r="K757" s="22"/>
      <c r="L757" s="22"/>
      <c r="M757" s="22"/>
      <c r="N757" s="22"/>
      <c r="O757" s="22"/>
      <c r="P757" s="22"/>
      <c r="Q757" s="22"/>
      <c r="R757" s="22"/>
      <c r="S757" s="17"/>
      <c r="T757" s="17"/>
      <c r="U757" s="69" t="str">
        <f t="shared" si="21"/>
        <v/>
      </c>
      <c r="V757" s="18"/>
      <c r="W757" s="17"/>
      <c r="X757" s="29" t="str">
        <f t="shared" si="20"/>
        <v/>
      </c>
      <c r="Y757" s="23" t="e">
        <f ca="1">IF(V757=#REF!,#REF!,IF(V757=#REF!,#REF!,IF(V757=#REF!,#REF!,IF(X757="","",IF(V757="","",IF(X757-TODAY()&gt;0,X757-TODAY(),"Venceu"))))))</f>
        <v>#REF!</v>
      </c>
      <c r="Z757" s="28"/>
      <c r="AA757" s="25"/>
      <c r="AC757" s="38"/>
    </row>
    <row r="758" spans="1:29" ht="43.5" hidden="1" customHeight="1" x14ac:dyDescent="0.25">
      <c r="A758" s="16">
        <v>762</v>
      </c>
      <c r="B758" s="17"/>
      <c r="C758" s="23" t="str">
        <f>IF(B758&gt;0,VLOOKUP(MID(B758,1,5),#REF!,2,FALSE),"")</f>
        <v/>
      </c>
      <c r="E758" s="17"/>
      <c r="F758" s="17" t="s">
        <v>2291</v>
      </c>
      <c r="G758" s="28"/>
      <c r="H758" s="17"/>
      <c r="I758" s="17"/>
      <c r="J758" s="17"/>
      <c r="K758" s="22"/>
      <c r="L758" s="22"/>
      <c r="M758" s="22"/>
      <c r="N758" s="22"/>
      <c r="O758" s="22"/>
      <c r="P758" s="22"/>
      <c r="Q758" s="22"/>
      <c r="R758" s="22"/>
      <c r="S758" s="17"/>
      <c r="T758" s="17"/>
      <c r="U758" s="69" t="str">
        <f t="shared" si="21"/>
        <v/>
      </c>
      <c r="V758" s="18"/>
      <c r="W758" s="17"/>
      <c r="X758" s="29" t="str">
        <f t="shared" si="20"/>
        <v/>
      </c>
      <c r="Y758" s="23" t="e">
        <f ca="1">IF(V758=#REF!,#REF!,IF(V758=#REF!,#REF!,IF(V758=#REF!,#REF!,IF(X758="","",IF(V758="","",IF(X758-TODAY()&gt;0,X758-TODAY(),"Venceu"))))))</f>
        <v>#REF!</v>
      </c>
      <c r="Z758" s="28"/>
      <c r="AA758" s="25"/>
      <c r="AC758" s="38"/>
    </row>
    <row r="759" spans="1:29" ht="43.5" hidden="1" customHeight="1" x14ac:dyDescent="0.25">
      <c r="A759" s="16">
        <v>763</v>
      </c>
      <c r="B759" s="17"/>
      <c r="C759" s="23" t="str">
        <f>IF(B759&gt;0,VLOOKUP(MID(B759,1,5),#REF!,2,FALSE),"")</f>
        <v/>
      </c>
      <c r="E759" s="17"/>
      <c r="F759" s="17" t="s">
        <v>2291</v>
      </c>
      <c r="G759" s="28"/>
      <c r="H759" s="17"/>
      <c r="I759" s="17"/>
      <c r="J759" s="17"/>
      <c r="K759" s="22"/>
      <c r="L759" s="22"/>
      <c r="M759" s="22"/>
      <c r="N759" s="22"/>
      <c r="O759" s="22"/>
      <c r="P759" s="22"/>
      <c r="Q759" s="22"/>
      <c r="R759" s="22"/>
      <c r="S759" s="17"/>
      <c r="T759" s="17"/>
      <c r="U759" s="69" t="str">
        <f t="shared" si="21"/>
        <v/>
      </c>
      <c r="V759" s="18"/>
      <c r="W759" s="17"/>
      <c r="X759" s="29" t="str">
        <f t="shared" si="20"/>
        <v/>
      </c>
      <c r="Y759" s="23" t="e">
        <f ca="1">IF(V759=#REF!,#REF!,IF(V759=#REF!,#REF!,IF(V759=#REF!,#REF!,IF(X759="","",IF(V759="","",IF(X759-TODAY()&gt;0,X759-TODAY(),"Venceu"))))))</f>
        <v>#REF!</v>
      </c>
      <c r="Z759" s="28"/>
      <c r="AA759" s="25"/>
      <c r="AC759" s="38"/>
    </row>
    <row r="760" spans="1:29" ht="43.5" hidden="1" customHeight="1" x14ac:dyDescent="0.25">
      <c r="A760" s="16">
        <v>764</v>
      </c>
      <c r="B760" s="17"/>
      <c r="C760" s="23" t="str">
        <f>IF(B760&gt;0,VLOOKUP(MID(B760,1,5),#REF!,2,FALSE),"")</f>
        <v/>
      </c>
      <c r="E760" s="17"/>
      <c r="F760" s="17" t="s">
        <v>2291</v>
      </c>
      <c r="G760" s="28"/>
      <c r="H760" s="17"/>
      <c r="I760" s="17"/>
      <c r="J760" s="17"/>
      <c r="K760" s="22"/>
      <c r="L760" s="22"/>
      <c r="M760" s="22"/>
      <c r="N760" s="22"/>
      <c r="O760" s="22"/>
      <c r="P760" s="22"/>
      <c r="Q760" s="22"/>
      <c r="R760" s="22"/>
      <c r="S760" s="17"/>
      <c r="T760" s="17"/>
      <c r="U760" s="69" t="str">
        <f t="shared" si="21"/>
        <v/>
      </c>
      <c r="V760" s="18"/>
      <c r="W760" s="17"/>
      <c r="X760" s="29" t="str">
        <f t="shared" si="20"/>
        <v/>
      </c>
      <c r="Y760" s="23" t="e">
        <f ca="1">IF(V760=#REF!,#REF!,IF(V760=#REF!,#REF!,IF(V760=#REF!,#REF!,IF(X760="","",IF(V760="","",IF(X760-TODAY()&gt;0,X760-TODAY(),"Venceu"))))))</f>
        <v>#REF!</v>
      </c>
      <c r="Z760" s="28"/>
      <c r="AA760" s="25"/>
      <c r="AC760" s="38"/>
    </row>
    <row r="761" spans="1:29" ht="43.5" hidden="1" customHeight="1" x14ac:dyDescent="0.25">
      <c r="A761" s="16">
        <v>765</v>
      </c>
      <c r="B761" s="17"/>
      <c r="C761" s="23" t="str">
        <f>IF(B761&gt;0,VLOOKUP(MID(B761,1,5),#REF!,2,FALSE),"")</f>
        <v/>
      </c>
      <c r="E761" s="17"/>
      <c r="F761" s="17" t="s">
        <v>2291</v>
      </c>
      <c r="G761" s="28"/>
      <c r="H761" s="17"/>
      <c r="I761" s="17"/>
      <c r="J761" s="17"/>
      <c r="K761" s="22"/>
      <c r="L761" s="22"/>
      <c r="M761" s="22"/>
      <c r="N761" s="22"/>
      <c r="O761" s="22"/>
      <c r="P761" s="22"/>
      <c r="Q761" s="22"/>
      <c r="R761" s="22"/>
      <c r="S761" s="17"/>
      <c r="T761" s="17"/>
      <c r="U761" s="69" t="str">
        <f t="shared" si="21"/>
        <v/>
      </c>
      <c r="V761" s="18"/>
      <c r="W761" s="17"/>
      <c r="X761" s="29" t="str">
        <f t="shared" si="20"/>
        <v/>
      </c>
      <c r="Y761" s="23" t="e">
        <f ca="1">IF(V761=#REF!,#REF!,IF(V761=#REF!,#REF!,IF(V761=#REF!,#REF!,IF(X761="","",IF(V761="","",IF(X761-TODAY()&gt;0,X761-TODAY(),"Venceu"))))))</f>
        <v>#REF!</v>
      </c>
      <c r="Z761" s="28"/>
      <c r="AA761" s="25"/>
      <c r="AC761" s="38"/>
    </row>
    <row r="762" spans="1:29" ht="43.5" hidden="1" customHeight="1" x14ac:dyDescent="0.25">
      <c r="A762" s="16">
        <v>766</v>
      </c>
      <c r="B762" s="17"/>
      <c r="C762" s="23" t="str">
        <f>IF(B762&gt;0,VLOOKUP(MID(B762,1,5),#REF!,2,FALSE),"")</f>
        <v/>
      </c>
      <c r="E762" s="17"/>
      <c r="F762" s="17" t="s">
        <v>2291</v>
      </c>
      <c r="G762" s="28"/>
      <c r="H762" s="17"/>
      <c r="I762" s="17"/>
      <c r="J762" s="17"/>
      <c r="K762" s="22"/>
      <c r="L762" s="22"/>
      <c r="M762" s="22"/>
      <c r="N762" s="22"/>
      <c r="O762" s="22"/>
      <c r="P762" s="22"/>
      <c r="Q762" s="22"/>
      <c r="R762" s="22"/>
      <c r="S762" s="17"/>
      <c r="T762" s="17"/>
      <c r="U762" s="69" t="str">
        <f t="shared" si="21"/>
        <v/>
      </c>
      <c r="V762" s="18"/>
      <c r="W762" s="17"/>
      <c r="X762" s="29" t="str">
        <f t="shared" si="20"/>
        <v/>
      </c>
      <c r="Y762" s="23" t="e">
        <f ca="1">IF(V762=#REF!,#REF!,IF(V762=#REF!,#REF!,IF(V762=#REF!,#REF!,IF(X762="","",IF(V762="","",IF(X762-TODAY()&gt;0,X762-TODAY(),"Venceu"))))))</f>
        <v>#REF!</v>
      </c>
      <c r="Z762" s="28"/>
      <c r="AA762" s="25"/>
      <c r="AC762" s="38"/>
    </row>
    <row r="763" spans="1:29" ht="43.5" hidden="1" customHeight="1" x14ac:dyDescent="0.25">
      <c r="A763" s="16">
        <v>767</v>
      </c>
      <c r="B763" s="17"/>
      <c r="C763" s="23" t="str">
        <f>IF(B763&gt;0,VLOOKUP(MID(B763,1,5),#REF!,2,FALSE),"")</f>
        <v/>
      </c>
      <c r="E763" s="17"/>
      <c r="F763" s="17" t="s">
        <v>2291</v>
      </c>
      <c r="G763" s="28"/>
      <c r="H763" s="17"/>
      <c r="I763" s="17"/>
      <c r="J763" s="17"/>
      <c r="K763" s="22"/>
      <c r="L763" s="22"/>
      <c r="M763" s="22"/>
      <c r="N763" s="22"/>
      <c r="O763" s="22"/>
      <c r="P763" s="22"/>
      <c r="Q763" s="22"/>
      <c r="R763" s="22"/>
      <c r="S763" s="17"/>
      <c r="T763" s="17"/>
      <c r="U763" s="69" t="str">
        <f t="shared" si="21"/>
        <v/>
      </c>
      <c r="V763" s="18"/>
      <c r="W763" s="17"/>
      <c r="X763" s="29" t="str">
        <f t="shared" si="20"/>
        <v/>
      </c>
      <c r="Y763" s="23" t="e">
        <f ca="1">IF(V763=#REF!,#REF!,IF(V763=#REF!,#REF!,IF(V763=#REF!,#REF!,IF(X763="","",IF(V763="","",IF(X763-TODAY()&gt;0,X763-TODAY(),"Venceu"))))))</f>
        <v>#REF!</v>
      </c>
      <c r="Z763" s="28"/>
      <c r="AA763" s="25"/>
      <c r="AC763" s="38"/>
    </row>
    <row r="764" spans="1:29" ht="43.5" hidden="1" customHeight="1" x14ac:dyDescent="0.25">
      <c r="A764" s="16">
        <v>768</v>
      </c>
      <c r="B764" s="17"/>
      <c r="C764" s="23" t="str">
        <f>IF(B764&gt;0,VLOOKUP(MID(B764,1,5),#REF!,2,FALSE),"")</f>
        <v/>
      </c>
      <c r="E764" s="17"/>
      <c r="F764" s="17" t="s">
        <v>2291</v>
      </c>
      <c r="G764" s="28"/>
      <c r="H764" s="17"/>
      <c r="I764" s="17"/>
      <c r="J764" s="17"/>
      <c r="K764" s="22"/>
      <c r="L764" s="22"/>
      <c r="M764" s="22"/>
      <c r="N764" s="22"/>
      <c r="O764" s="22"/>
      <c r="P764" s="22"/>
      <c r="Q764" s="22"/>
      <c r="R764" s="22"/>
      <c r="S764" s="17"/>
      <c r="T764" s="17"/>
      <c r="U764" s="69" t="str">
        <f t="shared" si="21"/>
        <v/>
      </c>
      <c r="V764" s="18"/>
      <c r="W764" s="17"/>
      <c r="X764" s="29" t="str">
        <f t="shared" ref="X764:X827" si="22">IF(W764&gt;0,Q764+W764,"")</f>
        <v/>
      </c>
      <c r="Y764" s="23" t="e">
        <f ca="1">IF(V764=#REF!,#REF!,IF(V764=#REF!,#REF!,IF(V764=#REF!,#REF!,IF(X764="","",IF(V764="","",IF(X764-TODAY()&gt;0,X764-TODAY(),"Venceu"))))))</f>
        <v>#REF!</v>
      </c>
      <c r="Z764" s="28"/>
      <c r="AA764" s="25"/>
      <c r="AC764" s="38"/>
    </row>
    <row r="765" spans="1:29" ht="43.5" hidden="1" customHeight="1" x14ac:dyDescent="0.25">
      <c r="A765" s="16">
        <v>769</v>
      </c>
      <c r="B765" s="17"/>
      <c r="C765" s="23" t="str">
        <f>IF(B765&gt;0,VLOOKUP(MID(B765,1,5),#REF!,2,FALSE),"")</f>
        <v/>
      </c>
      <c r="E765" s="17"/>
      <c r="F765" s="17" t="s">
        <v>2291</v>
      </c>
      <c r="G765" s="28"/>
      <c r="H765" s="17"/>
      <c r="I765" s="17"/>
      <c r="J765" s="17"/>
      <c r="K765" s="22"/>
      <c r="L765" s="22"/>
      <c r="M765" s="22"/>
      <c r="N765" s="22"/>
      <c r="O765" s="22"/>
      <c r="P765" s="22"/>
      <c r="Q765" s="22"/>
      <c r="R765" s="22"/>
      <c r="S765" s="17"/>
      <c r="T765" s="17"/>
      <c r="U765" s="69" t="str">
        <f t="shared" si="21"/>
        <v/>
      </c>
      <c r="V765" s="18"/>
      <c r="W765" s="17"/>
      <c r="X765" s="29" t="str">
        <f t="shared" si="22"/>
        <v/>
      </c>
      <c r="Y765" s="23" t="e">
        <f ca="1">IF(V765=#REF!,#REF!,IF(V765=#REF!,#REF!,IF(V765=#REF!,#REF!,IF(X765="","",IF(V765="","",IF(X765-TODAY()&gt;0,X765-TODAY(),"Venceu"))))))</f>
        <v>#REF!</v>
      </c>
      <c r="Z765" s="28"/>
      <c r="AA765" s="25"/>
      <c r="AC765" s="38"/>
    </row>
    <row r="766" spans="1:29" ht="43.5" hidden="1" customHeight="1" x14ac:dyDescent="0.25">
      <c r="A766" s="16">
        <v>770</v>
      </c>
      <c r="B766" s="17"/>
      <c r="C766" s="23" t="str">
        <f>IF(B766&gt;0,VLOOKUP(MID(B766,1,5),#REF!,2,FALSE),"")</f>
        <v/>
      </c>
      <c r="E766" s="17"/>
      <c r="F766" s="17" t="s">
        <v>2291</v>
      </c>
      <c r="G766" s="28"/>
      <c r="H766" s="17"/>
      <c r="I766" s="17"/>
      <c r="J766" s="17"/>
      <c r="K766" s="22"/>
      <c r="L766" s="22"/>
      <c r="M766" s="22"/>
      <c r="N766" s="22"/>
      <c r="O766" s="22"/>
      <c r="P766" s="22"/>
      <c r="Q766" s="22"/>
      <c r="R766" s="22"/>
      <c r="S766" s="17"/>
      <c r="T766" s="17"/>
      <c r="U766" s="69" t="str">
        <f t="shared" si="21"/>
        <v/>
      </c>
      <c r="V766" s="18"/>
      <c r="W766" s="17"/>
      <c r="X766" s="29" t="str">
        <f t="shared" si="22"/>
        <v/>
      </c>
      <c r="Y766" s="23" t="e">
        <f ca="1">IF(V766=#REF!,#REF!,IF(V766=#REF!,#REF!,IF(V766=#REF!,#REF!,IF(X766="","",IF(V766="","",IF(X766-TODAY()&gt;0,X766-TODAY(),"Venceu"))))))</f>
        <v>#REF!</v>
      </c>
      <c r="Z766" s="28"/>
      <c r="AA766" s="25"/>
      <c r="AC766" s="38"/>
    </row>
    <row r="767" spans="1:29" ht="43.5" hidden="1" customHeight="1" x14ac:dyDescent="0.25">
      <c r="A767" s="16">
        <v>771</v>
      </c>
      <c r="B767" s="17"/>
      <c r="C767" s="23" t="str">
        <f>IF(B767&gt;0,VLOOKUP(MID(B767,1,5),#REF!,2,FALSE),"")</f>
        <v/>
      </c>
      <c r="E767" s="17"/>
      <c r="F767" s="17" t="s">
        <v>2291</v>
      </c>
      <c r="G767" s="28"/>
      <c r="H767" s="17"/>
      <c r="I767" s="17"/>
      <c r="J767" s="17"/>
      <c r="K767" s="22"/>
      <c r="L767" s="22"/>
      <c r="M767" s="22"/>
      <c r="N767" s="22"/>
      <c r="O767" s="22"/>
      <c r="P767" s="22"/>
      <c r="Q767" s="22"/>
      <c r="R767" s="22"/>
      <c r="S767" s="17"/>
      <c r="T767" s="17"/>
      <c r="U767" s="69" t="str">
        <f t="shared" si="21"/>
        <v/>
      </c>
      <c r="V767" s="18"/>
      <c r="W767" s="17"/>
      <c r="X767" s="29" t="str">
        <f t="shared" si="22"/>
        <v/>
      </c>
      <c r="Y767" s="23" t="e">
        <f ca="1">IF(V767=#REF!,#REF!,IF(V767=#REF!,#REF!,IF(V767=#REF!,#REF!,IF(X767="","",IF(V767="","",IF(X767-TODAY()&gt;0,X767-TODAY(),"Venceu"))))))</f>
        <v>#REF!</v>
      </c>
      <c r="Z767" s="28"/>
      <c r="AA767" s="25"/>
      <c r="AC767" s="38"/>
    </row>
    <row r="768" spans="1:29" ht="43.5" hidden="1" customHeight="1" x14ac:dyDescent="0.25">
      <c r="A768" s="16">
        <v>772</v>
      </c>
      <c r="B768" s="17"/>
      <c r="C768" s="23" t="str">
        <f>IF(B768&gt;0,VLOOKUP(MID(B768,1,5),#REF!,2,FALSE),"")</f>
        <v/>
      </c>
      <c r="E768" s="17"/>
      <c r="F768" s="17" t="s">
        <v>2291</v>
      </c>
      <c r="G768" s="28"/>
      <c r="H768" s="17"/>
      <c r="I768" s="17"/>
      <c r="J768" s="17"/>
      <c r="K768" s="22"/>
      <c r="L768" s="22"/>
      <c r="M768" s="22"/>
      <c r="N768" s="22"/>
      <c r="O768" s="22"/>
      <c r="P768" s="22"/>
      <c r="Q768" s="22"/>
      <c r="R768" s="22"/>
      <c r="S768" s="17"/>
      <c r="T768" s="17"/>
      <c r="U768" s="69" t="str">
        <f t="shared" si="21"/>
        <v/>
      </c>
      <c r="V768" s="18"/>
      <c r="W768" s="17"/>
      <c r="X768" s="29" t="str">
        <f t="shared" si="22"/>
        <v/>
      </c>
      <c r="Y768" s="23" t="e">
        <f ca="1">IF(V768=#REF!,#REF!,IF(V768=#REF!,#REF!,IF(V768=#REF!,#REF!,IF(X768="","",IF(V768="","",IF(X768-TODAY()&gt;0,X768-TODAY(),"Venceu"))))))</f>
        <v>#REF!</v>
      </c>
      <c r="Z768" s="28"/>
      <c r="AA768" s="25"/>
      <c r="AC768" s="38"/>
    </row>
    <row r="769" spans="1:29" ht="43.5" hidden="1" customHeight="1" x14ac:dyDescent="0.25">
      <c r="A769" s="16">
        <v>773</v>
      </c>
      <c r="B769" s="17"/>
      <c r="C769" s="23" t="str">
        <f>IF(B769&gt;0,VLOOKUP(MID(B769,1,5),#REF!,2,FALSE),"")</f>
        <v/>
      </c>
      <c r="E769" s="17"/>
      <c r="F769" s="17" t="s">
        <v>2291</v>
      </c>
      <c r="G769" s="28"/>
      <c r="H769" s="17"/>
      <c r="I769" s="17"/>
      <c r="J769" s="17"/>
      <c r="K769" s="22"/>
      <c r="L769" s="22"/>
      <c r="M769" s="22"/>
      <c r="N769" s="22"/>
      <c r="O769" s="22"/>
      <c r="P769" s="22"/>
      <c r="Q769" s="22"/>
      <c r="R769" s="22"/>
      <c r="S769" s="17"/>
      <c r="T769" s="17"/>
      <c r="U769" s="69" t="str">
        <f t="shared" si="21"/>
        <v/>
      </c>
      <c r="V769" s="18"/>
      <c r="W769" s="17"/>
      <c r="X769" s="29" t="str">
        <f t="shared" si="22"/>
        <v/>
      </c>
      <c r="Y769" s="23" t="e">
        <f ca="1">IF(V769=#REF!,#REF!,IF(V769=#REF!,#REF!,IF(V769=#REF!,#REF!,IF(X769="","",IF(V769="","",IF(X769-TODAY()&gt;0,X769-TODAY(),"Venceu"))))))</f>
        <v>#REF!</v>
      </c>
      <c r="Z769" s="28"/>
      <c r="AA769" s="25"/>
      <c r="AC769" s="38"/>
    </row>
    <row r="770" spans="1:29" ht="43.5" hidden="1" customHeight="1" x14ac:dyDescent="0.25">
      <c r="A770" s="16">
        <v>774</v>
      </c>
      <c r="B770" s="17"/>
      <c r="C770" s="23" t="str">
        <f>IF(B770&gt;0,VLOOKUP(MID(B770,1,5),#REF!,2,FALSE),"")</f>
        <v/>
      </c>
      <c r="E770" s="17"/>
      <c r="F770" s="17" t="s">
        <v>2291</v>
      </c>
      <c r="G770" s="28"/>
      <c r="H770" s="17"/>
      <c r="I770" s="17"/>
      <c r="J770" s="17"/>
      <c r="K770" s="22"/>
      <c r="L770" s="22"/>
      <c r="M770" s="22"/>
      <c r="N770" s="22"/>
      <c r="O770" s="22"/>
      <c r="P770" s="22"/>
      <c r="Q770" s="22"/>
      <c r="R770" s="22"/>
      <c r="S770" s="17"/>
      <c r="T770" s="17"/>
      <c r="U770" s="69" t="str">
        <f t="shared" ref="U770:U833" si="23">IF(B770&gt;0,IF(R770&gt;0,$R$1,IF(Q770&gt;0,$Q$1,IF(P770&gt;0,$P$1,IF(O770&gt;0,$O$1,IF(N770&gt;0,$N$1,IF(M770&gt;0,$M$1,IF(L770&gt;0,$L$1,IF(K770&gt;0,$K$1,"Registrar demanda")))))))),"")</f>
        <v/>
      </c>
      <c r="V770" s="18"/>
      <c r="W770" s="17"/>
      <c r="X770" s="29" t="str">
        <f t="shared" si="22"/>
        <v/>
      </c>
      <c r="Y770" s="23" t="e">
        <f ca="1">IF(V770=#REF!,#REF!,IF(V770=#REF!,#REF!,IF(V770=#REF!,#REF!,IF(X770="","",IF(V770="","",IF(X770-TODAY()&gt;0,X770-TODAY(),"Venceu"))))))</f>
        <v>#REF!</v>
      </c>
      <c r="Z770" s="28"/>
      <c r="AA770" s="25"/>
      <c r="AC770" s="38"/>
    </row>
    <row r="771" spans="1:29" ht="43.5" hidden="1" customHeight="1" x14ac:dyDescent="0.25">
      <c r="A771" s="16">
        <v>775</v>
      </c>
      <c r="B771" s="17"/>
      <c r="C771" s="23" t="str">
        <f>IF(B771&gt;0,VLOOKUP(MID(B771,1,5),#REF!,2,FALSE),"")</f>
        <v/>
      </c>
      <c r="E771" s="17"/>
      <c r="F771" s="17" t="s">
        <v>2291</v>
      </c>
      <c r="G771" s="28"/>
      <c r="H771" s="17"/>
      <c r="I771" s="17"/>
      <c r="J771" s="17"/>
      <c r="K771" s="22"/>
      <c r="L771" s="22"/>
      <c r="M771" s="22"/>
      <c r="N771" s="22"/>
      <c r="O771" s="22"/>
      <c r="P771" s="22"/>
      <c r="Q771" s="22"/>
      <c r="R771" s="22"/>
      <c r="S771" s="17"/>
      <c r="T771" s="17"/>
      <c r="U771" s="69" t="str">
        <f t="shared" si="23"/>
        <v/>
      </c>
      <c r="V771" s="18"/>
      <c r="W771" s="17"/>
      <c r="X771" s="29" t="str">
        <f t="shared" si="22"/>
        <v/>
      </c>
      <c r="Y771" s="23" t="e">
        <f ca="1">IF(V771=#REF!,#REF!,IF(V771=#REF!,#REF!,IF(V771=#REF!,#REF!,IF(X771="","",IF(V771="","",IF(X771-TODAY()&gt;0,X771-TODAY(),"Venceu"))))))</f>
        <v>#REF!</v>
      </c>
      <c r="Z771" s="28"/>
      <c r="AA771" s="25"/>
      <c r="AC771" s="38"/>
    </row>
    <row r="772" spans="1:29" ht="43.5" hidden="1" customHeight="1" x14ac:dyDescent="0.25">
      <c r="A772" s="16">
        <v>776</v>
      </c>
      <c r="B772" s="17"/>
      <c r="C772" s="23" t="str">
        <f>IF(B772&gt;0,VLOOKUP(MID(B772,1,5),#REF!,2,FALSE),"")</f>
        <v/>
      </c>
      <c r="E772" s="17"/>
      <c r="F772" s="17" t="s">
        <v>2291</v>
      </c>
      <c r="G772" s="28"/>
      <c r="H772" s="17"/>
      <c r="I772" s="17"/>
      <c r="J772" s="17"/>
      <c r="K772" s="22"/>
      <c r="L772" s="22"/>
      <c r="M772" s="22"/>
      <c r="N772" s="22"/>
      <c r="O772" s="22"/>
      <c r="P772" s="22"/>
      <c r="Q772" s="22"/>
      <c r="R772" s="22"/>
      <c r="S772" s="17"/>
      <c r="T772" s="17"/>
      <c r="U772" s="69" t="str">
        <f t="shared" si="23"/>
        <v/>
      </c>
      <c r="V772" s="18"/>
      <c r="W772" s="17"/>
      <c r="X772" s="29" t="str">
        <f t="shared" si="22"/>
        <v/>
      </c>
      <c r="Y772" s="23" t="e">
        <f ca="1">IF(V772=#REF!,#REF!,IF(V772=#REF!,#REF!,IF(V772=#REF!,#REF!,IF(X772="","",IF(V772="","",IF(X772-TODAY()&gt;0,X772-TODAY(),"Venceu"))))))</f>
        <v>#REF!</v>
      </c>
      <c r="Z772" s="28"/>
      <c r="AA772" s="25"/>
      <c r="AC772" s="38"/>
    </row>
    <row r="773" spans="1:29" ht="43.5" hidden="1" customHeight="1" x14ac:dyDescent="0.25">
      <c r="A773" s="16">
        <v>777</v>
      </c>
      <c r="B773" s="17"/>
      <c r="C773" s="23" t="str">
        <f>IF(B773&gt;0,VLOOKUP(MID(B773,1,5),#REF!,2,FALSE),"")</f>
        <v/>
      </c>
      <c r="E773" s="17"/>
      <c r="F773" s="17" t="s">
        <v>2291</v>
      </c>
      <c r="G773" s="28"/>
      <c r="H773" s="17"/>
      <c r="I773" s="17"/>
      <c r="J773" s="17"/>
      <c r="K773" s="22"/>
      <c r="L773" s="22"/>
      <c r="M773" s="22"/>
      <c r="N773" s="22"/>
      <c r="O773" s="22"/>
      <c r="P773" s="22"/>
      <c r="Q773" s="22"/>
      <c r="R773" s="22"/>
      <c r="S773" s="17"/>
      <c r="T773" s="17"/>
      <c r="U773" s="69" t="str">
        <f t="shared" si="23"/>
        <v/>
      </c>
      <c r="V773" s="18"/>
      <c r="W773" s="17"/>
      <c r="X773" s="29" t="str">
        <f t="shared" si="22"/>
        <v/>
      </c>
      <c r="Y773" s="23" t="e">
        <f ca="1">IF(V773=#REF!,#REF!,IF(V773=#REF!,#REF!,IF(V773=#REF!,#REF!,IF(X773="","",IF(V773="","",IF(X773-TODAY()&gt;0,X773-TODAY(),"Venceu"))))))</f>
        <v>#REF!</v>
      </c>
      <c r="Z773" s="28"/>
      <c r="AA773" s="25"/>
      <c r="AC773" s="38"/>
    </row>
    <row r="774" spans="1:29" ht="43.5" hidden="1" customHeight="1" x14ac:dyDescent="0.25">
      <c r="A774" s="16">
        <v>778</v>
      </c>
      <c r="B774" s="17"/>
      <c r="C774" s="23" t="str">
        <f>IF(B774&gt;0,VLOOKUP(MID(B774,1,5),#REF!,2,FALSE),"")</f>
        <v/>
      </c>
      <c r="E774" s="17"/>
      <c r="F774" s="17" t="s">
        <v>2291</v>
      </c>
      <c r="G774" s="28"/>
      <c r="H774" s="17"/>
      <c r="I774" s="17"/>
      <c r="J774" s="17"/>
      <c r="K774" s="22"/>
      <c r="L774" s="22"/>
      <c r="M774" s="22"/>
      <c r="N774" s="22"/>
      <c r="O774" s="22"/>
      <c r="P774" s="22"/>
      <c r="Q774" s="22"/>
      <c r="R774" s="22"/>
      <c r="S774" s="17"/>
      <c r="T774" s="17"/>
      <c r="U774" s="69" t="str">
        <f t="shared" si="23"/>
        <v/>
      </c>
      <c r="V774" s="18"/>
      <c r="W774" s="17"/>
      <c r="X774" s="29" t="str">
        <f t="shared" si="22"/>
        <v/>
      </c>
      <c r="Y774" s="23" t="e">
        <f ca="1">IF(V774=#REF!,#REF!,IF(V774=#REF!,#REF!,IF(V774=#REF!,#REF!,IF(X774="","",IF(V774="","",IF(X774-TODAY()&gt;0,X774-TODAY(),"Venceu"))))))</f>
        <v>#REF!</v>
      </c>
      <c r="Z774" s="28"/>
      <c r="AA774" s="25"/>
      <c r="AC774" s="38"/>
    </row>
    <row r="775" spans="1:29" ht="43.5" hidden="1" customHeight="1" x14ac:dyDescent="0.25">
      <c r="A775" s="16">
        <v>779</v>
      </c>
      <c r="B775" s="17"/>
      <c r="C775" s="23" t="str">
        <f>IF(B775&gt;0,VLOOKUP(MID(B775,1,5),#REF!,2,FALSE),"")</f>
        <v/>
      </c>
      <c r="E775" s="17"/>
      <c r="F775" s="17" t="s">
        <v>2291</v>
      </c>
      <c r="G775" s="28"/>
      <c r="H775" s="17"/>
      <c r="I775" s="17"/>
      <c r="J775" s="17"/>
      <c r="K775" s="22"/>
      <c r="L775" s="22"/>
      <c r="M775" s="22"/>
      <c r="N775" s="22"/>
      <c r="O775" s="22"/>
      <c r="P775" s="22"/>
      <c r="Q775" s="22"/>
      <c r="R775" s="22"/>
      <c r="S775" s="17"/>
      <c r="T775" s="17"/>
      <c r="U775" s="69" t="str">
        <f t="shared" si="23"/>
        <v/>
      </c>
      <c r="V775" s="18"/>
      <c r="W775" s="17"/>
      <c r="X775" s="29" t="str">
        <f t="shared" si="22"/>
        <v/>
      </c>
      <c r="Y775" s="23" t="e">
        <f ca="1">IF(V775=#REF!,#REF!,IF(V775=#REF!,#REF!,IF(V775=#REF!,#REF!,IF(X775="","",IF(V775="","",IF(X775-TODAY()&gt;0,X775-TODAY(),"Venceu"))))))</f>
        <v>#REF!</v>
      </c>
      <c r="Z775" s="28"/>
      <c r="AA775" s="25"/>
      <c r="AC775" s="38"/>
    </row>
    <row r="776" spans="1:29" ht="43.5" hidden="1" customHeight="1" x14ac:dyDescent="0.25">
      <c r="A776" s="16">
        <v>780</v>
      </c>
      <c r="B776" s="17"/>
      <c r="C776" s="23" t="str">
        <f>IF(B776&gt;0,VLOOKUP(MID(B776,1,5),#REF!,2,FALSE),"")</f>
        <v/>
      </c>
      <c r="E776" s="17"/>
      <c r="F776" s="17" t="s">
        <v>2291</v>
      </c>
      <c r="G776" s="28"/>
      <c r="H776" s="17"/>
      <c r="I776" s="17"/>
      <c r="J776" s="17"/>
      <c r="K776" s="22"/>
      <c r="L776" s="22"/>
      <c r="M776" s="22"/>
      <c r="N776" s="22"/>
      <c r="O776" s="22"/>
      <c r="P776" s="22"/>
      <c r="Q776" s="22"/>
      <c r="R776" s="22"/>
      <c r="S776" s="17"/>
      <c r="T776" s="17"/>
      <c r="U776" s="69" t="str">
        <f t="shared" si="23"/>
        <v/>
      </c>
      <c r="V776" s="18"/>
      <c r="W776" s="17"/>
      <c r="X776" s="29" t="str">
        <f t="shared" si="22"/>
        <v/>
      </c>
      <c r="Y776" s="23" t="e">
        <f ca="1">IF(V776=#REF!,#REF!,IF(V776=#REF!,#REF!,IF(V776=#REF!,#REF!,IF(X776="","",IF(V776="","",IF(X776-TODAY()&gt;0,X776-TODAY(),"Venceu"))))))</f>
        <v>#REF!</v>
      </c>
      <c r="Z776" s="28"/>
      <c r="AA776" s="25"/>
      <c r="AC776" s="38"/>
    </row>
    <row r="777" spans="1:29" ht="43.5" hidden="1" customHeight="1" x14ac:dyDescent="0.25">
      <c r="A777" s="16">
        <v>781</v>
      </c>
      <c r="B777" s="17"/>
      <c r="C777" s="23" t="str">
        <f>IF(B777&gt;0,VLOOKUP(MID(B777,1,5),#REF!,2,FALSE),"")</f>
        <v/>
      </c>
      <c r="E777" s="17"/>
      <c r="F777" s="17" t="s">
        <v>2291</v>
      </c>
      <c r="G777" s="28"/>
      <c r="H777" s="17"/>
      <c r="I777" s="17"/>
      <c r="J777" s="17"/>
      <c r="K777" s="22"/>
      <c r="L777" s="22"/>
      <c r="M777" s="22"/>
      <c r="N777" s="22"/>
      <c r="O777" s="22"/>
      <c r="P777" s="22"/>
      <c r="Q777" s="22"/>
      <c r="R777" s="22"/>
      <c r="S777" s="17"/>
      <c r="T777" s="17"/>
      <c r="U777" s="69" t="str">
        <f t="shared" si="23"/>
        <v/>
      </c>
      <c r="V777" s="18"/>
      <c r="W777" s="17"/>
      <c r="X777" s="29" t="str">
        <f t="shared" si="22"/>
        <v/>
      </c>
      <c r="Y777" s="23" t="e">
        <f ca="1">IF(V777=#REF!,#REF!,IF(V777=#REF!,#REF!,IF(V777=#REF!,#REF!,IF(X777="","",IF(V777="","",IF(X777-TODAY()&gt;0,X777-TODAY(),"Venceu"))))))</f>
        <v>#REF!</v>
      </c>
      <c r="Z777" s="28"/>
      <c r="AA777" s="25"/>
      <c r="AC777" s="38"/>
    </row>
    <row r="778" spans="1:29" ht="43.5" hidden="1" customHeight="1" x14ac:dyDescent="0.25">
      <c r="A778" s="16">
        <v>782</v>
      </c>
      <c r="B778" s="17"/>
      <c r="C778" s="23" t="str">
        <f>IF(B778&gt;0,VLOOKUP(MID(B778,1,5),#REF!,2,FALSE),"")</f>
        <v/>
      </c>
      <c r="E778" s="17"/>
      <c r="F778" s="17" t="s">
        <v>2291</v>
      </c>
      <c r="G778" s="28"/>
      <c r="H778" s="17"/>
      <c r="I778" s="17"/>
      <c r="J778" s="17"/>
      <c r="K778" s="22"/>
      <c r="L778" s="22"/>
      <c r="M778" s="22"/>
      <c r="N778" s="22"/>
      <c r="O778" s="22"/>
      <c r="P778" s="22"/>
      <c r="Q778" s="22"/>
      <c r="R778" s="22"/>
      <c r="S778" s="17"/>
      <c r="T778" s="17"/>
      <c r="U778" s="69" t="str">
        <f t="shared" si="23"/>
        <v/>
      </c>
      <c r="V778" s="18"/>
      <c r="W778" s="17"/>
      <c r="X778" s="29" t="str">
        <f t="shared" si="22"/>
        <v/>
      </c>
      <c r="Y778" s="23" t="e">
        <f ca="1">IF(V778=#REF!,#REF!,IF(V778=#REF!,#REF!,IF(V778=#REF!,#REF!,IF(X778="","",IF(V778="","",IF(X778-TODAY()&gt;0,X778-TODAY(),"Venceu"))))))</f>
        <v>#REF!</v>
      </c>
      <c r="Z778" s="28"/>
      <c r="AA778" s="25"/>
      <c r="AC778" s="38"/>
    </row>
    <row r="779" spans="1:29" ht="43.5" hidden="1" customHeight="1" x14ac:dyDescent="0.25">
      <c r="A779" s="16">
        <v>783</v>
      </c>
      <c r="B779" s="17"/>
      <c r="C779" s="23" t="str">
        <f>IF(B779&gt;0,VLOOKUP(MID(B779,1,5),#REF!,2,FALSE),"")</f>
        <v/>
      </c>
      <c r="E779" s="17"/>
      <c r="F779" s="17" t="s">
        <v>2291</v>
      </c>
      <c r="G779" s="28"/>
      <c r="H779" s="17"/>
      <c r="I779" s="17"/>
      <c r="J779" s="17"/>
      <c r="K779" s="22"/>
      <c r="L779" s="22"/>
      <c r="M779" s="22"/>
      <c r="N779" s="22"/>
      <c r="O779" s="22"/>
      <c r="P779" s="22"/>
      <c r="Q779" s="22"/>
      <c r="R779" s="22"/>
      <c r="S779" s="17"/>
      <c r="T779" s="17"/>
      <c r="U779" s="69" t="str">
        <f t="shared" si="23"/>
        <v/>
      </c>
      <c r="V779" s="18"/>
      <c r="W779" s="17"/>
      <c r="X779" s="29" t="str">
        <f t="shared" si="22"/>
        <v/>
      </c>
      <c r="Y779" s="23" t="e">
        <f ca="1">IF(V779=#REF!,#REF!,IF(V779=#REF!,#REF!,IF(V779=#REF!,#REF!,IF(X779="","",IF(V779="","",IF(X779-TODAY()&gt;0,X779-TODAY(),"Venceu"))))))</f>
        <v>#REF!</v>
      </c>
      <c r="Z779" s="28"/>
      <c r="AA779" s="25"/>
      <c r="AC779" s="38"/>
    </row>
    <row r="780" spans="1:29" ht="43.5" hidden="1" customHeight="1" x14ac:dyDescent="0.25">
      <c r="A780" s="16">
        <v>784</v>
      </c>
      <c r="B780" s="17"/>
      <c r="C780" s="23" t="str">
        <f>IF(B780&gt;0,VLOOKUP(MID(B780,1,5),#REF!,2,FALSE),"")</f>
        <v/>
      </c>
      <c r="E780" s="17"/>
      <c r="F780" s="17" t="s">
        <v>2291</v>
      </c>
      <c r="G780" s="28"/>
      <c r="H780" s="17"/>
      <c r="I780" s="17"/>
      <c r="J780" s="17"/>
      <c r="K780" s="22"/>
      <c r="L780" s="22"/>
      <c r="M780" s="22"/>
      <c r="N780" s="22"/>
      <c r="O780" s="22"/>
      <c r="P780" s="22"/>
      <c r="Q780" s="22"/>
      <c r="R780" s="22"/>
      <c r="S780" s="17"/>
      <c r="T780" s="17"/>
      <c r="U780" s="69" t="str">
        <f t="shared" si="23"/>
        <v/>
      </c>
      <c r="V780" s="18"/>
      <c r="W780" s="17"/>
      <c r="X780" s="29" t="str">
        <f t="shared" si="22"/>
        <v/>
      </c>
      <c r="Y780" s="23" t="e">
        <f ca="1">IF(V780=#REF!,#REF!,IF(V780=#REF!,#REF!,IF(V780=#REF!,#REF!,IF(X780="","",IF(V780="","",IF(X780-TODAY()&gt;0,X780-TODAY(),"Venceu"))))))</f>
        <v>#REF!</v>
      </c>
      <c r="Z780" s="28"/>
      <c r="AA780" s="25"/>
      <c r="AC780" s="38"/>
    </row>
    <row r="781" spans="1:29" ht="43.5" hidden="1" customHeight="1" x14ac:dyDescent="0.25">
      <c r="A781" s="16">
        <v>785</v>
      </c>
      <c r="B781" s="17"/>
      <c r="C781" s="23" t="str">
        <f>IF(B781&gt;0,VLOOKUP(MID(B781,1,5),#REF!,2,FALSE),"")</f>
        <v/>
      </c>
      <c r="E781" s="17"/>
      <c r="F781" s="17" t="s">
        <v>2291</v>
      </c>
      <c r="G781" s="28"/>
      <c r="H781" s="17"/>
      <c r="I781" s="17"/>
      <c r="J781" s="17"/>
      <c r="K781" s="22"/>
      <c r="L781" s="22"/>
      <c r="M781" s="22"/>
      <c r="N781" s="22"/>
      <c r="O781" s="22"/>
      <c r="P781" s="22"/>
      <c r="Q781" s="22"/>
      <c r="R781" s="22"/>
      <c r="S781" s="17"/>
      <c r="T781" s="17"/>
      <c r="U781" s="69" t="str">
        <f t="shared" si="23"/>
        <v/>
      </c>
      <c r="V781" s="18"/>
      <c r="W781" s="17"/>
      <c r="X781" s="29" t="str">
        <f t="shared" si="22"/>
        <v/>
      </c>
      <c r="Y781" s="23" t="e">
        <f ca="1">IF(V781=#REF!,#REF!,IF(V781=#REF!,#REF!,IF(V781=#REF!,#REF!,IF(X781="","",IF(V781="","",IF(X781-TODAY()&gt;0,X781-TODAY(),"Venceu"))))))</f>
        <v>#REF!</v>
      </c>
      <c r="Z781" s="28"/>
      <c r="AA781" s="25"/>
      <c r="AC781" s="38"/>
    </row>
    <row r="782" spans="1:29" ht="43.5" hidden="1" customHeight="1" x14ac:dyDescent="0.25">
      <c r="A782" s="16">
        <v>786</v>
      </c>
      <c r="B782" s="17"/>
      <c r="C782" s="23" t="str">
        <f>IF(B782&gt;0,VLOOKUP(MID(B782,1,5),#REF!,2,FALSE),"")</f>
        <v/>
      </c>
      <c r="E782" s="17"/>
      <c r="F782" s="17" t="s">
        <v>2291</v>
      </c>
      <c r="G782" s="28"/>
      <c r="H782" s="17"/>
      <c r="I782" s="17"/>
      <c r="J782" s="17"/>
      <c r="K782" s="22"/>
      <c r="L782" s="22"/>
      <c r="M782" s="22"/>
      <c r="N782" s="22"/>
      <c r="O782" s="22"/>
      <c r="P782" s="22"/>
      <c r="Q782" s="22"/>
      <c r="R782" s="22"/>
      <c r="S782" s="17"/>
      <c r="T782" s="17"/>
      <c r="U782" s="69" t="str">
        <f t="shared" si="23"/>
        <v/>
      </c>
      <c r="V782" s="18"/>
      <c r="W782" s="17"/>
      <c r="X782" s="29" t="str">
        <f t="shared" si="22"/>
        <v/>
      </c>
      <c r="Y782" s="23" t="e">
        <f ca="1">IF(V782=#REF!,#REF!,IF(V782=#REF!,#REF!,IF(V782=#REF!,#REF!,IF(X782="","",IF(V782="","",IF(X782-TODAY()&gt;0,X782-TODAY(),"Venceu"))))))</f>
        <v>#REF!</v>
      </c>
      <c r="Z782" s="28"/>
      <c r="AA782" s="25"/>
      <c r="AC782" s="38"/>
    </row>
    <row r="783" spans="1:29" ht="43.5" hidden="1" customHeight="1" x14ac:dyDescent="0.25">
      <c r="A783" s="16">
        <v>787</v>
      </c>
      <c r="B783" s="17"/>
      <c r="C783" s="23" t="str">
        <f>IF(B783&gt;0,VLOOKUP(MID(B783,1,5),#REF!,2,FALSE),"")</f>
        <v/>
      </c>
      <c r="E783" s="17"/>
      <c r="F783" s="17" t="s">
        <v>2291</v>
      </c>
      <c r="G783" s="28"/>
      <c r="H783" s="17"/>
      <c r="I783" s="17"/>
      <c r="J783" s="17"/>
      <c r="K783" s="22"/>
      <c r="L783" s="22"/>
      <c r="M783" s="22"/>
      <c r="N783" s="22"/>
      <c r="O783" s="22"/>
      <c r="P783" s="22"/>
      <c r="Q783" s="22"/>
      <c r="R783" s="22"/>
      <c r="S783" s="17"/>
      <c r="T783" s="17"/>
      <c r="U783" s="69" t="str">
        <f t="shared" si="23"/>
        <v/>
      </c>
      <c r="V783" s="18"/>
      <c r="W783" s="17"/>
      <c r="X783" s="29" t="str">
        <f t="shared" si="22"/>
        <v/>
      </c>
      <c r="Y783" s="23" t="e">
        <f ca="1">IF(V783=#REF!,#REF!,IF(V783=#REF!,#REF!,IF(V783=#REF!,#REF!,IF(X783="","",IF(V783="","",IF(X783-TODAY()&gt;0,X783-TODAY(),"Venceu"))))))</f>
        <v>#REF!</v>
      </c>
      <c r="Z783" s="28"/>
      <c r="AA783" s="25"/>
      <c r="AC783" s="38"/>
    </row>
    <row r="784" spans="1:29" ht="43.5" hidden="1" customHeight="1" x14ac:dyDescent="0.25">
      <c r="A784" s="16">
        <v>788</v>
      </c>
      <c r="B784" s="17"/>
      <c r="C784" s="23" t="str">
        <f>IF(B784&gt;0,VLOOKUP(MID(B784,1,5),#REF!,2,FALSE),"")</f>
        <v/>
      </c>
      <c r="E784" s="17"/>
      <c r="F784" s="17" t="s">
        <v>2291</v>
      </c>
      <c r="G784" s="28"/>
      <c r="H784" s="17"/>
      <c r="I784" s="17"/>
      <c r="J784" s="17"/>
      <c r="K784" s="22"/>
      <c r="L784" s="22"/>
      <c r="M784" s="22"/>
      <c r="N784" s="22"/>
      <c r="O784" s="22"/>
      <c r="P784" s="22"/>
      <c r="Q784" s="22"/>
      <c r="R784" s="22"/>
      <c r="S784" s="17"/>
      <c r="T784" s="17"/>
      <c r="U784" s="69" t="str">
        <f t="shared" si="23"/>
        <v/>
      </c>
      <c r="V784" s="18"/>
      <c r="W784" s="17"/>
      <c r="X784" s="29" t="str">
        <f t="shared" si="22"/>
        <v/>
      </c>
      <c r="Y784" s="23" t="e">
        <f ca="1">IF(V784=#REF!,#REF!,IF(V784=#REF!,#REF!,IF(V784=#REF!,#REF!,IF(X784="","",IF(V784="","",IF(X784-TODAY()&gt;0,X784-TODAY(),"Venceu"))))))</f>
        <v>#REF!</v>
      </c>
      <c r="Z784" s="28"/>
      <c r="AA784" s="25"/>
      <c r="AC784" s="38"/>
    </row>
    <row r="785" spans="1:29" ht="43.5" hidden="1" customHeight="1" x14ac:dyDescent="0.25">
      <c r="A785" s="16">
        <v>789</v>
      </c>
      <c r="B785" s="17"/>
      <c r="C785" s="23" t="str">
        <f>IF(B785&gt;0,VLOOKUP(MID(B785,1,5),#REF!,2,FALSE),"")</f>
        <v/>
      </c>
      <c r="E785" s="17"/>
      <c r="F785" s="17" t="s">
        <v>2291</v>
      </c>
      <c r="G785" s="28"/>
      <c r="H785" s="17"/>
      <c r="I785" s="17"/>
      <c r="J785" s="17"/>
      <c r="K785" s="22"/>
      <c r="L785" s="22"/>
      <c r="M785" s="22"/>
      <c r="N785" s="22"/>
      <c r="O785" s="22"/>
      <c r="P785" s="22"/>
      <c r="Q785" s="22"/>
      <c r="R785" s="22"/>
      <c r="S785" s="17"/>
      <c r="T785" s="17"/>
      <c r="U785" s="69" t="str">
        <f t="shared" si="23"/>
        <v/>
      </c>
      <c r="V785" s="18"/>
      <c r="W785" s="17"/>
      <c r="X785" s="29" t="str">
        <f t="shared" si="22"/>
        <v/>
      </c>
      <c r="Y785" s="23" t="e">
        <f ca="1">IF(V785=#REF!,#REF!,IF(V785=#REF!,#REF!,IF(V785=#REF!,#REF!,IF(X785="","",IF(V785="","",IF(X785-TODAY()&gt;0,X785-TODAY(),"Venceu"))))))</f>
        <v>#REF!</v>
      </c>
      <c r="Z785" s="28"/>
      <c r="AA785" s="25"/>
      <c r="AC785" s="38"/>
    </row>
    <row r="786" spans="1:29" ht="43.5" hidden="1" customHeight="1" x14ac:dyDescent="0.25">
      <c r="A786" s="16">
        <v>790</v>
      </c>
      <c r="B786" s="17"/>
      <c r="C786" s="23" t="str">
        <f>IF(B786&gt;0,VLOOKUP(MID(B786,1,5),#REF!,2,FALSE),"")</f>
        <v/>
      </c>
      <c r="E786" s="17"/>
      <c r="F786" s="17" t="s">
        <v>2291</v>
      </c>
      <c r="G786" s="28"/>
      <c r="H786" s="17"/>
      <c r="I786" s="17"/>
      <c r="J786" s="17"/>
      <c r="K786" s="22"/>
      <c r="L786" s="22"/>
      <c r="M786" s="22"/>
      <c r="N786" s="22"/>
      <c r="O786" s="22"/>
      <c r="P786" s="22"/>
      <c r="Q786" s="22"/>
      <c r="R786" s="22"/>
      <c r="S786" s="17"/>
      <c r="T786" s="17"/>
      <c r="U786" s="69" t="str">
        <f t="shared" si="23"/>
        <v/>
      </c>
      <c r="V786" s="18"/>
      <c r="W786" s="17"/>
      <c r="X786" s="29" t="str">
        <f t="shared" si="22"/>
        <v/>
      </c>
      <c r="Y786" s="23" t="e">
        <f ca="1">IF(V786=#REF!,#REF!,IF(V786=#REF!,#REF!,IF(V786=#REF!,#REF!,IF(X786="","",IF(V786="","",IF(X786-TODAY()&gt;0,X786-TODAY(),"Venceu"))))))</f>
        <v>#REF!</v>
      </c>
      <c r="Z786" s="28"/>
      <c r="AA786" s="25"/>
      <c r="AC786" s="38"/>
    </row>
    <row r="787" spans="1:29" ht="43.5" hidden="1" customHeight="1" x14ac:dyDescent="0.25">
      <c r="A787" s="16">
        <v>791</v>
      </c>
      <c r="B787" s="17"/>
      <c r="C787" s="23" t="str">
        <f>IF(B787&gt;0,VLOOKUP(MID(B787,1,5),#REF!,2,FALSE),"")</f>
        <v/>
      </c>
      <c r="E787" s="17"/>
      <c r="F787" s="17" t="s">
        <v>2291</v>
      </c>
      <c r="G787" s="28"/>
      <c r="H787" s="17"/>
      <c r="I787" s="17"/>
      <c r="J787" s="17"/>
      <c r="K787" s="22"/>
      <c r="L787" s="22"/>
      <c r="M787" s="22"/>
      <c r="N787" s="22"/>
      <c r="O787" s="22"/>
      <c r="P787" s="22"/>
      <c r="Q787" s="22"/>
      <c r="R787" s="22"/>
      <c r="S787" s="17"/>
      <c r="T787" s="17"/>
      <c r="U787" s="69" t="str">
        <f t="shared" si="23"/>
        <v/>
      </c>
      <c r="V787" s="18"/>
      <c r="W787" s="17"/>
      <c r="X787" s="29" t="str">
        <f t="shared" si="22"/>
        <v/>
      </c>
      <c r="Y787" s="23" t="e">
        <f ca="1">IF(V787=#REF!,#REF!,IF(V787=#REF!,#REF!,IF(V787=#REF!,#REF!,IF(X787="","",IF(V787="","",IF(X787-TODAY()&gt;0,X787-TODAY(),"Venceu"))))))</f>
        <v>#REF!</v>
      </c>
      <c r="Z787" s="28"/>
      <c r="AA787" s="25"/>
      <c r="AC787" s="38"/>
    </row>
    <row r="788" spans="1:29" ht="43.5" hidden="1" customHeight="1" x14ac:dyDescent="0.25">
      <c r="A788" s="16">
        <v>792</v>
      </c>
      <c r="B788" s="17"/>
      <c r="C788" s="23" t="str">
        <f>IF(B788&gt;0,VLOOKUP(MID(B788,1,5),#REF!,2,FALSE),"")</f>
        <v/>
      </c>
      <c r="E788" s="17"/>
      <c r="F788" s="17" t="s">
        <v>2291</v>
      </c>
      <c r="G788" s="28"/>
      <c r="H788" s="17"/>
      <c r="I788" s="17"/>
      <c r="J788" s="17"/>
      <c r="K788" s="22"/>
      <c r="L788" s="22"/>
      <c r="M788" s="22"/>
      <c r="N788" s="22"/>
      <c r="O788" s="22"/>
      <c r="P788" s="22"/>
      <c r="Q788" s="22"/>
      <c r="R788" s="22"/>
      <c r="S788" s="17"/>
      <c r="T788" s="17"/>
      <c r="U788" s="69" t="str">
        <f t="shared" si="23"/>
        <v/>
      </c>
      <c r="V788" s="18"/>
      <c r="W788" s="17"/>
      <c r="X788" s="29" t="str">
        <f t="shared" si="22"/>
        <v/>
      </c>
      <c r="Y788" s="23" t="e">
        <f ca="1">IF(V788=#REF!,#REF!,IF(V788=#REF!,#REF!,IF(V788=#REF!,#REF!,IF(X788="","",IF(V788="","",IF(X788-TODAY()&gt;0,X788-TODAY(),"Venceu"))))))</f>
        <v>#REF!</v>
      </c>
      <c r="Z788" s="28"/>
      <c r="AA788" s="25"/>
      <c r="AC788" s="38"/>
    </row>
    <row r="789" spans="1:29" ht="43.5" hidden="1" customHeight="1" x14ac:dyDescent="0.25">
      <c r="A789" s="16">
        <v>793</v>
      </c>
      <c r="B789" s="17"/>
      <c r="C789" s="23" t="str">
        <f>IF(B789&gt;0,VLOOKUP(MID(B789,1,5),#REF!,2,FALSE),"")</f>
        <v/>
      </c>
      <c r="E789" s="17"/>
      <c r="F789" s="17" t="s">
        <v>2291</v>
      </c>
      <c r="G789" s="28"/>
      <c r="H789" s="17"/>
      <c r="I789" s="17"/>
      <c r="J789" s="17"/>
      <c r="K789" s="22"/>
      <c r="L789" s="22"/>
      <c r="M789" s="22"/>
      <c r="N789" s="22"/>
      <c r="O789" s="22"/>
      <c r="P789" s="22"/>
      <c r="Q789" s="22"/>
      <c r="R789" s="22"/>
      <c r="S789" s="17"/>
      <c r="T789" s="17"/>
      <c r="U789" s="69" t="str">
        <f t="shared" si="23"/>
        <v/>
      </c>
      <c r="V789" s="18"/>
      <c r="W789" s="17"/>
      <c r="X789" s="29" t="str">
        <f t="shared" si="22"/>
        <v/>
      </c>
      <c r="Y789" s="23" t="e">
        <f ca="1">IF(V789=#REF!,#REF!,IF(V789=#REF!,#REF!,IF(V789=#REF!,#REF!,IF(X789="","",IF(V789="","",IF(X789-TODAY()&gt;0,X789-TODAY(),"Venceu"))))))</f>
        <v>#REF!</v>
      </c>
      <c r="Z789" s="28"/>
      <c r="AA789" s="25"/>
      <c r="AC789" s="38"/>
    </row>
    <row r="790" spans="1:29" ht="43.5" hidden="1" customHeight="1" x14ac:dyDescent="0.25">
      <c r="A790" s="16">
        <v>794</v>
      </c>
      <c r="B790" s="17"/>
      <c r="C790" s="23" t="str">
        <f>IF(B790&gt;0,VLOOKUP(MID(B790,1,5),#REF!,2,FALSE),"")</f>
        <v/>
      </c>
      <c r="E790" s="17"/>
      <c r="F790" s="17" t="s">
        <v>2291</v>
      </c>
      <c r="G790" s="28"/>
      <c r="H790" s="17"/>
      <c r="I790" s="17"/>
      <c r="J790" s="17"/>
      <c r="K790" s="22"/>
      <c r="L790" s="22"/>
      <c r="M790" s="22"/>
      <c r="N790" s="22"/>
      <c r="O790" s="22"/>
      <c r="P790" s="22"/>
      <c r="Q790" s="22"/>
      <c r="R790" s="22"/>
      <c r="S790" s="17"/>
      <c r="T790" s="17"/>
      <c r="U790" s="69" t="str">
        <f t="shared" si="23"/>
        <v/>
      </c>
      <c r="V790" s="18"/>
      <c r="W790" s="17"/>
      <c r="X790" s="29" t="str">
        <f t="shared" si="22"/>
        <v/>
      </c>
      <c r="Y790" s="23" t="e">
        <f ca="1">IF(V790=#REF!,#REF!,IF(V790=#REF!,#REF!,IF(V790=#REF!,#REF!,IF(X790="","",IF(V790="","",IF(X790-TODAY()&gt;0,X790-TODAY(),"Venceu"))))))</f>
        <v>#REF!</v>
      </c>
      <c r="Z790" s="28"/>
      <c r="AA790" s="25"/>
      <c r="AC790" s="38"/>
    </row>
    <row r="791" spans="1:29" ht="43.5" hidden="1" customHeight="1" x14ac:dyDescent="0.25">
      <c r="A791" s="16">
        <v>795</v>
      </c>
      <c r="B791" s="17"/>
      <c r="C791" s="23" t="str">
        <f>IF(B791&gt;0,VLOOKUP(MID(B791,1,5),#REF!,2,FALSE),"")</f>
        <v/>
      </c>
      <c r="E791" s="17"/>
      <c r="F791" s="17" t="s">
        <v>2291</v>
      </c>
      <c r="G791" s="28"/>
      <c r="H791" s="17"/>
      <c r="I791" s="17"/>
      <c r="J791" s="17"/>
      <c r="K791" s="22"/>
      <c r="L791" s="22"/>
      <c r="M791" s="22"/>
      <c r="N791" s="22"/>
      <c r="O791" s="22"/>
      <c r="P791" s="22"/>
      <c r="Q791" s="22"/>
      <c r="R791" s="22"/>
      <c r="S791" s="17"/>
      <c r="T791" s="17"/>
      <c r="U791" s="69" t="str">
        <f t="shared" si="23"/>
        <v/>
      </c>
      <c r="V791" s="18"/>
      <c r="W791" s="17"/>
      <c r="X791" s="29" t="str">
        <f t="shared" si="22"/>
        <v/>
      </c>
      <c r="Y791" s="23" t="e">
        <f ca="1">IF(V791=#REF!,#REF!,IF(V791=#REF!,#REF!,IF(V791=#REF!,#REF!,IF(X791="","",IF(V791="","",IF(X791-TODAY()&gt;0,X791-TODAY(),"Venceu"))))))</f>
        <v>#REF!</v>
      </c>
      <c r="Z791" s="28"/>
      <c r="AA791" s="25"/>
      <c r="AC791" s="38"/>
    </row>
    <row r="792" spans="1:29" ht="43.5" hidden="1" customHeight="1" x14ac:dyDescent="0.25">
      <c r="A792" s="16">
        <v>796</v>
      </c>
      <c r="B792" s="17"/>
      <c r="C792" s="23" t="str">
        <f>IF(B792&gt;0,VLOOKUP(MID(B792,1,5),#REF!,2,FALSE),"")</f>
        <v/>
      </c>
      <c r="E792" s="17"/>
      <c r="F792" s="17" t="s">
        <v>2291</v>
      </c>
      <c r="G792" s="28"/>
      <c r="H792" s="17"/>
      <c r="I792" s="17"/>
      <c r="J792" s="17"/>
      <c r="K792" s="22"/>
      <c r="L792" s="22"/>
      <c r="M792" s="22"/>
      <c r="N792" s="22"/>
      <c r="O792" s="22"/>
      <c r="P792" s="22"/>
      <c r="Q792" s="22"/>
      <c r="R792" s="22"/>
      <c r="S792" s="17"/>
      <c r="T792" s="17"/>
      <c r="U792" s="69" t="str">
        <f t="shared" si="23"/>
        <v/>
      </c>
      <c r="V792" s="18"/>
      <c r="W792" s="17"/>
      <c r="X792" s="29" t="str">
        <f t="shared" si="22"/>
        <v/>
      </c>
      <c r="Y792" s="23" t="e">
        <f ca="1">IF(V792=#REF!,#REF!,IF(V792=#REF!,#REF!,IF(V792=#REF!,#REF!,IF(X792="","",IF(V792="","",IF(X792-TODAY()&gt;0,X792-TODAY(),"Venceu"))))))</f>
        <v>#REF!</v>
      </c>
      <c r="Z792" s="28"/>
      <c r="AA792" s="25"/>
      <c r="AC792" s="38"/>
    </row>
    <row r="793" spans="1:29" ht="43.5" hidden="1" customHeight="1" x14ac:dyDescent="0.25">
      <c r="A793" s="16">
        <v>797</v>
      </c>
      <c r="B793" s="17"/>
      <c r="C793" s="23" t="str">
        <f>IF(B793&gt;0,VLOOKUP(MID(B793,1,5),#REF!,2,FALSE),"")</f>
        <v/>
      </c>
      <c r="E793" s="17"/>
      <c r="F793" s="17" t="s">
        <v>2291</v>
      </c>
      <c r="G793" s="28"/>
      <c r="H793" s="17"/>
      <c r="I793" s="17"/>
      <c r="J793" s="17"/>
      <c r="K793" s="22"/>
      <c r="L793" s="22"/>
      <c r="M793" s="22"/>
      <c r="N793" s="22"/>
      <c r="O793" s="22"/>
      <c r="P793" s="22"/>
      <c r="Q793" s="22"/>
      <c r="R793" s="22"/>
      <c r="S793" s="17"/>
      <c r="T793" s="17"/>
      <c r="U793" s="69" t="str">
        <f t="shared" si="23"/>
        <v/>
      </c>
      <c r="V793" s="18"/>
      <c r="W793" s="17"/>
      <c r="X793" s="29" t="str">
        <f t="shared" si="22"/>
        <v/>
      </c>
      <c r="Y793" s="23" t="e">
        <f ca="1">IF(V793=#REF!,#REF!,IF(V793=#REF!,#REF!,IF(V793=#REF!,#REF!,IF(X793="","",IF(V793="","",IF(X793-TODAY()&gt;0,X793-TODAY(),"Venceu"))))))</f>
        <v>#REF!</v>
      </c>
      <c r="Z793" s="28"/>
      <c r="AA793" s="25"/>
      <c r="AC793" s="38"/>
    </row>
    <row r="794" spans="1:29" ht="43.5" hidden="1" customHeight="1" x14ac:dyDescent="0.25">
      <c r="A794" s="16">
        <v>798</v>
      </c>
      <c r="B794" s="17"/>
      <c r="C794" s="23" t="str">
        <f>IF(B794&gt;0,VLOOKUP(MID(B794,1,5),#REF!,2,FALSE),"")</f>
        <v/>
      </c>
      <c r="E794" s="17"/>
      <c r="F794" s="17" t="s">
        <v>2291</v>
      </c>
      <c r="G794" s="28"/>
      <c r="H794" s="17"/>
      <c r="I794" s="17"/>
      <c r="J794" s="17"/>
      <c r="K794" s="22"/>
      <c r="L794" s="22"/>
      <c r="M794" s="22"/>
      <c r="N794" s="22"/>
      <c r="O794" s="22"/>
      <c r="P794" s="22"/>
      <c r="Q794" s="22"/>
      <c r="R794" s="22"/>
      <c r="S794" s="17"/>
      <c r="T794" s="17"/>
      <c r="U794" s="69" t="str">
        <f t="shared" si="23"/>
        <v/>
      </c>
      <c r="V794" s="18"/>
      <c r="W794" s="17"/>
      <c r="X794" s="29" t="str">
        <f t="shared" si="22"/>
        <v/>
      </c>
      <c r="Y794" s="23" t="e">
        <f ca="1">IF(V794=#REF!,#REF!,IF(V794=#REF!,#REF!,IF(V794=#REF!,#REF!,IF(X794="","",IF(V794="","",IF(X794-TODAY()&gt;0,X794-TODAY(),"Venceu"))))))</f>
        <v>#REF!</v>
      </c>
      <c r="Z794" s="28"/>
      <c r="AA794" s="25"/>
      <c r="AC794" s="38"/>
    </row>
    <row r="795" spans="1:29" ht="43.5" hidden="1" customHeight="1" x14ac:dyDescent="0.25">
      <c r="A795" s="16">
        <v>799</v>
      </c>
      <c r="B795" s="17"/>
      <c r="C795" s="23" t="str">
        <f>IF(B795&gt;0,VLOOKUP(MID(B795,1,5),#REF!,2,FALSE),"")</f>
        <v/>
      </c>
      <c r="E795" s="17"/>
      <c r="F795" s="17" t="s">
        <v>2291</v>
      </c>
      <c r="G795" s="28"/>
      <c r="H795" s="17"/>
      <c r="I795" s="17"/>
      <c r="J795" s="17"/>
      <c r="K795" s="22"/>
      <c r="L795" s="22"/>
      <c r="M795" s="22"/>
      <c r="N795" s="22"/>
      <c r="O795" s="22"/>
      <c r="P795" s="22"/>
      <c r="Q795" s="22"/>
      <c r="R795" s="22"/>
      <c r="S795" s="17"/>
      <c r="T795" s="17"/>
      <c r="U795" s="69" t="str">
        <f t="shared" si="23"/>
        <v/>
      </c>
      <c r="V795" s="18"/>
      <c r="W795" s="17"/>
      <c r="X795" s="29" t="str">
        <f t="shared" si="22"/>
        <v/>
      </c>
      <c r="Y795" s="23" t="e">
        <f ca="1">IF(V795=#REF!,#REF!,IF(V795=#REF!,#REF!,IF(V795=#REF!,#REF!,IF(X795="","",IF(V795="","",IF(X795-TODAY()&gt;0,X795-TODAY(),"Venceu"))))))</f>
        <v>#REF!</v>
      </c>
      <c r="Z795" s="28"/>
      <c r="AA795" s="25"/>
      <c r="AC795" s="38"/>
    </row>
    <row r="796" spans="1:29" ht="43.5" hidden="1" customHeight="1" x14ac:dyDescent="0.25">
      <c r="A796" s="16">
        <v>800</v>
      </c>
      <c r="B796" s="17"/>
      <c r="C796" s="23" t="str">
        <f>IF(B796&gt;0,VLOOKUP(MID(B796,1,5),#REF!,2,FALSE),"")</f>
        <v/>
      </c>
      <c r="E796" s="17"/>
      <c r="F796" s="17" t="s">
        <v>2291</v>
      </c>
      <c r="G796" s="28"/>
      <c r="H796" s="17"/>
      <c r="I796" s="17"/>
      <c r="J796" s="17"/>
      <c r="K796" s="22"/>
      <c r="L796" s="22"/>
      <c r="M796" s="22"/>
      <c r="N796" s="22"/>
      <c r="O796" s="22"/>
      <c r="P796" s="22"/>
      <c r="Q796" s="22"/>
      <c r="R796" s="22"/>
      <c r="S796" s="17"/>
      <c r="T796" s="17"/>
      <c r="U796" s="69" t="str">
        <f t="shared" si="23"/>
        <v/>
      </c>
      <c r="V796" s="18"/>
      <c r="W796" s="17"/>
      <c r="X796" s="29" t="str">
        <f t="shared" si="22"/>
        <v/>
      </c>
      <c r="Y796" s="23" t="e">
        <f ca="1">IF(V796=#REF!,#REF!,IF(V796=#REF!,#REF!,IF(V796=#REF!,#REF!,IF(X796="","",IF(V796="","",IF(X796-TODAY()&gt;0,X796-TODAY(),"Venceu"))))))</f>
        <v>#REF!</v>
      </c>
      <c r="Z796" s="28"/>
      <c r="AA796" s="25"/>
      <c r="AC796" s="38"/>
    </row>
    <row r="797" spans="1:29" ht="43.5" hidden="1" customHeight="1" x14ac:dyDescent="0.25">
      <c r="A797" s="16">
        <v>801</v>
      </c>
      <c r="B797" s="17"/>
      <c r="C797" s="23" t="str">
        <f>IF(B797&gt;0,VLOOKUP(MID(B797,1,5),#REF!,2,FALSE),"")</f>
        <v/>
      </c>
      <c r="E797" s="17"/>
      <c r="F797" s="17" t="s">
        <v>2291</v>
      </c>
      <c r="G797" s="28"/>
      <c r="H797" s="17"/>
      <c r="I797" s="17"/>
      <c r="J797" s="17"/>
      <c r="K797" s="22"/>
      <c r="L797" s="22"/>
      <c r="M797" s="22"/>
      <c r="N797" s="22"/>
      <c r="O797" s="22"/>
      <c r="P797" s="22"/>
      <c r="Q797" s="22"/>
      <c r="R797" s="22"/>
      <c r="S797" s="17"/>
      <c r="T797" s="17"/>
      <c r="U797" s="69" t="str">
        <f t="shared" si="23"/>
        <v/>
      </c>
      <c r="V797" s="18"/>
      <c r="W797" s="17"/>
      <c r="X797" s="29" t="str">
        <f t="shared" si="22"/>
        <v/>
      </c>
      <c r="Y797" s="23" t="e">
        <f ca="1">IF(V797=#REF!,#REF!,IF(V797=#REF!,#REF!,IF(V797=#REF!,#REF!,IF(X797="","",IF(V797="","",IF(X797-TODAY()&gt;0,X797-TODAY(),"Venceu"))))))</f>
        <v>#REF!</v>
      </c>
      <c r="Z797" s="28"/>
      <c r="AA797" s="25"/>
      <c r="AC797" s="38"/>
    </row>
    <row r="798" spans="1:29" ht="43.5" hidden="1" customHeight="1" x14ac:dyDescent="0.25">
      <c r="A798" s="16">
        <v>802</v>
      </c>
      <c r="B798" s="17"/>
      <c r="C798" s="23" t="str">
        <f>IF(B798&gt;0,VLOOKUP(MID(B798,1,5),#REF!,2,FALSE),"")</f>
        <v/>
      </c>
      <c r="E798" s="17"/>
      <c r="F798" s="17" t="s">
        <v>2291</v>
      </c>
      <c r="G798" s="28"/>
      <c r="H798" s="17"/>
      <c r="I798" s="17"/>
      <c r="J798" s="17"/>
      <c r="K798" s="22"/>
      <c r="L798" s="22"/>
      <c r="M798" s="22"/>
      <c r="N798" s="22"/>
      <c r="O798" s="22"/>
      <c r="P798" s="22"/>
      <c r="Q798" s="22"/>
      <c r="R798" s="22"/>
      <c r="S798" s="17"/>
      <c r="T798" s="17"/>
      <c r="U798" s="69" t="str">
        <f t="shared" si="23"/>
        <v/>
      </c>
      <c r="V798" s="18"/>
      <c r="W798" s="17"/>
      <c r="X798" s="29" t="str">
        <f t="shared" si="22"/>
        <v/>
      </c>
      <c r="Y798" s="23" t="e">
        <f ca="1">IF(V798=#REF!,#REF!,IF(V798=#REF!,#REF!,IF(V798=#REF!,#REF!,IF(X798="","",IF(V798="","",IF(X798-TODAY()&gt;0,X798-TODAY(),"Venceu"))))))</f>
        <v>#REF!</v>
      </c>
      <c r="Z798" s="28"/>
      <c r="AA798" s="25"/>
      <c r="AC798" s="38"/>
    </row>
    <row r="799" spans="1:29" ht="43.5" hidden="1" customHeight="1" x14ac:dyDescent="0.25">
      <c r="A799" s="16">
        <v>803</v>
      </c>
      <c r="B799" s="17"/>
      <c r="C799" s="23" t="str">
        <f>IF(B799&gt;0,VLOOKUP(MID(B799,1,5),#REF!,2,FALSE),"")</f>
        <v/>
      </c>
      <c r="E799" s="17"/>
      <c r="F799" s="17" t="s">
        <v>2291</v>
      </c>
      <c r="G799" s="28"/>
      <c r="H799" s="17"/>
      <c r="I799" s="17"/>
      <c r="J799" s="17"/>
      <c r="K799" s="22"/>
      <c r="L799" s="22"/>
      <c r="M799" s="22"/>
      <c r="N799" s="22"/>
      <c r="O799" s="22"/>
      <c r="P799" s="22"/>
      <c r="Q799" s="22"/>
      <c r="R799" s="22"/>
      <c r="S799" s="17"/>
      <c r="T799" s="17"/>
      <c r="U799" s="69" t="str">
        <f t="shared" si="23"/>
        <v/>
      </c>
      <c r="V799" s="18"/>
      <c r="W799" s="17"/>
      <c r="X799" s="29" t="str">
        <f t="shared" si="22"/>
        <v/>
      </c>
      <c r="Y799" s="23" t="e">
        <f ca="1">IF(V799=#REF!,#REF!,IF(V799=#REF!,#REF!,IF(V799=#REF!,#REF!,IF(X799="","",IF(V799="","",IF(X799-TODAY()&gt;0,X799-TODAY(),"Venceu"))))))</f>
        <v>#REF!</v>
      </c>
      <c r="Z799" s="28"/>
      <c r="AA799" s="25"/>
      <c r="AC799" s="38"/>
    </row>
    <row r="800" spans="1:29" ht="43.5" hidden="1" customHeight="1" x14ac:dyDescent="0.25">
      <c r="A800" s="16">
        <v>804</v>
      </c>
      <c r="B800" s="17"/>
      <c r="C800" s="23" t="str">
        <f>IF(B800&gt;0,VLOOKUP(MID(B800,1,5),#REF!,2,FALSE),"")</f>
        <v/>
      </c>
      <c r="E800" s="17"/>
      <c r="F800" s="17" t="s">
        <v>2291</v>
      </c>
      <c r="G800" s="28"/>
      <c r="H800" s="17"/>
      <c r="I800" s="17"/>
      <c r="J800" s="17"/>
      <c r="K800" s="22"/>
      <c r="L800" s="22"/>
      <c r="M800" s="22"/>
      <c r="N800" s="22"/>
      <c r="O800" s="22"/>
      <c r="P800" s="22"/>
      <c r="Q800" s="22"/>
      <c r="R800" s="22"/>
      <c r="S800" s="17"/>
      <c r="T800" s="17"/>
      <c r="U800" s="69" t="str">
        <f t="shared" si="23"/>
        <v/>
      </c>
      <c r="V800" s="18"/>
      <c r="W800" s="17"/>
      <c r="X800" s="29" t="str">
        <f t="shared" si="22"/>
        <v/>
      </c>
      <c r="Y800" s="23" t="e">
        <f ca="1">IF(V800=#REF!,#REF!,IF(V800=#REF!,#REF!,IF(V800=#REF!,#REF!,IF(X800="","",IF(V800="","",IF(X800-TODAY()&gt;0,X800-TODAY(),"Venceu"))))))</f>
        <v>#REF!</v>
      </c>
      <c r="Z800" s="28"/>
      <c r="AA800" s="25"/>
      <c r="AC800" s="38"/>
    </row>
    <row r="801" spans="1:29" ht="43.5" hidden="1" customHeight="1" x14ac:dyDescent="0.25">
      <c r="A801" s="16">
        <v>805</v>
      </c>
      <c r="B801" s="17"/>
      <c r="C801" s="23" t="str">
        <f>IF(B801&gt;0,VLOOKUP(MID(B801,1,5),#REF!,2,FALSE),"")</f>
        <v/>
      </c>
      <c r="E801" s="17"/>
      <c r="F801" s="17" t="s">
        <v>2291</v>
      </c>
      <c r="G801" s="28"/>
      <c r="H801" s="17"/>
      <c r="I801" s="17"/>
      <c r="J801" s="17"/>
      <c r="K801" s="22"/>
      <c r="L801" s="22"/>
      <c r="M801" s="22"/>
      <c r="N801" s="22"/>
      <c r="O801" s="22"/>
      <c r="P801" s="22"/>
      <c r="Q801" s="22"/>
      <c r="R801" s="22"/>
      <c r="S801" s="17"/>
      <c r="T801" s="17"/>
      <c r="U801" s="69" t="str">
        <f t="shared" si="23"/>
        <v/>
      </c>
      <c r="V801" s="18"/>
      <c r="W801" s="17"/>
      <c r="X801" s="29" t="str">
        <f t="shared" si="22"/>
        <v/>
      </c>
      <c r="Y801" s="23" t="e">
        <f ca="1">IF(V801=#REF!,#REF!,IF(V801=#REF!,#REF!,IF(V801=#REF!,#REF!,IF(X801="","",IF(V801="","",IF(X801-TODAY()&gt;0,X801-TODAY(),"Venceu"))))))</f>
        <v>#REF!</v>
      </c>
      <c r="Z801" s="28"/>
      <c r="AA801" s="25"/>
      <c r="AC801" s="38"/>
    </row>
    <row r="802" spans="1:29" ht="43.5" hidden="1" customHeight="1" x14ac:dyDescent="0.25">
      <c r="A802" s="16">
        <v>806</v>
      </c>
      <c r="B802" s="17"/>
      <c r="C802" s="23" t="str">
        <f>IF(B802&gt;0,VLOOKUP(MID(B802,1,5),#REF!,2,FALSE),"")</f>
        <v/>
      </c>
      <c r="E802" s="17"/>
      <c r="F802" s="17" t="s">
        <v>2291</v>
      </c>
      <c r="G802" s="28"/>
      <c r="H802" s="17"/>
      <c r="I802" s="17"/>
      <c r="J802" s="17"/>
      <c r="K802" s="22"/>
      <c r="L802" s="22"/>
      <c r="M802" s="22"/>
      <c r="N802" s="22"/>
      <c r="O802" s="22"/>
      <c r="P802" s="22"/>
      <c r="Q802" s="22"/>
      <c r="R802" s="22"/>
      <c r="S802" s="17"/>
      <c r="T802" s="17"/>
      <c r="U802" s="69" t="str">
        <f t="shared" si="23"/>
        <v/>
      </c>
      <c r="V802" s="18"/>
      <c r="W802" s="17"/>
      <c r="X802" s="29" t="str">
        <f t="shared" si="22"/>
        <v/>
      </c>
      <c r="Y802" s="23" t="e">
        <f ca="1">IF(V802=#REF!,#REF!,IF(V802=#REF!,#REF!,IF(V802=#REF!,#REF!,IF(X802="","",IF(V802="","",IF(X802-TODAY()&gt;0,X802-TODAY(),"Venceu"))))))</f>
        <v>#REF!</v>
      </c>
      <c r="Z802" s="28"/>
      <c r="AA802" s="25"/>
      <c r="AC802" s="38"/>
    </row>
    <row r="803" spans="1:29" ht="43.5" hidden="1" customHeight="1" x14ac:dyDescent="0.25">
      <c r="A803" s="16">
        <v>807</v>
      </c>
      <c r="B803" s="17"/>
      <c r="C803" s="23" t="str">
        <f>IF(B803&gt;0,VLOOKUP(MID(B803,1,5),#REF!,2,FALSE),"")</f>
        <v/>
      </c>
      <c r="E803" s="17"/>
      <c r="F803" s="17" t="s">
        <v>2291</v>
      </c>
      <c r="G803" s="28"/>
      <c r="H803" s="17"/>
      <c r="I803" s="17"/>
      <c r="J803" s="17"/>
      <c r="K803" s="22"/>
      <c r="L803" s="22"/>
      <c r="M803" s="22"/>
      <c r="N803" s="22"/>
      <c r="O803" s="22"/>
      <c r="P803" s="22"/>
      <c r="Q803" s="22"/>
      <c r="R803" s="22"/>
      <c r="S803" s="17"/>
      <c r="T803" s="17"/>
      <c r="U803" s="69" t="str">
        <f t="shared" si="23"/>
        <v/>
      </c>
      <c r="V803" s="18"/>
      <c r="W803" s="17"/>
      <c r="X803" s="29" t="str">
        <f t="shared" si="22"/>
        <v/>
      </c>
      <c r="Y803" s="23" t="e">
        <f ca="1">IF(V803=#REF!,#REF!,IF(V803=#REF!,#REF!,IF(V803=#REF!,#REF!,IF(X803="","",IF(V803="","",IF(X803-TODAY()&gt;0,X803-TODAY(),"Venceu"))))))</f>
        <v>#REF!</v>
      </c>
      <c r="Z803" s="28"/>
      <c r="AA803" s="25"/>
      <c r="AC803" s="38"/>
    </row>
    <row r="804" spans="1:29" ht="43.5" hidden="1" customHeight="1" x14ac:dyDescent="0.25">
      <c r="A804" s="16">
        <v>808</v>
      </c>
      <c r="B804" s="17"/>
      <c r="C804" s="23" t="str">
        <f>IF(B804&gt;0,VLOOKUP(MID(B804,1,5),#REF!,2,FALSE),"")</f>
        <v/>
      </c>
      <c r="E804" s="17"/>
      <c r="F804" s="17" t="s">
        <v>2291</v>
      </c>
      <c r="G804" s="28"/>
      <c r="H804" s="17"/>
      <c r="I804" s="17"/>
      <c r="J804" s="17"/>
      <c r="K804" s="22"/>
      <c r="L804" s="22"/>
      <c r="M804" s="22"/>
      <c r="N804" s="22"/>
      <c r="O804" s="22"/>
      <c r="P804" s="22"/>
      <c r="Q804" s="22"/>
      <c r="R804" s="22"/>
      <c r="S804" s="17"/>
      <c r="T804" s="17"/>
      <c r="U804" s="69" t="str">
        <f t="shared" si="23"/>
        <v/>
      </c>
      <c r="V804" s="18"/>
      <c r="W804" s="17"/>
      <c r="X804" s="29" t="str">
        <f t="shared" si="22"/>
        <v/>
      </c>
      <c r="Y804" s="23" t="e">
        <f ca="1">IF(V804=#REF!,#REF!,IF(V804=#REF!,#REF!,IF(V804=#REF!,#REF!,IF(X804="","",IF(V804="","",IF(X804-TODAY()&gt;0,X804-TODAY(),"Venceu"))))))</f>
        <v>#REF!</v>
      </c>
      <c r="Z804" s="28"/>
      <c r="AA804" s="25"/>
      <c r="AC804" s="38"/>
    </row>
    <row r="805" spans="1:29" ht="43.5" hidden="1" customHeight="1" x14ac:dyDescent="0.25">
      <c r="A805" s="16">
        <v>809</v>
      </c>
      <c r="B805" s="17"/>
      <c r="C805" s="23" t="str">
        <f>IF(B805&gt;0,VLOOKUP(MID(B805,1,5),#REF!,2,FALSE),"")</f>
        <v/>
      </c>
      <c r="E805" s="17"/>
      <c r="F805" s="17" t="s">
        <v>2291</v>
      </c>
      <c r="G805" s="28"/>
      <c r="H805" s="17"/>
      <c r="I805" s="17"/>
      <c r="J805" s="17"/>
      <c r="K805" s="22"/>
      <c r="L805" s="22"/>
      <c r="M805" s="22"/>
      <c r="N805" s="22"/>
      <c r="O805" s="22"/>
      <c r="P805" s="22"/>
      <c r="Q805" s="22"/>
      <c r="R805" s="22"/>
      <c r="S805" s="17"/>
      <c r="T805" s="17"/>
      <c r="U805" s="69" t="str">
        <f t="shared" si="23"/>
        <v/>
      </c>
      <c r="V805" s="18"/>
      <c r="W805" s="17"/>
      <c r="X805" s="29" t="str">
        <f t="shared" si="22"/>
        <v/>
      </c>
      <c r="Y805" s="23" t="e">
        <f ca="1">IF(V805=#REF!,#REF!,IF(V805=#REF!,#REF!,IF(V805=#REF!,#REF!,IF(X805="","",IF(V805="","",IF(X805-TODAY()&gt;0,X805-TODAY(),"Venceu"))))))</f>
        <v>#REF!</v>
      </c>
      <c r="Z805" s="28"/>
      <c r="AA805" s="25"/>
      <c r="AC805" s="38"/>
    </row>
    <row r="806" spans="1:29" ht="43.5" hidden="1" customHeight="1" x14ac:dyDescent="0.25">
      <c r="A806" s="16">
        <v>810</v>
      </c>
      <c r="B806" s="17"/>
      <c r="C806" s="23" t="str">
        <f>IF(B806&gt;0,VLOOKUP(MID(B806,1,5),#REF!,2,FALSE),"")</f>
        <v/>
      </c>
      <c r="E806" s="17"/>
      <c r="F806" s="17" t="s">
        <v>2291</v>
      </c>
      <c r="G806" s="28"/>
      <c r="H806" s="17"/>
      <c r="I806" s="17"/>
      <c r="J806" s="17"/>
      <c r="K806" s="22"/>
      <c r="L806" s="22"/>
      <c r="M806" s="22"/>
      <c r="N806" s="22"/>
      <c r="O806" s="22"/>
      <c r="P806" s="22"/>
      <c r="Q806" s="22"/>
      <c r="R806" s="22"/>
      <c r="S806" s="17"/>
      <c r="T806" s="17"/>
      <c r="U806" s="69" t="str">
        <f t="shared" si="23"/>
        <v/>
      </c>
      <c r="V806" s="18"/>
      <c r="W806" s="17"/>
      <c r="X806" s="29" t="str">
        <f t="shared" si="22"/>
        <v/>
      </c>
      <c r="Y806" s="23" t="e">
        <f ca="1">IF(V806=#REF!,#REF!,IF(V806=#REF!,#REF!,IF(V806=#REF!,#REF!,IF(X806="","",IF(V806="","",IF(X806-TODAY()&gt;0,X806-TODAY(),"Venceu"))))))</f>
        <v>#REF!</v>
      </c>
      <c r="Z806" s="28"/>
      <c r="AA806" s="25"/>
      <c r="AC806" s="38"/>
    </row>
    <row r="807" spans="1:29" ht="43.5" hidden="1" customHeight="1" x14ac:dyDescent="0.25">
      <c r="A807" s="16">
        <v>811</v>
      </c>
      <c r="B807" s="17"/>
      <c r="C807" s="23" t="str">
        <f>IF(B807&gt;0,VLOOKUP(MID(B807,1,5),#REF!,2,FALSE),"")</f>
        <v/>
      </c>
      <c r="E807" s="17"/>
      <c r="F807" s="17" t="s">
        <v>2291</v>
      </c>
      <c r="G807" s="28"/>
      <c r="H807" s="17"/>
      <c r="I807" s="17"/>
      <c r="J807" s="17"/>
      <c r="K807" s="22"/>
      <c r="L807" s="22"/>
      <c r="M807" s="22"/>
      <c r="N807" s="22"/>
      <c r="O807" s="22"/>
      <c r="P807" s="22"/>
      <c r="Q807" s="22"/>
      <c r="R807" s="22"/>
      <c r="S807" s="17"/>
      <c r="T807" s="17"/>
      <c r="U807" s="69" t="str">
        <f t="shared" si="23"/>
        <v/>
      </c>
      <c r="V807" s="18"/>
      <c r="W807" s="17"/>
      <c r="X807" s="29" t="str">
        <f t="shared" si="22"/>
        <v/>
      </c>
      <c r="Y807" s="23" t="e">
        <f ca="1">IF(V807=#REF!,#REF!,IF(V807=#REF!,#REF!,IF(V807=#REF!,#REF!,IF(X807="","",IF(V807="","",IF(X807-TODAY()&gt;0,X807-TODAY(),"Venceu"))))))</f>
        <v>#REF!</v>
      </c>
      <c r="Z807" s="28"/>
      <c r="AA807" s="25"/>
      <c r="AC807" s="38"/>
    </row>
    <row r="808" spans="1:29" ht="43.5" hidden="1" customHeight="1" x14ac:dyDescent="0.25">
      <c r="A808" s="16">
        <v>812</v>
      </c>
      <c r="B808" s="17"/>
      <c r="C808" s="23" t="str">
        <f>IF(B808&gt;0,VLOOKUP(MID(B808,1,5),#REF!,2,FALSE),"")</f>
        <v/>
      </c>
      <c r="E808" s="17"/>
      <c r="F808" s="17" t="s">
        <v>2291</v>
      </c>
      <c r="G808" s="28"/>
      <c r="H808" s="17"/>
      <c r="I808" s="17"/>
      <c r="J808" s="17"/>
      <c r="K808" s="22"/>
      <c r="L808" s="22"/>
      <c r="M808" s="22"/>
      <c r="N808" s="22"/>
      <c r="O808" s="22"/>
      <c r="P808" s="22"/>
      <c r="Q808" s="22"/>
      <c r="R808" s="22"/>
      <c r="S808" s="17"/>
      <c r="T808" s="17"/>
      <c r="U808" s="69" t="str">
        <f t="shared" si="23"/>
        <v/>
      </c>
      <c r="V808" s="18"/>
      <c r="W808" s="17"/>
      <c r="X808" s="29" t="str">
        <f t="shared" si="22"/>
        <v/>
      </c>
      <c r="Y808" s="23" t="e">
        <f ca="1">IF(V808=#REF!,#REF!,IF(V808=#REF!,#REF!,IF(V808=#REF!,#REF!,IF(X808="","",IF(V808="","",IF(X808-TODAY()&gt;0,X808-TODAY(),"Venceu"))))))</f>
        <v>#REF!</v>
      </c>
      <c r="Z808" s="28"/>
      <c r="AA808" s="25"/>
      <c r="AC808" s="38"/>
    </row>
    <row r="809" spans="1:29" ht="43.5" hidden="1" customHeight="1" x14ac:dyDescent="0.25">
      <c r="A809" s="16">
        <v>813</v>
      </c>
      <c r="B809" s="17"/>
      <c r="C809" s="23" t="str">
        <f>IF(B809&gt;0,VLOOKUP(MID(B809,1,5),#REF!,2,FALSE),"")</f>
        <v/>
      </c>
      <c r="E809" s="17"/>
      <c r="F809" s="17" t="s">
        <v>2291</v>
      </c>
      <c r="G809" s="28"/>
      <c r="H809" s="17"/>
      <c r="I809" s="17"/>
      <c r="J809" s="17"/>
      <c r="K809" s="22"/>
      <c r="L809" s="22"/>
      <c r="M809" s="22"/>
      <c r="N809" s="22"/>
      <c r="O809" s="22"/>
      <c r="P809" s="22"/>
      <c r="Q809" s="22"/>
      <c r="R809" s="22"/>
      <c r="S809" s="17"/>
      <c r="T809" s="17"/>
      <c r="U809" s="69" t="str">
        <f t="shared" si="23"/>
        <v/>
      </c>
      <c r="V809" s="18"/>
      <c r="W809" s="17"/>
      <c r="X809" s="29" t="str">
        <f t="shared" si="22"/>
        <v/>
      </c>
      <c r="Y809" s="23" t="e">
        <f ca="1">IF(V809=#REF!,#REF!,IF(V809=#REF!,#REF!,IF(V809=#REF!,#REF!,IF(X809="","",IF(V809="","",IF(X809-TODAY()&gt;0,X809-TODAY(),"Venceu"))))))</f>
        <v>#REF!</v>
      </c>
      <c r="Z809" s="28"/>
      <c r="AA809" s="25"/>
      <c r="AC809" s="38"/>
    </row>
    <row r="810" spans="1:29" ht="43.5" hidden="1" customHeight="1" x14ac:dyDescent="0.25">
      <c r="A810" s="16">
        <v>814</v>
      </c>
      <c r="B810" s="17"/>
      <c r="C810" s="23" t="str">
        <f>IF(B810&gt;0,VLOOKUP(MID(B810,1,5),#REF!,2,FALSE),"")</f>
        <v/>
      </c>
      <c r="E810" s="17"/>
      <c r="F810" s="17" t="s">
        <v>2291</v>
      </c>
      <c r="G810" s="28"/>
      <c r="H810" s="17"/>
      <c r="I810" s="17"/>
      <c r="J810" s="17"/>
      <c r="K810" s="22"/>
      <c r="L810" s="22"/>
      <c r="M810" s="22"/>
      <c r="N810" s="22"/>
      <c r="O810" s="22"/>
      <c r="P810" s="22"/>
      <c r="Q810" s="22"/>
      <c r="R810" s="22"/>
      <c r="S810" s="17"/>
      <c r="T810" s="17"/>
      <c r="U810" s="69" t="str">
        <f t="shared" si="23"/>
        <v/>
      </c>
      <c r="V810" s="18"/>
      <c r="W810" s="17"/>
      <c r="X810" s="29" t="str">
        <f t="shared" si="22"/>
        <v/>
      </c>
      <c r="Y810" s="23" t="e">
        <f ca="1">IF(V810=#REF!,#REF!,IF(V810=#REF!,#REF!,IF(V810=#REF!,#REF!,IF(X810="","",IF(V810="","",IF(X810-TODAY()&gt;0,X810-TODAY(),"Venceu"))))))</f>
        <v>#REF!</v>
      </c>
      <c r="Z810" s="28"/>
      <c r="AA810" s="25"/>
      <c r="AC810" s="38"/>
    </row>
    <row r="811" spans="1:29" ht="43.5" hidden="1" customHeight="1" x14ac:dyDescent="0.25">
      <c r="A811" s="16">
        <v>815</v>
      </c>
      <c r="B811" s="17"/>
      <c r="C811" s="23" t="str">
        <f>IF(B811&gt;0,VLOOKUP(MID(B811,1,5),#REF!,2,FALSE),"")</f>
        <v/>
      </c>
      <c r="E811" s="17"/>
      <c r="F811" s="17" t="s">
        <v>2291</v>
      </c>
      <c r="G811" s="28"/>
      <c r="H811" s="17"/>
      <c r="I811" s="17"/>
      <c r="J811" s="17"/>
      <c r="K811" s="22"/>
      <c r="L811" s="22"/>
      <c r="M811" s="22"/>
      <c r="N811" s="22"/>
      <c r="O811" s="22"/>
      <c r="P811" s="22"/>
      <c r="Q811" s="22"/>
      <c r="R811" s="22"/>
      <c r="S811" s="17"/>
      <c r="T811" s="17"/>
      <c r="U811" s="69" t="str">
        <f t="shared" si="23"/>
        <v/>
      </c>
      <c r="V811" s="18"/>
      <c r="W811" s="17"/>
      <c r="X811" s="29" t="str">
        <f t="shared" si="22"/>
        <v/>
      </c>
      <c r="Y811" s="23" t="e">
        <f ca="1">IF(V811=#REF!,#REF!,IF(V811=#REF!,#REF!,IF(V811=#REF!,#REF!,IF(X811="","",IF(V811="","",IF(X811-TODAY()&gt;0,X811-TODAY(),"Venceu"))))))</f>
        <v>#REF!</v>
      </c>
      <c r="Z811" s="28"/>
      <c r="AA811" s="25"/>
      <c r="AC811" s="38"/>
    </row>
    <row r="812" spans="1:29" ht="43.5" hidden="1" customHeight="1" x14ac:dyDescent="0.25">
      <c r="A812" s="16">
        <v>816</v>
      </c>
      <c r="B812" s="17"/>
      <c r="C812" s="23" t="str">
        <f>IF(B812&gt;0,VLOOKUP(MID(B812,1,5),#REF!,2,FALSE),"")</f>
        <v/>
      </c>
      <c r="E812" s="17"/>
      <c r="F812" s="17" t="s">
        <v>2291</v>
      </c>
      <c r="G812" s="28"/>
      <c r="H812" s="17"/>
      <c r="I812" s="17"/>
      <c r="J812" s="17"/>
      <c r="K812" s="22"/>
      <c r="L812" s="22"/>
      <c r="M812" s="22"/>
      <c r="N812" s="22"/>
      <c r="O812" s="22"/>
      <c r="P812" s="22"/>
      <c r="Q812" s="22"/>
      <c r="R812" s="22"/>
      <c r="S812" s="17"/>
      <c r="T812" s="17"/>
      <c r="U812" s="69" t="str">
        <f t="shared" si="23"/>
        <v/>
      </c>
      <c r="V812" s="18"/>
      <c r="W812" s="17"/>
      <c r="X812" s="29" t="str">
        <f t="shared" si="22"/>
        <v/>
      </c>
      <c r="Y812" s="23" t="e">
        <f ca="1">IF(V812=#REF!,#REF!,IF(V812=#REF!,#REF!,IF(V812=#REF!,#REF!,IF(X812="","",IF(V812="","",IF(X812-TODAY()&gt;0,X812-TODAY(),"Venceu"))))))</f>
        <v>#REF!</v>
      </c>
      <c r="Z812" s="28"/>
      <c r="AA812" s="25"/>
      <c r="AC812" s="38"/>
    </row>
    <row r="813" spans="1:29" ht="43.5" hidden="1" customHeight="1" x14ac:dyDescent="0.25">
      <c r="A813" s="16">
        <v>817</v>
      </c>
      <c r="B813" s="17"/>
      <c r="C813" s="23" t="str">
        <f>IF(B813&gt;0,VLOOKUP(MID(B813,1,5),#REF!,2,FALSE),"")</f>
        <v/>
      </c>
      <c r="E813" s="17"/>
      <c r="F813" s="17" t="s">
        <v>2291</v>
      </c>
      <c r="G813" s="28"/>
      <c r="H813" s="17"/>
      <c r="I813" s="17"/>
      <c r="J813" s="17"/>
      <c r="K813" s="22"/>
      <c r="L813" s="22"/>
      <c r="M813" s="22"/>
      <c r="N813" s="22"/>
      <c r="O813" s="22"/>
      <c r="P813" s="22"/>
      <c r="Q813" s="22"/>
      <c r="R813" s="22"/>
      <c r="S813" s="17"/>
      <c r="T813" s="17"/>
      <c r="U813" s="69" t="str">
        <f t="shared" si="23"/>
        <v/>
      </c>
      <c r="V813" s="18"/>
      <c r="W813" s="17"/>
      <c r="X813" s="29" t="str">
        <f t="shared" si="22"/>
        <v/>
      </c>
      <c r="Y813" s="23" t="e">
        <f ca="1">IF(V813=#REF!,#REF!,IF(V813=#REF!,#REF!,IF(V813=#REF!,#REF!,IF(X813="","",IF(V813="","",IF(X813-TODAY()&gt;0,X813-TODAY(),"Venceu"))))))</f>
        <v>#REF!</v>
      </c>
      <c r="Z813" s="28"/>
      <c r="AA813" s="25"/>
      <c r="AC813" s="38"/>
    </row>
    <row r="814" spans="1:29" ht="43.5" hidden="1" customHeight="1" x14ac:dyDescent="0.25">
      <c r="A814" s="16">
        <v>818</v>
      </c>
      <c r="B814" s="17"/>
      <c r="C814" s="23" t="str">
        <f>IF(B814&gt;0,VLOOKUP(MID(B814,1,5),#REF!,2,FALSE),"")</f>
        <v/>
      </c>
      <c r="E814" s="17"/>
      <c r="F814" s="17" t="s">
        <v>2291</v>
      </c>
      <c r="G814" s="28"/>
      <c r="H814" s="17"/>
      <c r="I814" s="17"/>
      <c r="J814" s="17"/>
      <c r="K814" s="22"/>
      <c r="L814" s="22"/>
      <c r="M814" s="22"/>
      <c r="N814" s="22"/>
      <c r="O814" s="22"/>
      <c r="P814" s="22"/>
      <c r="Q814" s="22"/>
      <c r="R814" s="22"/>
      <c r="S814" s="17"/>
      <c r="T814" s="17"/>
      <c r="U814" s="69" t="str">
        <f t="shared" si="23"/>
        <v/>
      </c>
      <c r="V814" s="18"/>
      <c r="W814" s="17"/>
      <c r="X814" s="29" t="str">
        <f t="shared" si="22"/>
        <v/>
      </c>
      <c r="Y814" s="23" t="e">
        <f ca="1">IF(V814=#REF!,#REF!,IF(V814=#REF!,#REF!,IF(V814=#REF!,#REF!,IF(X814="","",IF(V814="","",IF(X814-TODAY()&gt;0,X814-TODAY(),"Venceu"))))))</f>
        <v>#REF!</v>
      </c>
      <c r="Z814" s="28"/>
      <c r="AA814" s="25"/>
      <c r="AC814" s="38"/>
    </row>
    <row r="815" spans="1:29" ht="43.5" hidden="1" customHeight="1" x14ac:dyDescent="0.25">
      <c r="A815" s="16">
        <v>819</v>
      </c>
      <c r="B815" s="17"/>
      <c r="C815" s="23" t="str">
        <f>IF(B815&gt;0,VLOOKUP(MID(B815,1,5),#REF!,2,FALSE),"")</f>
        <v/>
      </c>
      <c r="E815" s="17"/>
      <c r="F815" s="17" t="s">
        <v>2291</v>
      </c>
      <c r="G815" s="28"/>
      <c r="H815" s="17"/>
      <c r="I815" s="17"/>
      <c r="J815" s="17"/>
      <c r="K815" s="22"/>
      <c r="L815" s="22"/>
      <c r="M815" s="22"/>
      <c r="N815" s="22"/>
      <c r="O815" s="22"/>
      <c r="P815" s="22"/>
      <c r="Q815" s="22"/>
      <c r="R815" s="22"/>
      <c r="S815" s="17"/>
      <c r="T815" s="17"/>
      <c r="U815" s="69" t="str">
        <f t="shared" si="23"/>
        <v/>
      </c>
      <c r="V815" s="18"/>
      <c r="W815" s="17"/>
      <c r="X815" s="29" t="str">
        <f t="shared" si="22"/>
        <v/>
      </c>
      <c r="Y815" s="23" t="e">
        <f ca="1">IF(V815=#REF!,#REF!,IF(V815=#REF!,#REF!,IF(V815=#REF!,#REF!,IF(X815="","",IF(V815="","",IF(X815-TODAY()&gt;0,X815-TODAY(),"Venceu"))))))</f>
        <v>#REF!</v>
      </c>
      <c r="Z815" s="28"/>
      <c r="AA815" s="25"/>
      <c r="AC815" s="38"/>
    </row>
    <row r="816" spans="1:29" ht="43.5" hidden="1" customHeight="1" x14ac:dyDescent="0.25">
      <c r="A816" s="16">
        <v>820</v>
      </c>
      <c r="B816" s="17"/>
      <c r="C816" s="23" t="str">
        <f>IF(B816&gt;0,VLOOKUP(MID(B816,1,5),#REF!,2,FALSE),"")</f>
        <v/>
      </c>
      <c r="E816" s="17"/>
      <c r="F816" s="17" t="s">
        <v>2291</v>
      </c>
      <c r="G816" s="28"/>
      <c r="H816" s="17"/>
      <c r="I816" s="17"/>
      <c r="J816" s="17"/>
      <c r="K816" s="22"/>
      <c r="L816" s="22"/>
      <c r="M816" s="22"/>
      <c r="N816" s="22"/>
      <c r="O816" s="22"/>
      <c r="P816" s="22"/>
      <c r="Q816" s="22"/>
      <c r="R816" s="22"/>
      <c r="S816" s="17"/>
      <c r="T816" s="17"/>
      <c r="U816" s="69" t="str">
        <f t="shared" si="23"/>
        <v/>
      </c>
      <c r="V816" s="18"/>
      <c r="W816" s="17"/>
      <c r="X816" s="29" t="str">
        <f t="shared" si="22"/>
        <v/>
      </c>
      <c r="Y816" s="23" t="e">
        <f ca="1">IF(V816=#REF!,#REF!,IF(V816=#REF!,#REF!,IF(V816=#REF!,#REF!,IF(X816="","",IF(V816="","",IF(X816-TODAY()&gt;0,X816-TODAY(),"Venceu"))))))</f>
        <v>#REF!</v>
      </c>
      <c r="Z816" s="28"/>
      <c r="AA816" s="25"/>
      <c r="AC816" s="38"/>
    </row>
    <row r="817" spans="1:29" ht="43.5" hidden="1" customHeight="1" x14ac:dyDescent="0.25">
      <c r="A817" s="16">
        <v>821</v>
      </c>
      <c r="B817" s="17"/>
      <c r="C817" s="23" t="str">
        <f>IF(B817&gt;0,VLOOKUP(MID(B817,1,5),#REF!,2,FALSE),"")</f>
        <v/>
      </c>
      <c r="E817" s="17"/>
      <c r="F817" s="17" t="s">
        <v>2291</v>
      </c>
      <c r="G817" s="28"/>
      <c r="H817" s="17"/>
      <c r="I817" s="17"/>
      <c r="J817" s="17"/>
      <c r="K817" s="22"/>
      <c r="L817" s="22"/>
      <c r="M817" s="22"/>
      <c r="N817" s="22"/>
      <c r="O817" s="22"/>
      <c r="P817" s="22"/>
      <c r="Q817" s="22"/>
      <c r="R817" s="22"/>
      <c r="S817" s="17"/>
      <c r="T817" s="17"/>
      <c r="U817" s="69" t="str">
        <f t="shared" si="23"/>
        <v/>
      </c>
      <c r="V817" s="18"/>
      <c r="W817" s="17"/>
      <c r="X817" s="29" t="str">
        <f t="shared" si="22"/>
        <v/>
      </c>
      <c r="Y817" s="23" t="e">
        <f ca="1">IF(V817=#REF!,#REF!,IF(V817=#REF!,#REF!,IF(V817=#REF!,#REF!,IF(X817="","",IF(V817="","",IF(X817-TODAY()&gt;0,X817-TODAY(),"Venceu"))))))</f>
        <v>#REF!</v>
      </c>
      <c r="Z817" s="28"/>
      <c r="AA817" s="25"/>
      <c r="AC817" s="38"/>
    </row>
    <row r="818" spans="1:29" ht="43.5" hidden="1" customHeight="1" x14ac:dyDescent="0.25">
      <c r="A818" s="16">
        <v>822</v>
      </c>
      <c r="B818" s="17"/>
      <c r="C818" s="23" t="str">
        <f>IF(B818&gt;0,VLOOKUP(MID(B818,1,5),#REF!,2,FALSE),"")</f>
        <v/>
      </c>
      <c r="E818" s="17"/>
      <c r="F818" s="17" t="s">
        <v>2291</v>
      </c>
      <c r="G818" s="28"/>
      <c r="H818" s="17"/>
      <c r="I818" s="17"/>
      <c r="J818" s="17"/>
      <c r="K818" s="22"/>
      <c r="L818" s="22"/>
      <c r="M818" s="22"/>
      <c r="N818" s="22"/>
      <c r="O818" s="22"/>
      <c r="P818" s="22"/>
      <c r="Q818" s="22"/>
      <c r="R818" s="22"/>
      <c r="S818" s="17"/>
      <c r="T818" s="17"/>
      <c r="U818" s="69" t="str">
        <f t="shared" si="23"/>
        <v/>
      </c>
      <c r="V818" s="18"/>
      <c r="W818" s="17"/>
      <c r="X818" s="29" t="str">
        <f t="shared" si="22"/>
        <v/>
      </c>
      <c r="Y818" s="23" t="e">
        <f ca="1">IF(V818=#REF!,#REF!,IF(V818=#REF!,#REF!,IF(V818=#REF!,#REF!,IF(X818="","",IF(V818="","",IF(X818-TODAY()&gt;0,X818-TODAY(),"Venceu"))))))</f>
        <v>#REF!</v>
      </c>
      <c r="Z818" s="28"/>
      <c r="AA818" s="25"/>
      <c r="AC818" s="38"/>
    </row>
    <row r="819" spans="1:29" ht="43.5" hidden="1" customHeight="1" x14ac:dyDescent="0.25">
      <c r="A819" s="16">
        <v>823</v>
      </c>
      <c r="B819" s="17"/>
      <c r="C819" s="23" t="str">
        <f>IF(B819&gt;0,VLOOKUP(MID(B819,1,5),#REF!,2,FALSE),"")</f>
        <v/>
      </c>
      <c r="E819" s="17"/>
      <c r="F819" s="17" t="s">
        <v>2291</v>
      </c>
      <c r="G819" s="28"/>
      <c r="H819" s="17"/>
      <c r="I819" s="17"/>
      <c r="J819" s="17"/>
      <c r="K819" s="22"/>
      <c r="L819" s="22"/>
      <c r="M819" s="22"/>
      <c r="N819" s="22"/>
      <c r="O819" s="22"/>
      <c r="P819" s="22"/>
      <c r="Q819" s="22"/>
      <c r="R819" s="22"/>
      <c r="S819" s="17"/>
      <c r="T819" s="17"/>
      <c r="U819" s="69" t="str">
        <f t="shared" si="23"/>
        <v/>
      </c>
      <c r="V819" s="18"/>
      <c r="W819" s="17"/>
      <c r="X819" s="29" t="str">
        <f t="shared" si="22"/>
        <v/>
      </c>
      <c r="Y819" s="23" t="e">
        <f ca="1">IF(V819=#REF!,#REF!,IF(V819=#REF!,#REF!,IF(V819=#REF!,#REF!,IF(X819="","",IF(V819="","",IF(X819-TODAY()&gt;0,X819-TODAY(),"Venceu"))))))</f>
        <v>#REF!</v>
      </c>
      <c r="Z819" s="28"/>
      <c r="AA819" s="25"/>
      <c r="AC819" s="38"/>
    </row>
    <row r="820" spans="1:29" ht="43.5" hidden="1" customHeight="1" x14ac:dyDescent="0.25">
      <c r="A820" s="16">
        <v>824</v>
      </c>
      <c r="B820" s="17"/>
      <c r="C820" s="23" t="str">
        <f>IF(B820&gt;0,VLOOKUP(MID(B820,1,5),#REF!,2,FALSE),"")</f>
        <v/>
      </c>
      <c r="E820" s="17"/>
      <c r="F820" s="17" t="s">
        <v>2291</v>
      </c>
      <c r="G820" s="28"/>
      <c r="H820" s="17"/>
      <c r="I820" s="17"/>
      <c r="J820" s="17"/>
      <c r="K820" s="22"/>
      <c r="L820" s="22"/>
      <c r="M820" s="22"/>
      <c r="N820" s="22"/>
      <c r="O820" s="22"/>
      <c r="P820" s="22"/>
      <c r="Q820" s="22"/>
      <c r="R820" s="22"/>
      <c r="S820" s="17"/>
      <c r="T820" s="17"/>
      <c r="U820" s="69" t="str">
        <f t="shared" si="23"/>
        <v/>
      </c>
      <c r="V820" s="18"/>
      <c r="W820" s="17"/>
      <c r="X820" s="29" t="str">
        <f t="shared" si="22"/>
        <v/>
      </c>
      <c r="Y820" s="23" t="e">
        <f ca="1">IF(V820=#REF!,#REF!,IF(V820=#REF!,#REF!,IF(V820=#REF!,#REF!,IF(X820="","",IF(V820="","",IF(X820-TODAY()&gt;0,X820-TODAY(),"Venceu"))))))</f>
        <v>#REF!</v>
      </c>
      <c r="Z820" s="28"/>
      <c r="AA820" s="25"/>
      <c r="AC820" s="38"/>
    </row>
    <row r="821" spans="1:29" ht="43.5" hidden="1" customHeight="1" x14ac:dyDescent="0.25">
      <c r="A821" s="16">
        <v>825</v>
      </c>
      <c r="B821" s="17"/>
      <c r="C821" s="23" t="str">
        <f>IF(B821&gt;0,VLOOKUP(MID(B821,1,5),#REF!,2,FALSE),"")</f>
        <v/>
      </c>
      <c r="E821" s="17"/>
      <c r="F821" s="17" t="s">
        <v>2291</v>
      </c>
      <c r="G821" s="28"/>
      <c r="H821" s="17"/>
      <c r="I821" s="17"/>
      <c r="J821" s="17"/>
      <c r="K821" s="22"/>
      <c r="L821" s="22"/>
      <c r="M821" s="22"/>
      <c r="N821" s="22"/>
      <c r="O821" s="22"/>
      <c r="P821" s="22"/>
      <c r="Q821" s="22"/>
      <c r="R821" s="22"/>
      <c r="S821" s="17"/>
      <c r="T821" s="17"/>
      <c r="U821" s="69" t="str">
        <f t="shared" si="23"/>
        <v/>
      </c>
      <c r="V821" s="18"/>
      <c r="W821" s="17"/>
      <c r="X821" s="29" t="str">
        <f t="shared" si="22"/>
        <v/>
      </c>
      <c r="Y821" s="23" t="e">
        <f ca="1">IF(V821=#REF!,#REF!,IF(V821=#REF!,#REF!,IF(V821=#REF!,#REF!,IF(X821="","",IF(V821="","",IF(X821-TODAY()&gt;0,X821-TODAY(),"Venceu"))))))</f>
        <v>#REF!</v>
      </c>
      <c r="Z821" s="28"/>
      <c r="AA821" s="25"/>
      <c r="AC821" s="38"/>
    </row>
    <row r="822" spans="1:29" ht="43.5" hidden="1" customHeight="1" x14ac:dyDescent="0.25">
      <c r="A822" s="16">
        <v>826</v>
      </c>
      <c r="B822" s="17"/>
      <c r="C822" s="23" t="str">
        <f>IF(B822&gt;0,VLOOKUP(MID(B822,1,5),#REF!,2,FALSE),"")</f>
        <v/>
      </c>
      <c r="E822" s="17"/>
      <c r="F822" s="17" t="s">
        <v>2291</v>
      </c>
      <c r="G822" s="28"/>
      <c r="H822" s="17"/>
      <c r="I822" s="17"/>
      <c r="J822" s="17"/>
      <c r="K822" s="22"/>
      <c r="L822" s="22"/>
      <c r="M822" s="22"/>
      <c r="N822" s="22"/>
      <c r="O822" s="22"/>
      <c r="P822" s="22"/>
      <c r="Q822" s="22"/>
      <c r="R822" s="22"/>
      <c r="S822" s="17"/>
      <c r="T822" s="17"/>
      <c r="U822" s="69" t="str">
        <f t="shared" si="23"/>
        <v/>
      </c>
      <c r="V822" s="18"/>
      <c r="W822" s="17"/>
      <c r="X822" s="29" t="str">
        <f t="shared" si="22"/>
        <v/>
      </c>
      <c r="Y822" s="23" t="e">
        <f ca="1">IF(V822=#REF!,#REF!,IF(V822=#REF!,#REF!,IF(V822=#REF!,#REF!,IF(X822="","",IF(V822="","",IF(X822-TODAY()&gt;0,X822-TODAY(),"Venceu"))))))</f>
        <v>#REF!</v>
      </c>
      <c r="Z822" s="28"/>
      <c r="AA822" s="25"/>
      <c r="AC822" s="38"/>
    </row>
    <row r="823" spans="1:29" ht="43.5" hidden="1" customHeight="1" x14ac:dyDescent="0.25">
      <c r="A823" s="16">
        <v>827</v>
      </c>
      <c r="B823" s="17"/>
      <c r="C823" s="23" t="str">
        <f>IF(B823&gt;0,VLOOKUP(MID(B823,1,5),#REF!,2,FALSE),"")</f>
        <v/>
      </c>
      <c r="E823" s="17"/>
      <c r="F823" s="17" t="s">
        <v>2291</v>
      </c>
      <c r="G823" s="28"/>
      <c r="H823" s="17"/>
      <c r="I823" s="17"/>
      <c r="J823" s="17"/>
      <c r="K823" s="22"/>
      <c r="L823" s="22"/>
      <c r="M823" s="22"/>
      <c r="N823" s="22"/>
      <c r="O823" s="22"/>
      <c r="P823" s="22"/>
      <c r="Q823" s="22"/>
      <c r="R823" s="22"/>
      <c r="S823" s="17"/>
      <c r="T823" s="17"/>
      <c r="U823" s="69" t="str">
        <f t="shared" si="23"/>
        <v/>
      </c>
      <c r="V823" s="18"/>
      <c r="W823" s="17"/>
      <c r="X823" s="29" t="str">
        <f t="shared" si="22"/>
        <v/>
      </c>
      <c r="Y823" s="23" t="e">
        <f ca="1">IF(V823=#REF!,#REF!,IF(V823=#REF!,#REF!,IF(V823=#REF!,#REF!,IF(X823="","",IF(V823="","",IF(X823-TODAY()&gt;0,X823-TODAY(),"Venceu"))))))</f>
        <v>#REF!</v>
      </c>
      <c r="Z823" s="28"/>
      <c r="AA823" s="25"/>
      <c r="AC823" s="38"/>
    </row>
    <row r="824" spans="1:29" ht="43.5" hidden="1" customHeight="1" x14ac:dyDescent="0.25">
      <c r="A824" s="16">
        <v>828</v>
      </c>
      <c r="B824" s="17"/>
      <c r="C824" s="23" t="str">
        <f>IF(B824&gt;0,VLOOKUP(MID(B824,1,5),#REF!,2,FALSE),"")</f>
        <v/>
      </c>
      <c r="E824" s="17"/>
      <c r="F824" s="17" t="s">
        <v>2291</v>
      </c>
      <c r="G824" s="28"/>
      <c r="H824" s="17"/>
      <c r="I824" s="17"/>
      <c r="J824" s="17"/>
      <c r="K824" s="22"/>
      <c r="L824" s="22"/>
      <c r="M824" s="22"/>
      <c r="N824" s="22"/>
      <c r="O824" s="22"/>
      <c r="P824" s="22"/>
      <c r="Q824" s="22"/>
      <c r="R824" s="22"/>
      <c r="S824" s="17"/>
      <c r="T824" s="17"/>
      <c r="U824" s="69" t="str">
        <f t="shared" si="23"/>
        <v/>
      </c>
      <c r="V824" s="18"/>
      <c r="W824" s="17"/>
      <c r="X824" s="29" t="str">
        <f t="shared" si="22"/>
        <v/>
      </c>
      <c r="Y824" s="23" t="e">
        <f ca="1">IF(V824=#REF!,#REF!,IF(V824=#REF!,#REF!,IF(V824=#REF!,#REF!,IF(X824="","",IF(V824="","",IF(X824-TODAY()&gt;0,X824-TODAY(),"Venceu"))))))</f>
        <v>#REF!</v>
      </c>
      <c r="Z824" s="28"/>
      <c r="AA824" s="25"/>
      <c r="AC824" s="38"/>
    </row>
    <row r="825" spans="1:29" ht="43.5" hidden="1" customHeight="1" x14ac:dyDescent="0.25">
      <c r="A825" s="16">
        <v>829</v>
      </c>
      <c r="B825" s="17"/>
      <c r="C825" s="23" t="str">
        <f>IF(B825&gt;0,VLOOKUP(MID(B825,1,5),#REF!,2,FALSE),"")</f>
        <v/>
      </c>
      <c r="E825" s="17"/>
      <c r="F825" s="17" t="s">
        <v>2291</v>
      </c>
      <c r="G825" s="28"/>
      <c r="H825" s="17"/>
      <c r="I825" s="17"/>
      <c r="J825" s="17"/>
      <c r="K825" s="22"/>
      <c r="L825" s="22"/>
      <c r="M825" s="22"/>
      <c r="N825" s="22"/>
      <c r="O825" s="22"/>
      <c r="P825" s="22"/>
      <c r="Q825" s="22"/>
      <c r="R825" s="22"/>
      <c r="S825" s="17"/>
      <c r="T825" s="17"/>
      <c r="U825" s="69" t="str">
        <f t="shared" si="23"/>
        <v/>
      </c>
      <c r="V825" s="18"/>
      <c r="W825" s="17"/>
      <c r="X825" s="29" t="str">
        <f t="shared" si="22"/>
        <v/>
      </c>
      <c r="Y825" s="23" t="e">
        <f ca="1">IF(V825=#REF!,#REF!,IF(V825=#REF!,#REF!,IF(V825=#REF!,#REF!,IF(X825="","",IF(V825="","",IF(X825-TODAY()&gt;0,X825-TODAY(),"Venceu"))))))</f>
        <v>#REF!</v>
      </c>
      <c r="Z825" s="28"/>
      <c r="AA825" s="25"/>
      <c r="AC825" s="38"/>
    </row>
    <row r="826" spans="1:29" ht="43.5" hidden="1" customHeight="1" x14ac:dyDescent="0.25">
      <c r="A826" s="16">
        <v>830</v>
      </c>
      <c r="B826" s="17"/>
      <c r="C826" s="23" t="str">
        <f>IF(B826&gt;0,VLOOKUP(MID(B826,1,5),#REF!,2,FALSE),"")</f>
        <v/>
      </c>
      <c r="E826" s="17"/>
      <c r="F826" s="17" t="s">
        <v>2291</v>
      </c>
      <c r="G826" s="28"/>
      <c r="H826" s="17"/>
      <c r="I826" s="17"/>
      <c r="J826" s="17"/>
      <c r="K826" s="22"/>
      <c r="L826" s="22"/>
      <c r="M826" s="22"/>
      <c r="N826" s="22"/>
      <c r="O826" s="22"/>
      <c r="P826" s="22"/>
      <c r="Q826" s="22"/>
      <c r="R826" s="22"/>
      <c r="S826" s="17"/>
      <c r="T826" s="17"/>
      <c r="U826" s="69" t="str">
        <f t="shared" si="23"/>
        <v/>
      </c>
      <c r="V826" s="18"/>
      <c r="W826" s="17"/>
      <c r="X826" s="29" t="str">
        <f t="shared" si="22"/>
        <v/>
      </c>
      <c r="Y826" s="23" t="e">
        <f ca="1">IF(V826=#REF!,#REF!,IF(V826=#REF!,#REF!,IF(V826=#REF!,#REF!,IF(X826="","",IF(V826="","",IF(X826-TODAY()&gt;0,X826-TODAY(),"Venceu"))))))</f>
        <v>#REF!</v>
      </c>
      <c r="Z826" s="28"/>
      <c r="AA826" s="25"/>
      <c r="AC826" s="38"/>
    </row>
    <row r="827" spans="1:29" ht="43.5" hidden="1" customHeight="1" x14ac:dyDescent="0.25">
      <c r="A827" s="16">
        <v>831</v>
      </c>
      <c r="B827" s="17"/>
      <c r="C827" s="23" t="str">
        <f>IF(B827&gt;0,VLOOKUP(MID(B827,1,5),#REF!,2,FALSE),"")</f>
        <v/>
      </c>
      <c r="E827" s="17"/>
      <c r="F827" s="17" t="s">
        <v>2291</v>
      </c>
      <c r="G827" s="28"/>
      <c r="H827" s="17"/>
      <c r="I827" s="17"/>
      <c r="J827" s="17"/>
      <c r="K827" s="22"/>
      <c r="L827" s="22"/>
      <c r="M827" s="22"/>
      <c r="N827" s="22"/>
      <c r="O827" s="22"/>
      <c r="P827" s="22"/>
      <c r="Q827" s="22"/>
      <c r="R827" s="22"/>
      <c r="S827" s="17"/>
      <c r="T827" s="17"/>
      <c r="U827" s="69" t="str">
        <f t="shared" si="23"/>
        <v/>
      </c>
      <c r="V827" s="18"/>
      <c r="W827" s="17"/>
      <c r="X827" s="29" t="str">
        <f t="shared" si="22"/>
        <v/>
      </c>
      <c r="Y827" s="23" t="e">
        <f ca="1">IF(V827=#REF!,#REF!,IF(V827=#REF!,#REF!,IF(V827=#REF!,#REF!,IF(X827="","",IF(V827="","",IF(X827-TODAY()&gt;0,X827-TODAY(),"Venceu"))))))</f>
        <v>#REF!</v>
      </c>
      <c r="Z827" s="28"/>
      <c r="AA827" s="25"/>
      <c r="AC827" s="38"/>
    </row>
    <row r="828" spans="1:29" ht="43.5" hidden="1" customHeight="1" x14ac:dyDescent="0.25">
      <c r="A828" s="16">
        <v>832</v>
      </c>
      <c r="B828" s="17"/>
      <c r="C828" s="23" t="str">
        <f>IF(B828&gt;0,VLOOKUP(MID(B828,1,5),#REF!,2,FALSE),"")</f>
        <v/>
      </c>
      <c r="E828" s="17"/>
      <c r="F828" s="17" t="s">
        <v>2291</v>
      </c>
      <c r="G828" s="28"/>
      <c r="H828" s="17"/>
      <c r="I828" s="17"/>
      <c r="J828" s="17"/>
      <c r="K828" s="22"/>
      <c r="L828" s="22"/>
      <c r="M828" s="22"/>
      <c r="N828" s="22"/>
      <c r="O828" s="22"/>
      <c r="P828" s="22"/>
      <c r="Q828" s="22"/>
      <c r="R828" s="22"/>
      <c r="S828" s="17"/>
      <c r="T828" s="17"/>
      <c r="U828" s="69" t="str">
        <f t="shared" si="23"/>
        <v/>
      </c>
      <c r="V828" s="18"/>
      <c r="W828" s="17"/>
      <c r="X828" s="29" t="str">
        <f t="shared" ref="X828:X891" si="24">IF(W828&gt;0,Q828+W828,"")</f>
        <v/>
      </c>
      <c r="Y828" s="23" t="e">
        <f ca="1">IF(V828=#REF!,#REF!,IF(V828=#REF!,#REF!,IF(V828=#REF!,#REF!,IF(X828="","",IF(V828="","",IF(X828-TODAY()&gt;0,X828-TODAY(),"Venceu"))))))</f>
        <v>#REF!</v>
      </c>
      <c r="Z828" s="28"/>
      <c r="AA828" s="25"/>
      <c r="AC828" s="38"/>
    </row>
    <row r="829" spans="1:29" ht="43.5" hidden="1" customHeight="1" x14ac:dyDescent="0.25">
      <c r="A829" s="16">
        <v>833</v>
      </c>
      <c r="B829" s="17"/>
      <c r="C829" s="23" t="str">
        <f>IF(B829&gt;0,VLOOKUP(MID(B829,1,5),#REF!,2,FALSE),"")</f>
        <v/>
      </c>
      <c r="E829" s="17"/>
      <c r="F829" s="17" t="s">
        <v>2291</v>
      </c>
      <c r="G829" s="28"/>
      <c r="H829" s="17"/>
      <c r="I829" s="17"/>
      <c r="J829" s="17"/>
      <c r="K829" s="22"/>
      <c r="L829" s="22"/>
      <c r="M829" s="22"/>
      <c r="N829" s="22"/>
      <c r="O829" s="22"/>
      <c r="P829" s="22"/>
      <c r="Q829" s="22"/>
      <c r="R829" s="22"/>
      <c r="S829" s="17"/>
      <c r="T829" s="17"/>
      <c r="U829" s="69" t="str">
        <f t="shared" si="23"/>
        <v/>
      </c>
      <c r="V829" s="18"/>
      <c r="W829" s="17"/>
      <c r="X829" s="29" t="str">
        <f t="shared" si="24"/>
        <v/>
      </c>
      <c r="Y829" s="23" t="e">
        <f ca="1">IF(V829=#REF!,#REF!,IF(V829=#REF!,#REF!,IF(V829=#REF!,#REF!,IF(X829="","",IF(V829="","",IF(X829-TODAY()&gt;0,X829-TODAY(),"Venceu"))))))</f>
        <v>#REF!</v>
      </c>
      <c r="Z829" s="28"/>
      <c r="AA829" s="25"/>
      <c r="AC829" s="38"/>
    </row>
    <row r="830" spans="1:29" ht="43.5" hidden="1" customHeight="1" x14ac:dyDescent="0.25">
      <c r="A830" s="16">
        <v>834</v>
      </c>
      <c r="B830" s="17"/>
      <c r="C830" s="23" t="str">
        <f>IF(B830&gt;0,VLOOKUP(MID(B830,1,5),#REF!,2,FALSE),"")</f>
        <v/>
      </c>
      <c r="E830" s="17"/>
      <c r="F830" s="17" t="s">
        <v>2291</v>
      </c>
      <c r="G830" s="28"/>
      <c r="H830" s="17"/>
      <c r="I830" s="17"/>
      <c r="J830" s="17"/>
      <c r="K830" s="22"/>
      <c r="L830" s="22"/>
      <c r="M830" s="22"/>
      <c r="N830" s="22"/>
      <c r="O830" s="22"/>
      <c r="P830" s="22"/>
      <c r="Q830" s="22"/>
      <c r="R830" s="22"/>
      <c r="S830" s="17"/>
      <c r="T830" s="17"/>
      <c r="U830" s="69" t="str">
        <f t="shared" si="23"/>
        <v/>
      </c>
      <c r="V830" s="18"/>
      <c r="W830" s="17"/>
      <c r="X830" s="29" t="str">
        <f t="shared" si="24"/>
        <v/>
      </c>
      <c r="Y830" s="23" t="e">
        <f ca="1">IF(V830=#REF!,#REF!,IF(V830=#REF!,#REF!,IF(V830=#REF!,#REF!,IF(X830="","",IF(V830="","",IF(X830-TODAY()&gt;0,X830-TODAY(),"Venceu"))))))</f>
        <v>#REF!</v>
      </c>
      <c r="Z830" s="28"/>
      <c r="AA830" s="25"/>
      <c r="AC830" s="38"/>
    </row>
    <row r="831" spans="1:29" ht="43.5" hidden="1" customHeight="1" x14ac:dyDescent="0.25">
      <c r="A831" s="16">
        <v>835</v>
      </c>
      <c r="B831" s="17"/>
      <c r="C831" s="23" t="str">
        <f>IF(B831&gt;0,VLOOKUP(MID(B831,1,5),#REF!,2,FALSE),"")</f>
        <v/>
      </c>
      <c r="E831" s="17"/>
      <c r="F831" s="17" t="s">
        <v>2291</v>
      </c>
      <c r="G831" s="28"/>
      <c r="H831" s="17"/>
      <c r="I831" s="17"/>
      <c r="J831" s="17"/>
      <c r="K831" s="22"/>
      <c r="L831" s="22"/>
      <c r="M831" s="22"/>
      <c r="N831" s="22"/>
      <c r="O831" s="22"/>
      <c r="P831" s="22"/>
      <c r="Q831" s="22"/>
      <c r="R831" s="22"/>
      <c r="S831" s="17"/>
      <c r="T831" s="17"/>
      <c r="U831" s="69" t="str">
        <f t="shared" si="23"/>
        <v/>
      </c>
      <c r="V831" s="18"/>
      <c r="W831" s="17"/>
      <c r="X831" s="29" t="str">
        <f t="shared" si="24"/>
        <v/>
      </c>
      <c r="Y831" s="23" t="e">
        <f ca="1">IF(V831=#REF!,#REF!,IF(V831=#REF!,#REF!,IF(V831=#REF!,#REF!,IF(X831="","",IF(V831="","",IF(X831-TODAY()&gt;0,X831-TODAY(),"Venceu"))))))</f>
        <v>#REF!</v>
      </c>
      <c r="Z831" s="28"/>
      <c r="AA831" s="25"/>
      <c r="AC831" s="38"/>
    </row>
    <row r="832" spans="1:29" ht="43.5" hidden="1" customHeight="1" x14ac:dyDescent="0.25">
      <c r="A832" s="16">
        <v>836</v>
      </c>
      <c r="B832" s="17"/>
      <c r="C832" s="23" t="str">
        <f>IF(B832&gt;0,VLOOKUP(MID(B832,1,5),#REF!,2,FALSE),"")</f>
        <v/>
      </c>
      <c r="E832" s="17"/>
      <c r="F832" s="17" t="s">
        <v>2291</v>
      </c>
      <c r="G832" s="28"/>
      <c r="H832" s="17"/>
      <c r="I832" s="17"/>
      <c r="J832" s="17"/>
      <c r="K832" s="22"/>
      <c r="L832" s="22"/>
      <c r="M832" s="22"/>
      <c r="N832" s="22"/>
      <c r="O832" s="22"/>
      <c r="P832" s="22"/>
      <c r="Q832" s="22"/>
      <c r="R832" s="22"/>
      <c r="S832" s="17"/>
      <c r="T832" s="17"/>
      <c r="U832" s="69" t="str">
        <f t="shared" si="23"/>
        <v/>
      </c>
      <c r="V832" s="18"/>
      <c r="W832" s="17"/>
      <c r="X832" s="29" t="str">
        <f t="shared" si="24"/>
        <v/>
      </c>
      <c r="Y832" s="23" t="e">
        <f ca="1">IF(V832=#REF!,#REF!,IF(V832=#REF!,#REF!,IF(V832=#REF!,#REF!,IF(X832="","",IF(V832="","",IF(X832-TODAY()&gt;0,X832-TODAY(),"Venceu"))))))</f>
        <v>#REF!</v>
      </c>
      <c r="Z832" s="28"/>
      <c r="AA832" s="25"/>
      <c r="AC832" s="38"/>
    </row>
    <row r="833" spans="1:29" ht="43.5" hidden="1" customHeight="1" x14ac:dyDescent="0.25">
      <c r="A833" s="16">
        <v>837</v>
      </c>
      <c r="B833" s="17"/>
      <c r="C833" s="23" t="str">
        <f>IF(B833&gt;0,VLOOKUP(MID(B833,1,5),#REF!,2,FALSE),"")</f>
        <v/>
      </c>
      <c r="E833" s="17"/>
      <c r="F833" s="17" t="s">
        <v>2291</v>
      </c>
      <c r="G833" s="28"/>
      <c r="H833" s="17"/>
      <c r="I833" s="17"/>
      <c r="J833" s="17"/>
      <c r="K833" s="22"/>
      <c r="L833" s="22"/>
      <c r="M833" s="22"/>
      <c r="N833" s="22"/>
      <c r="O833" s="22"/>
      <c r="P833" s="22"/>
      <c r="Q833" s="22"/>
      <c r="R833" s="22"/>
      <c r="S833" s="17"/>
      <c r="T833" s="17"/>
      <c r="U833" s="69" t="str">
        <f t="shared" si="23"/>
        <v/>
      </c>
      <c r="V833" s="18"/>
      <c r="W833" s="17"/>
      <c r="X833" s="29" t="str">
        <f t="shared" si="24"/>
        <v/>
      </c>
      <c r="Y833" s="23" t="e">
        <f ca="1">IF(V833=#REF!,#REF!,IF(V833=#REF!,#REF!,IF(V833=#REF!,#REF!,IF(X833="","",IF(V833="","",IF(X833-TODAY()&gt;0,X833-TODAY(),"Venceu"))))))</f>
        <v>#REF!</v>
      </c>
      <c r="Z833" s="28"/>
      <c r="AA833" s="25"/>
      <c r="AC833" s="38"/>
    </row>
    <row r="834" spans="1:29" ht="43.5" hidden="1" customHeight="1" x14ac:dyDescent="0.25">
      <c r="A834" s="16">
        <v>838</v>
      </c>
      <c r="B834" s="17"/>
      <c r="C834" s="23" t="str">
        <f>IF(B834&gt;0,VLOOKUP(MID(B834,1,5),#REF!,2,FALSE),"")</f>
        <v/>
      </c>
      <c r="E834" s="17"/>
      <c r="F834" s="17" t="s">
        <v>2291</v>
      </c>
      <c r="G834" s="28"/>
      <c r="H834" s="17"/>
      <c r="I834" s="17"/>
      <c r="J834" s="17"/>
      <c r="K834" s="22"/>
      <c r="L834" s="22"/>
      <c r="M834" s="22"/>
      <c r="N834" s="22"/>
      <c r="O834" s="22"/>
      <c r="P834" s="22"/>
      <c r="Q834" s="22"/>
      <c r="R834" s="22"/>
      <c r="S834" s="17"/>
      <c r="T834" s="17"/>
      <c r="U834" s="69" t="str">
        <f t="shared" ref="U834:U897" si="25">IF(B834&gt;0,IF(R834&gt;0,$R$1,IF(Q834&gt;0,$Q$1,IF(P834&gt;0,$P$1,IF(O834&gt;0,$O$1,IF(N834&gt;0,$N$1,IF(M834&gt;0,$M$1,IF(L834&gt;0,$L$1,IF(K834&gt;0,$K$1,"Registrar demanda")))))))),"")</f>
        <v/>
      </c>
      <c r="V834" s="18"/>
      <c r="W834" s="17"/>
      <c r="X834" s="29" t="str">
        <f t="shared" si="24"/>
        <v/>
      </c>
      <c r="Y834" s="23" t="e">
        <f ca="1">IF(V834=#REF!,#REF!,IF(V834=#REF!,#REF!,IF(V834=#REF!,#REF!,IF(X834="","",IF(V834="","",IF(X834-TODAY()&gt;0,X834-TODAY(),"Venceu"))))))</f>
        <v>#REF!</v>
      </c>
      <c r="Z834" s="28"/>
      <c r="AA834" s="25"/>
      <c r="AC834" s="38"/>
    </row>
    <row r="835" spans="1:29" ht="43.5" hidden="1" customHeight="1" x14ac:dyDescent="0.25">
      <c r="A835" s="16">
        <v>839</v>
      </c>
      <c r="B835" s="17"/>
      <c r="C835" s="23" t="str">
        <f>IF(B835&gt;0,VLOOKUP(MID(B835,1,5),#REF!,2,FALSE),"")</f>
        <v/>
      </c>
      <c r="E835" s="17"/>
      <c r="F835" s="17" t="s">
        <v>2291</v>
      </c>
      <c r="G835" s="28"/>
      <c r="H835" s="17"/>
      <c r="I835" s="17"/>
      <c r="J835" s="17"/>
      <c r="K835" s="22"/>
      <c r="L835" s="22"/>
      <c r="M835" s="22"/>
      <c r="N835" s="22"/>
      <c r="O835" s="22"/>
      <c r="P835" s="22"/>
      <c r="Q835" s="22"/>
      <c r="R835" s="22"/>
      <c r="S835" s="17"/>
      <c r="T835" s="17"/>
      <c r="U835" s="69" t="str">
        <f t="shared" si="25"/>
        <v/>
      </c>
      <c r="V835" s="18"/>
      <c r="W835" s="17"/>
      <c r="X835" s="29" t="str">
        <f t="shared" si="24"/>
        <v/>
      </c>
      <c r="Y835" s="23" t="e">
        <f ca="1">IF(V835=#REF!,#REF!,IF(V835=#REF!,#REF!,IF(V835=#REF!,#REF!,IF(X835="","",IF(V835="","",IF(X835-TODAY()&gt;0,X835-TODAY(),"Venceu"))))))</f>
        <v>#REF!</v>
      </c>
      <c r="Z835" s="28"/>
      <c r="AA835" s="25"/>
      <c r="AC835" s="38"/>
    </row>
    <row r="836" spans="1:29" ht="43.5" hidden="1" customHeight="1" x14ac:dyDescent="0.25">
      <c r="A836" s="16">
        <v>840</v>
      </c>
      <c r="B836" s="17"/>
      <c r="C836" s="23" t="str">
        <f>IF(B836&gt;0,VLOOKUP(MID(B836,1,5),#REF!,2,FALSE),"")</f>
        <v/>
      </c>
      <c r="E836" s="17"/>
      <c r="F836" s="17" t="s">
        <v>2291</v>
      </c>
      <c r="G836" s="28"/>
      <c r="H836" s="17"/>
      <c r="I836" s="17"/>
      <c r="J836" s="17"/>
      <c r="K836" s="22"/>
      <c r="L836" s="22"/>
      <c r="M836" s="22"/>
      <c r="N836" s="22"/>
      <c r="O836" s="22"/>
      <c r="P836" s="22"/>
      <c r="Q836" s="22"/>
      <c r="R836" s="22"/>
      <c r="S836" s="17"/>
      <c r="T836" s="17"/>
      <c r="U836" s="69" t="str">
        <f t="shared" si="25"/>
        <v/>
      </c>
      <c r="V836" s="18"/>
      <c r="W836" s="17"/>
      <c r="X836" s="29" t="str">
        <f t="shared" si="24"/>
        <v/>
      </c>
      <c r="Y836" s="23" t="e">
        <f ca="1">IF(V836=#REF!,#REF!,IF(V836=#REF!,#REF!,IF(V836=#REF!,#REF!,IF(X836="","",IF(V836="","",IF(X836-TODAY()&gt;0,X836-TODAY(),"Venceu"))))))</f>
        <v>#REF!</v>
      </c>
      <c r="Z836" s="28"/>
      <c r="AA836" s="25"/>
      <c r="AC836" s="38"/>
    </row>
    <row r="837" spans="1:29" ht="43.5" hidden="1" customHeight="1" x14ac:dyDescent="0.25">
      <c r="A837" s="16">
        <v>841</v>
      </c>
      <c r="B837" s="17"/>
      <c r="C837" s="23" t="str">
        <f>IF(B837&gt;0,VLOOKUP(MID(B837,1,5),#REF!,2,FALSE),"")</f>
        <v/>
      </c>
      <c r="E837" s="17"/>
      <c r="F837" s="17" t="s">
        <v>2291</v>
      </c>
      <c r="G837" s="28"/>
      <c r="H837" s="17"/>
      <c r="I837" s="17"/>
      <c r="J837" s="17"/>
      <c r="K837" s="22"/>
      <c r="L837" s="22"/>
      <c r="M837" s="22"/>
      <c r="N837" s="22"/>
      <c r="O837" s="22"/>
      <c r="P837" s="22"/>
      <c r="Q837" s="22"/>
      <c r="R837" s="22"/>
      <c r="S837" s="17"/>
      <c r="T837" s="17"/>
      <c r="U837" s="69" t="str">
        <f t="shared" si="25"/>
        <v/>
      </c>
      <c r="V837" s="18"/>
      <c r="W837" s="17"/>
      <c r="X837" s="29" t="str">
        <f t="shared" si="24"/>
        <v/>
      </c>
      <c r="Y837" s="23" t="e">
        <f ca="1">IF(V837=#REF!,#REF!,IF(V837=#REF!,#REF!,IF(V837=#REF!,#REF!,IF(X837="","",IF(V837="","",IF(X837-TODAY()&gt;0,X837-TODAY(),"Venceu"))))))</f>
        <v>#REF!</v>
      </c>
      <c r="Z837" s="28"/>
      <c r="AA837" s="25"/>
      <c r="AC837" s="38"/>
    </row>
    <row r="838" spans="1:29" ht="43.5" hidden="1" customHeight="1" x14ac:dyDescent="0.25">
      <c r="A838" s="16">
        <v>842</v>
      </c>
      <c r="B838" s="17"/>
      <c r="C838" s="23" t="str">
        <f>IF(B838&gt;0,VLOOKUP(MID(B838,1,5),#REF!,2,FALSE),"")</f>
        <v/>
      </c>
      <c r="E838" s="17"/>
      <c r="F838" s="17" t="s">
        <v>2291</v>
      </c>
      <c r="G838" s="28"/>
      <c r="H838" s="17"/>
      <c r="I838" s="17"/>
      <c r="J838" s="17"/>
      <c r="K838" s="22"/>
      <c r="L838" s="22"/>
      <c r="M838" s="22"/>
      <c r="N838" s="22"/>
      <c r="O838" s="22"/>
      <c r="P838" s="22"/>
      <c r="Q838" s="22"/>
      <c r="R838" s="22"/>
      <c r="S838" s="17"/>
      <c r="T838" s="17"/>
      <c r="U838" s="69" t="str">
        <f t="shared" si="25"/>
        <v/>
      </c>
      <c r="V838" s="18"/>
      <c r="W838" s="17"/>
      <c r="X838" s="29" t="str">
        <f t="shared" si="24"/>
        <v/>
      </c>
      <c r="Y838" s="23" t="e">
        <f ca="1">IF(V838=#REF!,#REF!,IF(V838=#REF!,#REF!,IF(V838=#REF!,#REF!,IF(X838="","",IF(V838="","",IF(X838-TODAY()&gt;0,X838-TODAY(),"Venceu"))))))</f>
        <v>#REF!</v>
      </c>
      <c r="Z838" s="28"/>
      <c r="AA838" s="25"/>
      <c r="AC838" s="38"/>
    </row>
    <row r="839" spans="1:29" ht="43.5" hidden="1" customHeight="1" x14ac:dyDescent="0.25">
      <c r="A839" s="16">
        <v>843</v>
      </c>
      <c r="B839" s="17"/>
      <c r="C839" s="23" t="str">
        <f>IF(B839&gt;0,VLOOKUP(MID(B839,1,5),#REF!,2,FALSE),"")</f>
        <v/>
      </c>
      <c r="E839" s="17"/>
      <c r="F839" s="17" t="s">
        <v>2291</v>
      </c>
      <c r="G839" s="28"/>
      <c r="H839" s="17"/>
      <c r="I839" s="17"/>
      <c r="J839" s="17"/>
      <c r="K839" s="22"/>
      <c r="L839" s="22"/>
      <c r="M839" s="22"/>
      <c r="N839" s="22"/>
      <c r="O839" s="22"/>
      <c r="P839" s="22"/>
      <c r="Q839" s="22"/>
      <c r="R839" s="22"/>
      <c r="S839" s="17"/>
      <c r="T839" s="17"/>
      <c r="U839" s="69" t="str">
        <f t="shared" si="25"/>
        <v/>
      </c>
      <c r="V839" s="18"/>
      <c r="W839" s="17"/>
      <c r="X839" s="29" t="str">
        <f t="shared" si="24"/>
        <v/>
      </c>
      <c r="Y839" s="23" t="e">
        <f ca="1">IF(V839=#REF!,#REF!,IF(V839=#REF!,#REF!,IF(V839=#REF!,#REF!,IF(X839="","",IF(V839="","",IF(X839-TODAY()&gt;0,X839-TODAY(),"Venceu"))))))</f>
        <v>#REF!</v>
      </c>
      <c r="Z839" s="28"/>
      <c r="AA839" s="25"/>
      <c r="AC839" s="38"/>
    </row>
    <row r="840" spans="1:29" ht="43.5" hidden="1" customHeight="1" x14ac:dyDescent="0.25">
      <c r="A840" s="16">
        <v>844</v>
      </c>
      <c r="B840" s="17"/>
      <c r="C840" s="23" t="str">
        <f>IF(B840&gt;0,VLOOKUP(MID(B840,1,5),#REF!,2,FALSE),"")</f>
        <v/>
      </c>
      <c r="E840" s="17"/>
      <c r="F840" s="17" t="s">
        <v>2291</v>
      </c>
      <c r="G840" s="28"/>
      <c r="H840" s="17"/>
      <c r="I840" s="17"/>
      <c r="J840" s="17"/>
      <c r="K840" s="22"/>
      <c r="L840" s="22"/>
      <c r="M840" s="22"/>
      <c r="N840" s="22"/>
      <c r="O840" s="22"/>
      <c r="P840" s="22"/>
      <c r="Q840" s="22"/>
      <c r="R840" s="22"/>
      <c r="S840" s="17"/>
      <c r="T840" s="17"/>
      <c r="U840" s="69" t="str">
        <f t="shared" si="25"/>
        <v/>
      </c>
      <c r="V840" s="18"/>
      <c r="W840" s="17"/>
      <c r="X840" s="29" t="str">
        <f t="shared" si="24"/>
        <v/>
      </c>
      <c r="Y840" s="23" t="e">
        <f ca="1">IF(V840=#REF!,#REF!,IF(V840=#REF!,#REF!,IF(V840=#REF!,#REF!,IF(X840="","",IF(V840="","",IF(X840-TODAY()&gt;0,X840-TODAY(),"Venceu"))))))</f>
        <v>#REF!</v>
      </c>
      <c r="Z840" s="28"/>
      <c r="AA840" s="25"/>
      <c r="AC840" s="38"/>
    </row>
    <row r="841" spans="1:29" ht="43.5" hidden="1" customHeight="1" x14ac:dyDescent="0.25">
      <c r="A841" s="16">
        <v>845</v>
      </c>
      <c r="B841" s="17"/>
      <c r="C841" s="23" t="str">
        <f>IF(B841&gt;0,VLOOKUP(MID(B841,1,5),#REF!,2,FALSE),"")</f>
        <v/>
      </c>
      <c r="E841" s="17"/>
      <c r="F841" s="17" t="s">
        <v>2291</v>
      </c>
      <c r="G841" s="28"/>
      <c r="H841" s="17"/>
      <c r="I841" s="17"/>
      <c r="J841" s="17"/>
      <c r="K841" s="22"/>
      <c r="L841" s="22"/>
      <c r="M841" s="22"/>
      <c r="N841" s="22"/>
      <c r="O841" s="22"/>
      <c r="P841" s="22"/>
      <c r="Q841" s="22"/>
      <c r="R841" s="22"/>
      <c r="S841" s="17"/>
      <c r="T841" s="17"/>
      <c r="U841" s="69" t="str">
        <f t="shared" si="25"/>
        <v/>
      </c>
      <c r="V841" s="18"/>
      <c r="W841" s="17"/>
      <c r="X841" s="29" t="str">
        <f t="shared" si="24"/>
        <v/>
      </c>
      <c r="Y841" s="23" t="e">
        <f ca="1">IF(V841=#REF!,#REF!,IF(V841=#REF!,#REF!,IF(V841=#REF!,#REF!,IF(X841="","",IF(V841="","",IF(X841-TODAY()&gt;0,X841-TODAY(),"Venceu"))))))</f>
        <v>#REF!</v>
      </c>
      <c r="Z841" s="28"/>
      <c r="AA841" s="25"/>
      <c r="AC841" s="38"/>
    </row>
    <row r="842" spans="1:29" ht="43.5" hidden="1" customHeight="1" x14ac:dyDescent="0.25">
      <c r="A842" s="16">
        <v>846</v>
      </c>
      <c r="B842" s="17"/>
      <c r="C842" s="23" t="str">
        <f>IF(B842&gt;0,VLOOKUP(MID(B842,1,5),#REF!,2,FALSE),"")</f>
        <v/>
      </c>
      <c r="E842" s="17"/>
      <c r="F842" s="17" t="s">
        <v>2291</v>
      </c>
      <c r="G842" s="28"/>
      <c r="H842" s="17"/>
      <c r="I842" s="17"/>
      <c r="J842" s="17"/>
      <c r="K842" s="22"/>
      <c r="L842" s="22"/>
      <c r="M842" s="22"/>
      <c r="N842" s="22"/>
      <c r="O842" s="22"/>
      <c r="P842" s="22"/>
      <c r="Q842" s="22"/>
      <c r="R842" s="22"/>
      <c r="S842" s="17"/>
      <c r="T842" s="17"/>
      <c r="U842" s="69" t="str">
        <f t="shared" si="25"/>
        <v/>
      </c>
      <c r="V842" s="18"/>
      <c r="W842" s="17"/>
      <c r="X842" s="29" t="str">
        <f t="shared" si="24"/>
        <v/>
      </c>
      <c r="Y842" s="23" t="e">
        <f ca="1">IF(V842=#REF!,#REF!,IF(V842=#REF!,#REF!,IF(V842=#REF!,#REF!,IF(X842="","",IF(V842="","",IF(X842-TODAY()&gt;0,X842-TODAY(),"Venceu"))))))</f>
        <v>#REF!</v>
      </c>
      <c r="Z842" s="28"/>
      <c r="AA842" s="25"/>
      <c r="AC842" s="38"/>
    </row>
    <row r="843" spans="1:29" ht="43.5" hidden="1" customHeight="1" x14ac:dyDescent="0.25">
      <c r="A843" s="16">
        <v>847</v>
      </c>
      <c r="B843" s="17"/>
      <c r="C843" s="23" t="str">
        <f>IF(B843&gt;0,VLOOKUP(MID(B843,1,5),#REF!,2,FALSE),"")</f>
        <v/>
      </c>
      <c r="E843" s="17"/>
      <c r="F843" s="17" t="s">
        <v>2291</v>
      </c>
      <c r="G843" s="28"/>
      <c r="H843" s="17"/>
      <c r="I843" s="17"/>
      <c r="J843" s="17"/>
      <c r="K843" s="22"/>
      <c r="L843" s="22"/>
      <c r="M843" s="22"/>
      <c r="N843" s="22"/>
      <c r="O843" s="22"/>
      <c r="P843" s="22"/>
      <c r="Q843" s="22"/>
      <c r="R843" s="22"/>
      <c r="S843" s="17"/>
      <c r="T843" s="17"/>
      <c r="U843" s="69" t="str">
        <f t="shared" si="25"/>
        <v/>
      </c>
      <c r="V843" s="18"/>
      <c r="W843" s="17"/>
      <c r="X843" s="29" t="str">
        <f t="shared" si="24"/>
        <v/>
      </c>
      <c r="Y843" s="23" t="e">
        <f ca="1">IF(V843=#REF!,#REF!,IF(V843=#REF!,#REF!,IF(V843=#REF!,#REF!,IF(X843="","",IF(V843="","",IF(X843-TODAY()&gt;0,X843-TODAY(),"Venceu"))))))</f>
        <v>#REF!</v>
      </c>
      <c r="Z843" s="28"/>
      <c r="AA843" s="25"/>
      <c r="AC843" s="38"/>
    </row>
    <row r="844" spans="1:29" ht="43.5" hidden="1" customHeight="1" x14ac:dyDescent="0.25">
      <c r="A844" s="16">
        <v>848</v>
      </c>
      <c r="B844" s="17"/>
      <c r="C844" s="23" t="str">
        <f>IF(B844&gt;0,VLOOKUP(MID(B844,1,5),#REF!,2,FALSE),"")</f>
        <v/>
      </c>
      <c r="E844" s="17"/>
      <c r="F844" s="17" t="s">
        <v>2291</v>
      </c>
      <c r="G844" s="28"/>
      <c r="H844" s="17"/>
      <c r="I844" s="17"/>
      <c r="J844" s="17"/>
      <c r="K844" s="22"/>
      <c r="L844" s="22"/>
      <c r="M844" s="22"/>
      <c r="N844" s="22"/>
      <c r="O844" s="22"/>
      <c r="P844" s="22"/>
      <c r="Q844" s="22"/>
      <c r="R844" s="22"/>
      <c r="S844" s="17"/>
      <c r="T844" s="17"/>
      <c r="U844" s="69" t="str">
        <f t="shared" si="25"/>
        <v/>
      </c>
      <c r="V844" s="18"/>
      <c r="W844" s="17"/>
      <c r="X844" s="29" t="str">
        <f t="shared" si="24"/>
        <v/>
      </c>
      <c r="Y844" s="23" t="e">
        <f ca="1">IF(V844=#REF!,#REF!,IF(V844=#REF!,#REF!,IF(V844=#REF!,#REF!,IF(X844="","",IF(V844="","",IF(X844-TODAY()&gt;0,X844-TODAY(),"Venceu"))))))</f>
        <v>#REF!</v>
      </c>
      <c r="Z844" s="28"/>
      <c r="AA844" s="25"/>
      <c r="AC844" s="38"/>
    </row>
    <row r="845" spans="1:29" ht="43.5" hidden="1" customHeight="1" x14ac:dyDescent="0.25">
      <c r="A845" s="16">
        <v>849</v>
      </c>
      <c r="B845" s="17"/>
      <c r="C845" s="23" t="str">
        <f>IF(B845&gt;0,VLOOKUP(MID(B845,1,5),#REF!,2,FALSE),"")</f>
        <v/>
      </c>
      <c r="E845" s="17"/>
      <c r="F845" s="17" t="s">
        <v>2291</v>
      </c>
      <c r="G845" s="28"/>
      <c r="H845" s="17"/>
      <c r="I845" s="17"/>
      <c r="J845" s="17"/>
      <c r="K845" s="22"/>
      <c r="L845" s="22"/>
      <c r="M845" s="22"/>
      <c r="N845" s="22"/>
      <c r="O845" s="22"/>
      <c r="P845" s="22"/>
      <c r="Q845" s="22"/>
      <c r="R845" s="22"/>
      <c r="S845" s="17"/>
      <c r="T845" s="17"/>
      <c r="U845" s="69" t="str">
        <f t="shared" si="25"/>
        <v/>
      </c>
      <c r="V845" s="18"/>
      <c r="W845" s="17"/>
      <c r="X845" s="29" t="str">
        <f t="shared" si="24"/>
        <v/>
      </c>
      <c r="Y845" s="23" t="e">
        <f ca="1">IF(V845=#REF!,#REF!,IF(V845=#REF!,#REF!,IF(V845=#REF!,#REF!,IF(X845="","",IF(V845="","",IF(X845-TODAY()&gt;0,X845-TODAY(),"Venceu"))))))</f>
        <v>#REF!</v>
      </c>
      <c r="Z845" s="28"/>
      <c r="AA845" s="25"/>
      <c r="AC845" s="38"/>
    </row>
    <row r="846" spans="1:29" ht="43.5" hidden="1" customHeight="1" x14ac:dyDescent="0.25">
      <c r="A846" s="16">
        <v>850</v>
      </c>
      <c r="B846" s="17"/>
      <c r="C846" s="23" t="str">
        <f>IF(B846&gt;0,VLOOKUP(MID(B846,1,5),#REF!,2,FALSE),"")</f>
        <v/>
      </c>
      <c r="E846" s="17"/>
      <c r="F846" s="17" t="s">
        <v>2291</v>
      </c>
      <c r="G846" s="28"/>
      <c r="H846" s="17"/>
      <c r="I846" s="17"/>
      <c r="J846" s="17"/>
      <c r="K846" s="22"/>
      <c r="L846" s="22"/>
      <c r="M846" s="22"/>
      <c r="N846" s="22"/>
      <c r="O846" s="22"/>
      <c r="P846" s="22"/>
      <c r="Q846" s="22"/>
      <c r="R846" s="22"/>
      <c r="S846" s="17"/>
      <c r="T846" s="17"/>
      <c r="U846" s="69" t="str">
        <f t="shared" si="25"/>
        <v/>
      </c>
      <c r="V846" s="18"/>
      <c r="W846" s="17"/>
      <c r="X846" s="29" t="str">
        <f t="shared" si="24"/>
        <v/>
      </c>
      <c r="Y846" s="23" t="e">
        <f ca="1">IF(V846=#REF!,#REF!,IF(V846=#REF!,#REF!,IF(V846=#REF!,#REF!,IF(X846="","",IF(V846="","",IF(X846-TODAY()&gt;0,X846-TODAY(),"Venceu"))))))</f>
        <v>#REF!</v>
      </c>
      <c r="Z846" s="28"/>
      <c r="AA846" s="25"/>
      <c r="AC846" s="38"/>
    </row>
    <row r="847" spans="1:29" ht="43.5" hidden="1" customHeight="1" x14ac:dyDescent="0.25">
      <c r="A847" s="16">
        <v>851</v>
      </c>
      <c r="B847" s="17"/>
      <c r="C847" s="23" t="str">
        <f>IF(B847&gt;0,VLOOKUP(MID(B847,1,5),#REF!,2,FALSE),"")</f>
        <v/>
      </c>
      <c r="E847" s="17"/>
      <c r="F847" s="17" t="s">
        <v>2291</v>
      </c>
      <c r="G847" s="28"/>
      <c r="H847" s="17"/>
      <c r="I847" s="17"/>
      <c r="J847" s="17"/>
      <c r="K847" s="22"/>
      <c r="L847" s="22"/>
      <c r="M847" s="22"/>
      <c r="N847" s="22"/>
      <c r="O847" s="22"/>
      <c r="P847" s="22"/>
      <c r="Q847" s="22"/>
      <c r="R847" s="22"/>
      <c r="S847" s="17"/>
      <c r="T847" s="17"/>
      <c r="U847" s="69" t="str">
        <f t="shared" si="25"/>
        <v/>
      </c>
      <c r="V847" s="18"/>
      <c r="W847" s="17"/>
      <c r="X847" s="29" t="str">
        <f t="shared" si="24"/>
        <v/>
      </c>
      <c r="Y847" s="23" t="e">
        <f ca="1">IF(V847=#REF!,#REF!,IF(V847=#REF!,#REF!,IF(V847=#REF!,#REF!,IF(X847="","",IF(V847="","",IF(X847-TODAY()&gt;0,X847-TODAY(),"Venceu"))))))</f>
        <v>#REF!</v>
      </c>
      <c r="Z847" s="28"/>
      <c r="AA847" s="25"/>
      <c r="AC847" s="38"/>
    </row>
    <row r="848" spans="1:29" ht="43.5" hidden="1" customHeight="1" x14ac:dyDescent="0.25">
      <c r="A848" s="16">
        <v>852</v>
      </c>
      <c r="B848" s="17"/>
      <c r="C848" s="23" t="str">
        <f>IF(B848&gt;0,VLOOKUP(MID(B848,1,5),#REF!,2,FALSE),"")</f>
        <v/>
      </c>
      <c r="E848" s="17"/>
      <c r="F848" s="17" t="s">
        <v>2291</v>
      </c>
      <c r="G848" s="28"/>
      <c r="H848" s="17"/>
      <c r="I848" s="17"/>
      <c r="J848" s="17"/>
      <c r="K848" s="22"/>
      <c r="L848" s="22"/>
      <c r="M848" s="22"/>
      <c r="N848" s="22"/>
      <c r="O848" s="22"/>
      <c r="P848" s="22"/>
      <c r="Q848" s="22"/>
      <c r="R848" s="22"/>
      <c r="S848" s="17"/>
      <c r="T848" s="17"/>
      <c r="U848" s="69" t="str">
        <f t="shared" si="25"/>
        <v/>
      </c>
      <c r="V848" s="18"/>
      <c r="W848" s="17"/>
      <c r="X848" s="29" t="str">
        <f t="shared" si="24"/>
        <v/>
      </c>
      <c r="Y848" s="23" t="e">
        <f ca="1">IF(V848=#REF!,#REF!,IF(V848=#REF!,#REF!,IF(V848=#REF!,#REF!,IF(X848="","",IF(V848="","",IF(X848-TODAY()&gt;0,X848-TODAY(),"Venceu"))))))</f>
        <v>#REF!</v>
      </c>
      <c r="Z848" s="28"/>
      <c r="AA848" s="25"/>
      <c r="AC848" s="38"/>
    </row>
    <row r="849" spans="1:29" ht="43.5" hidden="1" customHeight="1" x14ac:dyDescent="0.25">
      <c r="A849" s="16">
        <v>853</v>
      </c>
      <c r="B849" s="17"/>
      <c r="C849" s="23" t="str">
        <f>IF(B849&gt;0,VLOOKUP(MID(B849,1,5),#REF!,2,FALSE),"")</f>
        <v/>
      </c>
      <c r="E849" s="17"/>
      <c r="F849" s="17" t="s">
        <v>2291</v>
      </c>
      <c r="G849" s="28"/>
      <c r="H849" s="17"/>
      <c r="I849" s="17"/>
      <c r="J849" s="17"/>
      <c r="K849" s="22"/>
      <c r="L849" s="22"/>
      <c r="M849" s="22"/>
      <c r="N849" s="22"/>
      <c r="O849" s="22"/>
      <c r="P849" s="22"/>
      <c r="Q849" s="22"/>
      <c r="R849" s="22"/>
      <c r="S849" s="17"/>
      <c r="T849" s="17"/>
      <c r="U849" s="69" t="str">
        <f t="shared" si="25"/>
        <v/>
      </c>
      <c r="V849" s="18"/>
      <c r="W849" s="17"/>
      <c r="X849" s="29" t="str">
        <f t="shared" si="24"/>
        <v/>
      </c>
      <c r="Y849" s="23" t="e">
        <f ca="1">IF(V849=#REF!,#REF!,IF(V849=#REF!,#REF!,IF(V849=#REF!,#REF!,IF(X849="","",IF(V849="","",IF(X849-TODAY()&gt;0,X849-TODAY(),"Venceu"))))))</f>
        <v>#REF!</v>
      </c>
      <c r="Z849" s="28"/>
      <c r="AA849" s="25"/>
      <c r="AC849" s="38"/>
    </row>
    <row r="850" spans="1:29" ht="43.5" hidden="1" customHeight="1" x14ac:dyDescent="0.25">
      <c r="A850" s="16">
        <v>854</v>
      </c>
      <c r="B850" s="17"/>
      <c r="C850" s="23" t="str">
        <f>IF(B850&gt;0,VLOOKUP(MID(B850,1,5),#REF!,2,FALSE),"")</f>
        <v/>
      </c>
      <c r="E850" s="17"/>
      <c r="F850" s="17" t="s">
        <v>2291</v>
      </c>
      <c r="G850" s="28"/>
      <c r="H850" s="17"/>
      <c r="I850" s="17"/>
      <c r="J850" s="17"/>
      <c r="K850" s="22"/>
      <c r="L850" s="22"/>
      <c r="M850" s="22"/>
      <c r="N850" s="22"/>
      <c r="O850" s="22"/>
      <c r="P850" s="22"/>
      <c r="Q850" s="22"/>
      <c r="R850" s="22"/>
      <c r="S850" s="17"/>
      <c r="T850" s="17"/>
      <c r="U850" s="69" t="str">
        <f t="shared" si="25"/>
        <v/>
      </c>
      <c r="V850" s="18"/>
      <c r="W850" s="17"/>
      <c r="X850" s="29" t="str">
        <f t="shared" si="24"/>
        <v/>
      </c>
      <c r="Y850" s="23" t="e">
        <f ca="1">IF(V850=#REF!,#REF!,IF(V850=#REF!,#REF!,IF(V850=#REF!,#REF!,IF(X850="","",IF(V850="","",IF(X850-TODAY()&gt;0,X850-TODAY(),"Venceu"))))))</f>
        <v>#REF!</v>
      </c>
      <c r="Z850" s="28"/>
      <c r="AA850" s="25"/>
      <c r="AC850" s="38"/>
    </row>
    <row r="851" spans="1:29" ht="43.5" hidden="1" customHeight="1" x14ac:dyDescent="0.25">
      <c r="A851" s="16">
        <v>855</v>
      </c>
      <c r="B851" s="17"/>
      <c r="C851" s="23" t="str">
        <f>IF(B851&gt;0,VLOOKUP(MID(B851,1,5),#REF!,2,FALSE),"")</f>
        <v/>
      </c>
      <c r="E851" s="17"/>
      <c r="F851" s="17" t="s">
        <v>2291</v>
      </c>
      <c r="G851" s="28"/>
      <c r="H851" s="17"/>
      <c r="I851" s="17"/>
      <c r="J851" s="17"/>
      <c r="K851" s="22"/>
      <c r="L851" s="22"/>
      <c r="M851" s="22"/>
      <c r="N851" s="22"/>
      <c r="O851" s="22"/>
      <c r="P851" s="22"/>
      <c r="Q851" s="22"/>
      <c r="R851" s="22"/>
      <c r="S851" s="17"/>
      <c r="T851" s="17"/>
      <c r="U851" s="69" t="str">
        <f t="shared" si="25"/>
        <v/>
      </c>
      <c r="V851" s="18"/>
      <c r="W851" s="17"/>
      <c r="X851" s="29" t="str">
        <f t="shared" si="24"/>
        <v/>
      </c>
      <c r="Y851" s="23" t="e">
        <f ca="1">IF(V851=#REF!,#REF!,IF(V851=#REF!,#REF!,IF(V851=#REF!,#REF!,IF(X851="","",IF(V851="","",IF(X851-TODAY()&gt;0,X851-TODAY(),"Venceu"))))))</f>
        <v>#REF!</v>
      </c>
      <c r="Z851" s="28"/>
      <c r="AA851" s="25"/>
      <c r="AC851" s="38"/>
    </row>
    <row r="852" spans="1:29" ht="43.5" hidden="1" customHeight="1" x14ac:dyDescent="0.25">
      <c r="A852" s="16">
        <v>856</v>
      </c>
      <c r="B852" s="17"/>
      <c r="C852" s="23" t="str">
        <f>IF(B852&gt;0,VLOOKUP(MID(B852,1,5),#REF!,2,FALSE),"")</f>
        <v/>
      </c>
      <c r="E852" s="17"/>
      <c r="F852" s="17" t="s">
        <v>2291</v>
      </c>
      <c r="G852" s="28"/>
      <c r="H852" s="17"/>
      <c r="I852" s="17"/>
      <c r="J852" s="17"/>
      <c r="K852" s="22"/>
      <c r="L852" s="22"/>
      <c r="M852" s="22"/>
      <c r="N852" s="22"/>
      <c r="O852" s="22"/>
      <c r="P852" s="22"/>
      <c r="Q852" s="22"/>
      <c r="R852" s="22"/>
      <c r="S852" s="17"/>
      <c r="T852" s="17"/>
      <c r="U852" s="69" t="str">
        <f t="shared" si="25"/>
        <v/>
      </c>
      <c r="V852" s="18"/>
      <c r="W852" s="17"/>
      <c r="X852" s="29" t="str">
        <f t="shared" si="24"/>
        <v/>
      </c>
      <c r="Y852" s="23" t="e">
        <f ca="1">IF(V852=#REF!,#REF!,IF(V852=#REF!,#REF!,IF(V852=#REF!,#REF!,IF(X852="","",IF(V852="","",IF(X852-TODAY()&gt;0,X852-TODAY(),"Venceu"))))))</f>
        <v>#REF!</v>
      </c>
      <c r="Z852" s="28"/>
      <c r="AA852" s="25"/>
      <c r="AC852" s="38"/>
    </row>
    <row r="853" spans="1:29" ht="43.5" hidden="1" customHeight="1" x14ac:dyDescent="0.25">
      <c r="A853" s="16">
        <v>857</v>
      </c>
      <c r="B853" s="17"/>
      <c r="C853" s="23" t="str">
        <f>IF(B853&gt;0,VLOOKUP(MID(B853,1,5),#REF!,2,FALSE),"")</f>
        <v/>
      </c>
      <c r="E853" s="17"/>
      <c r="F853" s="17" t="s">
        <v>2291</v>
      </c>
      <c r="G853" s="28"/>
      <c r="H853" s="17"/>
      <c r="I853" s="17"/>
      <c r="J853" s="17"/>
      <c r="K853" s="22"/>
      <c r="L853" s="22"/>
      <c r="M853" s="22"/>
      <c r="N853" s="22"/>
      <c r="O853" s="22"/>
      <c r="P853" s="22"/>
      <c r="Q853" s="22"/>
      <c r="R853" s="22"/>
      <c r="S853" s="17"/>
      <c r="T853" s="17"/>
      <c r="U853" s="69" t="str">
        <f t="shared" si="25"/>
        <v/>
      </c>
      <c r="V853" s="18"/>
      <c r="W853" s="17"/>
      <c r="X853" s="29" t="str">
        <f t="shared" si="24"/>
        <v/>
      </c>
      <c r="Y853" s="23" t="e">
        <f ca="1">IF(V853=#REF!,#REF!,IF(V853=#REF!,#REF!,IF(V853=#REF!,#REF!,IF(X853="","",IF(V853="","",IF(X853-TODAY()&gt;0,X853-TODAY(),"Venceu"))))))</f>
        <v>#REF!</v>
      </c>
      <c r="Z853" s="28"/>
      <c r="AA853" s="25"/>
      <c r="AC853" s="38"/>
    </row>
    <row r="854" spans="1:29" ht="43.5" hidden="1" customHeight="1" x14ac:dyDescent="0.25">
      <c r="A854" s="16">
        <v>858</v>
      </c>
      <c r="B854" s="17"/>
      <c r="C854" s="23" t="str">
        <f>IF(B854&gt;0,VLOOKUP(MID(B854,1,5),#REF!,2,FALSE),"")</f>
        <v/>
      </c>
      <c r="E854" s="17"/>
      <c r="F854" s="17" t="s">
        <v>2291</v>
      </c>
      <c r="G854" s="28"/>
      <c r="H854" s="17"/>
      <c r="I854" s="17"/>
      <c r="J854" s="17"/>
      <c r="K854" s="22"/>
      <c r="L854" s="22"/>
      <c r="M854" s="22"/>
      <c r="N854" s="22"/>
      <c r="O854" s="22"/>
      <c r="P854" s="22"/>
      <c r="Q854" s="22"/>
      <c r="R854" s="22"/>
      <c r="S854" s="17"/>
      <c r="T854" s="17"/>
      <c r="U854" s="69" t="str">
        <f t="shared" si="25"/>
        <v/>
      </c>
      <c r="V854" s="18"/>
      <c r="W854" s="17"/>
      <c r="X854" s="29" t="str">
        <f t="shared" si="24"/>
        <v/>
      </c>
      <c r="Y854" s="23" t="e">
        <f ca="1">IF(V854=#REF!,#REF!,IF(V854=#REF!,#REF!,IF(V854=#REF!,#REF!,IF(X854="","",IF(V854="","",IF(X854-TODAY()&gt;0,X854-TODAY(),"Venceu"))))))</f>
        <v>#REF!</v>
      </c>
      <c r="Z854" s="28"/>
      <c r="AA854" s="25"/>
      <c r="AC854" s="38"/>
    </row>
    <row r="855" spans="1:29" ht="43.5" hidden="1" customHeight="1" x14ac:dyDescent="0.25">
      <c r="A855" s="16">
        <v>859</v>
      </c>
      <c r="B855" s="17"/>
      <c r="C855" s="23" t="str">
        <f>IF(B855&gt;0,VLOOKUP(MID(B855,1,5),#REF!,2,FALSE),"")</f>
        <v/>
      </c>
      <c r="E855" s="17"/>
      <c r="F855" s="17" t="s">
        <v>2291</v>
      </c>
      <c r="G855" s="28"/>
      <c r="H855" s="17"/>
      <c r="I855" s="17"/>
      <c r="J855" s="17"/>
      <c r="K855" s="22"/>
      <c r="L855" s="22"/>
      <c r="M855" s="22"/>
      <c r="N855" s="22"/>
      <c r="O855" s="22"/>
      <c r="P855" s="22"/>
      <c r="Q855" s="22"/>
      <c r="R855" s="22"/>
      <c r="S855" s="17"/>
      <c r="T855" s="17"/>
      <c r="U855" s="69" t="str">
        <f t="shared" si="25"/>
        <v/>
      </c>
      <c r="V855" s="18"/>
      <c r="W855" s="17"/>
      <c r="X855" s="29" t="str">
        <f t="shared" si="24"/>
        <v/>
      </c>
      <c r="Y855" s="23" t="e">
        <f ca="1">IF(V855=#REF!,#REF!,IF(V855=#REF!,#REF!,IF(V855=#REF!,#REF!,IF(X855="","",IF(V855="","",IF(X855-TODAY()&gt;0,X855-TODAY(),"Venceu"))))))</f>
        <v>#REF!</v>
      </c>
      <c r="Z855" s="28"/>
      <c r="AA855" s="25"/>
      <c r="AC855" s="38"/>
    </row>
    <row r="856" spans="1:29" ht="43.5" hidden="1" customHeight="1" x14ac:dyDescent="0.25">
      <c r="A856" s="16">
        <v>860</v>
      </c>
      <c r="B856" s="17"/>
      <c r="C856" s="23" t="str">
        <f>IF(B856&gt;0,VLOOKUP(MID(B856,1,5),#REF!,2,FALSE),"")</f>
        <v/>
      </c>
      <c r="E856" s="17"/>
      <c r="F856" s="17" t="s">
        <v>2291</v>
      </c>
      <c r="G856" s="28"/>
      <c r="H856" s="17"/>
      <c r="I856" s="17"/>
      <c r="J856" s="17"/>
      <c r="K856" s="22"/>
      <c r="L856" s="22"/>
      <c r="M856" s="22"/>
      <c r="N856" s="22"/>
      <c r="O856" s="22"/>
      <c r="P856" s="22"/>
      <c r="Q856" s="22"/>
      <c r="R856" s="22"/>
      <c r="S856" s="17"/>
      <c r="T856" s="17"/>
      <c r="U856" s="69" t="str">
        <f t="shared" si="25"/>
        <v/>
      </c>
      <c r="V856" s="18"/>
      <c r="W856" s="17"/>
      <c r="X856" s="29" t="str">
        <f t="shared" si="24"/>
        <v/>
      </c>
      <c r="Y856" s="23" t="e">
        <f ca="1">IF(V856=#REF!,#REF!,IF(V856=#REF!,#REF!,IF(V856=#REF!,#REF!,IF(X856="","",IF(V856="","",IF(X856-TODAY()&gt;0,X856-TODAY(),"Venceu"))))))</f>
        <v>#REF!</v>
      </c>
      <c r="Z856" s="28"/>
      <c r="AA856" s="25"/>
      <c r="AC856" s="38"/>
    </row>
    <row r="857" spans="1:29" ht="43.5" hidden="1" customHeight="1" x14ac:dyDescent="0.25">
      <c r="A857" s="16">
        <v>861</v>
      </c>
      <c r="B857" s="17"/>
      <c r="C857" s="23" t="str">
        <f>IF(B857&gt;0,VLOOKUP(MID(B857,1,5),#REF!,2,FALSE),"")</f>
        <v/>
      </c>
      <c r="E857" s="17"/>
      <c r="F857" s="17" t="s">
        <v>2291</v>
      </c>
      <c r="G857" s="28"/>
      <c r="H857" s="17"/>
      <c r="I857" s="17"/>
      <c r="J857" s="17"/>
      <c r="K857" s="22"/>
      <c r="L857" s="22"/>
      <c r="M857" s="22"/>
      <c r="N857" s="22"/>
      <c r="O857" s="22"/>
      <c r="P857" s="22"/>
      <c r="Q857" s="22"/>
      <c r="R857" s="22"/>
      <c r="S857" s="17"/>
      <c r="T857" s="17"/>
      <c r="U857" s="69" t="str">
        <f t="shared" si="25"/>
        <v/>
      </c>
      <c r="V857" s="18"/>
      <c r="W857" s="17"/>
      <c r="X857" s="29" t="str">
        <f t="shared" si="24"/>
        <v/>
      </c>
      <c r="Y857" s="23" t="e">
        <f ca="1">IF(V857=#REF!,#REF!,IF(V857=#REF!,#REF!,IF(V857=#REF!,#REF!,IF(X857="","",IF(V857="","",IF(X857-TODAY()&gt;0,X857-TODAY(),"Venceu"))))))</f>
        <v>#REF!</v>
      </c>
      <c r="Z857" s="28"/>
      <c r="AA857" s="25"/>
      <c r="AC857" s="38"/>
    </row>
    <row r="858" spans="1:29" ht="43.5" hidden="1" customHeight="1" x14ac:dyDescent="0.25">
      <c r="A858" s="16">
        <v>862</v>
      </c>
      <c r="B858" s="17"/>
      <c r="C858" s="23" t="str">
        <f>IF(B858&gt;0,VLOOKUP(MID(B858,1,5),#REF!,2,FALSE),"")</f>
        <v/>
      </c>
      <c r="E858" s="17"/>
      <c r="F858" s="17" t="s">
        <v>2291</v>
      </c>
      <c r="G858" s="28"/>
      <c r="H858" s="17"/>
      <c r="I858" s="17"/>
      <c r="J858" s="17"/>
      <c r="K858" s="22"/>
      <c r="L858" s="22"/>
      <c r="M858" s="22"/>
      <c r="N858" s="22"/>
      <c r="O858" s="22"/>
      <c r="P858" s="22"/>
      <c r="Q858" s="22"/>
      <c r="R858" s="22"/>
      <c r="S858" s="17"/>
      <c r="T858" s="17"/>
      <c r="U858" s="69" t="str">
        <f t="shared" si="25"/>
        <v/>
      </c>
      <c r="V858" s="18"/>
      <c r="W858" s="17"/>
      <c r="X858" s="29" t="str">
        <f t="shared" si="24"/>
        <v/>
      </c>
      <c r="Y858" s="23" t="e">
        <f ca="1">IF(V858=#REF!,#REF!,IF(V858=#REF!,#REF!,IF(V858=#REF!,#REF!,IF(X858="","",IF(V858="","",IF(X858-TODAY()&gt;0,X858-TODAY(),"Venceu"))))))</f>
        <v>#REF!</v>
      </c>
      <c r="Z858" s="28"/>
      <c r="AA858" s="25"/>
      <c r="AC858" s="38"/>
    </row>
    <row r="859" spans="1:29" ht="43.5" hidden="1" customHeight="1" x14ac:dyDescent="0.25">
      <c r="A859" s="16">
        <v>863</v>
      </c>
      <c r="B859" s="17"/>
      <c r="C859" s="23" t="str">
        <f>IF(B859&gt;0,VLOOKUP(MID(B859,1,5),#REF!,2,FALSE),"")</f>
        <v/>
      </c>
      <c r="E859" s="17"/>
      <c r="F859" s="17" t="s">
        <v>2291</v>
      </c>
      <c r="G859" s="28"/>
      <c r="H859" s="17"/>
      <c r="I859" s="17"/>
      <c r="J859" s="17"/>
      <c r="K859" s="22"/>
      <c r="L859" s="22"/>
      <c r="M859" s="22"/>
      <c r="N859" s="22"/>
      <c r="O859" s="22"/>
      <c r="P859" s="22"/>
      <c r="Q859" s="22"/>
      <c r="R859" s="22"/>
      <c r="S859" s="17"/>
      <c r="T859" s="17"/>
      <c r="U859" s="69" t="str">
        <f t="shared" si="25"/>
        <v/>
      </c>
      <c r="V859" s="18"/>
      <c r="W859" s="17"/>
      <c r="X859" s="29" t="str">
        <f t="shared" si="24"/>
        <v/>
      </c>
      <c r="Y859" s="23" t="e">
        <f ca="1">IF(V859=#REF!,#REF!,IF(V859=#REF!,#REF!,IF(V859=#REF!,#REF!,IF(X859="","",IF(V859="","",IF(X859-TODAY()&gt;0,X859-TODAY(),"Venceu"))))))</f>
        <v>#REF!</v>
      </c>
      <c r="Z859" s="28"/>
      <c r="AA859" s="25"/>
      <c r="AC859" s="38"/>
    </row>
    <row r="860" spans="1:29" ht="43.5" hidden="1" customHeight="1" x14ac:dyDescent="0.25">
      <c r="A860" s="16">
        <v>864</v>
      </c>
      <c r="B860" s="17"/>
      <c r="C860" s="23" t="str">
        <f>IF(B860&gt;0,VLOOKUP(MID(B860,1,5),#REF!,2,FALSE),"")</f>
        <v/>
      </c>
      <c r="E860" s="17"/>
      <c r="F860" s="17" t="s">
        <v>2291</v>
      </c>
      <c r="G860" s="28"/>
      <c r="H860" s="17"/>
      <c r="I860" s="17"/>
      <c r="J860" s="17"/>
      <c r="K860" s="22"/>
      <c r="L860" s="22"/>
      <c r="M860" s="22"/>
      <c r="N860" s="22"/>
      <c r="O860" s="22"/>
      <c r="P860" s="22"/>
      <c r="Q860" s="22"/>
      <c r="R860" s="22"/>
      <c r="S860" s="17"/>
      <c r="T860" s="17"/>
      <c r="U860" s="69" t="str">
        <f t="shared" si="25"/>
        <v/>
      </c>
      <c r="V860" s="18"/>
      <c r="W860" s="17"/>
      <c r="X860" s="29" t="str">
        <f t="shared" si="24"/>
        <v/>
      </c>
      <c r="Y860" s="23" t="e">
        <f ca="1">IF(V860=#REF!,#REF!,IF(V860=#REF!,#REF!,IF(V860=#REF!,#REF!,IF(X860="","",IF(V860="","",IF(X860-TODAY()&gt;0,X860-TODAY(),"Venceu"))))))</f>
        <v>#REF!</v>
      </c>
      <c r="Z860" s="28"/>
      <c r="AA860" s="25"/>
      <c r="AC860" s="38"/>
    </row>
    <row r="861" spans="1:29" ht="43.5" hidden="1" customHeight="1" x14ac:dyDescent="0.25">
      <c r="A861" s="16">
        <v>865</v>
      </c>
      <c r="B861" s="17"/>
      <c r="C861" s="23" t="str">
        <f>IF(B861&gt;0,VLOOKUP(MID(B861,1,5),#REF!,2,FALSE),"")</f>
        <v/>
      </c>
      <c r="E861" s="17"/>
      <c r="F861" s="17" t="s">
        <v>2291</v>
      </c>
      <c r="G861" s="28"/>
      <c r="H861" s="17"/>
      <c r="I861" s="17"/>
      <c r="J861" s="17"/>
      <c r="K861" s="22"/>
      <c r="L861" s="22"/>
      <c r="M861" s="22"/>
      <c r="N861" s="22"/>
      <c r="O861" s="22"/>
      <c r="P861" s="22"/>
      <c r="Q861" s="22"/>
      <c r="R861" s="22"/>
      <c r="S861" s="17"/>
      <c r="T861" s="17"/>
      <c r="U861" s="69" t="str">
        <f t="shared" si="25"/>
        <v/>
      </c>
      <c r="V861" s="18"/>
      <c r="W861" s="17"/>
      <c r="X861" s="29" t="str">
        <f t="shared" si="24"/>
        <v/>
      </c>
      <c r="Y861" s="23" t="e">
        <f ca="1">IF(V861=#REF!,#REF!,IF(V861=#REF!,#REF!,IF(V861=#REF!,#REF!,IF(X861="","",IF(V861="","",IF(X861-TODAY()&gt;0,X861-TODAY(),"Venceu"))))))</f>
        <v>#REF!</v>
      </c>
      <c r="Z861" s="28"/>
      <c r="AA861" s="25"/>
      <c r="AC861" s="38"/>
    </row>
    <row r="862" spans="1:29" ht="43.5" hidden="1" customHeight="1" x14ac:dyDescent="0.25">
      <c r="A862" s="16">
        <v>866</v>
      </c>
      <c r="B862" s="17"/>
      <c r="C862" s="23" t="str">
        <f>IF(B862&gt;0,VLOOKUP(MID(B862,1,5),#REF!,2,FALSE),"")</f>
        <v/>
      </c>
      <c r="E862" s="17"/>
      <c r="F862" s="17" t="s">
        <v>2291</v>
      </c>
      <c r="G862" s="28"/>
      <c r="H862" s="17"/>
      <c r="I862" s="17"/>
      <c r="J862" s="17"/>
      <c r="K862" s="22"/>
      <c r="L862" s="22"/>
      <c r="M862" s="22"/>
      <c r="N862" s="22"/>
      <c r="O862" s="22"/>
      <c r="P862" s="22"/>
      <c r="Q862" s="22"/>
      <c r="R862" s="22"/>
      <c r="S862" s="17"/>
      <c r="T862" s="17"/>
      <c r="U862" s="69" t="str">
        <f t="shared" si="25"/>
        <v/>
      </c>
      <c r="V862" s="18"/>
      <c r="W862" s="17"/>
      <c r="X862" s="29" t="str">
        <f t="shared" si="24"/>
        <v/>
      </c>
      <c r="Y862" s="23" t="e">
        <f ca="1">IF(V862=#REF!,#REF!,IF(V862=#REF!,#REF!,IF(V862=#REF!,#REF!,IF(X862="","",IF(V862="","",IF(X862-TODAY()&gt;0,X862-TODAY(),"Venceu"))))))</f>
        <v>#REF!</v>
      </c>
      <c r="Z862" s="28"/>
      <c r="AA862" s="25"/>
      <c r="AC862" s="38"/>
    </row>
    <row r="863" spans="1:29" ht="43.5" hidden="1" customHeight="1" x14ac:dyDescent="0.25">
      <c r="A863" s="16">
        <v>867</v>
      </c>
      <c r="B863" s="17"/>
      <c r="C863" s="23" t="str">
        <f>IF(B863&gt;0,VLOOKUP(MID(B863,1,5),#REF!,2,FALSE),"")</f>
        <v/>
      </c>
      <c r="E863" s="17"/>
      <c r="F863" s="17" t="s">
        <v>2291</v>
      </c>
      <c r="G863" s="28"/>
      <c r="H863" s="17"/>
      <c r="I863" s="17"/>
      <c r="J863" s="17"/>
      <c r="K863" s="22"/>
      <c r="L863" s="22"/>
      <c r="M863" s="22"/>
      <c r="N863" s="22"/>
      <c r="O863" s="22"/>
      <c r="P863" s="22"/>
      <c r="Q863" s="22"/>
      <c r="R863" s="22"/>
      <c r="S863" s="17"/>
      <c r="T863" s="17"/>
      <c r="U863" s="69" t="str">
        <f t="shared" si="25"/>
        <v/>
      </c>
      <c r="V863" s="18"/>
      <c r="W863" s="17"/>
      <c r="X863" s="29" t="str">
        <f t="shared" si="24"/>
        <v/>
      </c>
      <c r="Y863" s="23" t="e">
        <f ca="1">IF(V863=#REF!,#REF!,IF(V863=#REF!,#REF!,IF(V863=#REF!,#REF!,IF(X863="","",IF(V863="","",IF(X863-TODAY()&gt;0,X863-TODAY(),"Venceu"))))))</f>
        <v>#REF!</v>
      </c>
      <c r="Z863" s="28"/>
      <c r="AA863" s="25"/>
      <c r="AC863" s="38"/>
    </row>
    <row r="864" spans="1:29" ht="43.5" hidden="1" customHeight="1" x14ac:dyDescent="0.25">
      <c r="A864" s="16">
        <v>868</v>
      </c>
      <c r="B864" s="17"/>
      <c r="C864" s="23" t="str">
        <f>IF(B864&gt;0,VLOOKUP(MID(B864,1,5),#REF!,2,FALSE),"")</f>
        <v/>
      </c>
      <c r="E864" s="17"/>
      <c r="F864" s="17" t="s">
        <v>2291</v>
      </c>
      <c r="G864" s="28"/>
      <c r="H864" s="17"/>
      <c r="I864" s="17"/>
      <c r="J864" s="17"/>
      <c r="K864" s="22"/>
      <c r="L864" s="22"/>
      <c r="M864" s="22"/>
      <c r="N864" s="22"/>
      <c r="O864" s="22"/>
      <c r="P864" s="22"/>
      <c r="Q864" s="22"/>
      <c r="R864" s="22"/>
      <c r="S864" s="17"/>
      <c r="T864" s="17"/>
      <c r="U864" s="69" t="str">
        <f t="shared" si="25"/>
        <v/>
      </c>
      <c r="V864" s="18"/>
      <c r="W864" s="17"/>
      <c r="X864" s="29" t="str">
        <f t="shared" si="24"/>
        <v/>
      </c>
      <c r="Y864" s="23" t="e">
        <f ca="1">IF(V864=#REF!,#REF!,IF(V864=#REF!,#REF!,IF(V864=#REF!,#REF!,IF(X864="","",IF(V864="","",IF(X864-TODAY()&gt;0,X864-TODAY(),"Venceu"))))))</f>
        <v>#REF!</v>
      </c>
      <c r="Z864" s="28"/>
      <c r="AA864" s="25"/>
      <c r="AC864" s="38"/>
    </row>
    <row r="865" spans="1:29" ht="43.5" hidden="1" customHeight="1" x14ac:dyDescent="0.25">
      <c r="A865" s="16">
        <v>869</v>
      </c>
      <c r="B865" s="17"/>
      <c r="C865" s="23" t="str">
        <f>IF(B865&gt;0,VLOOKUP(MID(B865,1,5),#REF!,2,FALSE),"")</f>
        <v/>
      </c>
      <c r="E865" s="17"/>
      <c r="F865" s="17" t="s">
        <v>2291</v>
      </c>
      <c r="G865" s="28"/>
      <c r="H865" s="17"/>
      <c r="I865" s="17"/>
      <c r="J865" s="17"/>
      <c r="K865" s="22"/>
      <c r="L865" s="22"/>
      <c r="M865" s="22"/>
      <c r="N865" s="22"/>
      <c r="O865" s="22"/>
      <c r="P865" s="22"/>
      <c r="Q865" s="22"/>
      <c r="R865" s="22"/>
      <c r="S865" s="17"/>
      <c r="T865" s="17"/>
      <c r="U865" s="69" t="str">
        <f t="shared" si="25"/>
        <v/>
      </c>
      <c r="V865" s="18"/>
      <c r="W865" s="17"/>
      <c r="X865" s="29" t="str">
        <f t="shared" si="24"/>
        <v/>
      </c>
      <c r="Y865" s="23" t="e">
        <f ca="1">IF(V865=#REF!,#REF!,IF(V865=#REF!,#REF!,IF(V865=#REF!,#REF!,IF(X865="","",IF(V865="","",IF(X865-TODAY()&gt;0,X865-TODAY(),"Venceu"))))))</f>
        <v>#REF!</v>
      </c>
      <c r="Z865" s="28"/>
      <c r="AA865" s="25"/>
      <c r="AC865" s="38"/>
    </row>
    <row r="866" spans="1:29" ht="43.5" hidden="1" customHeight="1" x14ac:dyDescent="0.25">
      <c r="A866" s="16">
        <v>870</v>
      </c>
      <c r="B866" s="17"/>
      <c r="C866" s="23" t="str">
        <f>IF(B866&gt;0,VLOOKUP(MID(B866,1,5),#REF!,2,FALSE),"")</f>
        <v/>
      </c>
      <c r="E866" s="17"/>
      <c r="F866" s="17" t="s">
        <v>2291</v>
      </c>
      <c r="G866" s="28"/>
      <c r="H866" s="17"/>
      <c r="I866" s="17"/>
      <c r="J866" s="17"/>
      <c r="K866" s="22"/>
      <c r="L866" s="22"/>
      <c r="M866" s="22"/>
      <c r="N866" s="22"/>
      <c r="O866" s="22"/>
      <c r="P866" s="22"/>
      <c r="Q866" s="22"/>
      <c r="R866" s="22"/>
      <c r="S866" s="17"/>
      <c r="T866" s="17"/>
      <c r="U866" s="69" t="str">
        <f t="shared" si="25"/>
        <v/>
      </c>
      <c r="V866" s="18"/>
      <c r="W866" s="17"/>
      <c r="X866" s="29" t="str">
        <f t="shared" si="24"/>
        <v/>
      </c>
      <c r="Y866" s="23" t="e">
        <f ca="1">IF(V866=#REF!,#REF!,IF(V866=#REF!,#REF!,IF(V866=#REF!,#REF!,IF(X866="","",IF(V866="","",IF(X866-TODAY()&gt;0,X866-TODAY(),"Venceu"))))))</f>
        <v>#REF!</v>
      </c>
      <c r="Z866" s="28"/>
      <c r="AA866" s="25"/>
      <c r="AC866" s="38"/>
    </row>
    <row r="867" spans="1:29" ht="43.5" hidden="1" customHeight="1" x14ac:dyDescent="0.25">
      <c r="A867" s="16">
        <v>871</v>
      </c>
      <c r="B867" s="17"/>
      <c r="C867" s="23" t="str">
        <f>IF(B867&gt;0,VLOOKUP(MID(B867,1,5),#REF!,2,FALSE),"")</f>
        <v/>
      </c>
      <c r="E867" s="17"/>
      <c r="F867" s="17" t="s">
        <v>2291</v>
      </c>
      <c r="G867" s="28"/>
      <c r="H867" s="17"/>
      <c r="I867" s="17"/>
      <c r="J867" s="17"/>
      <c r="K867" s="22"/>
      <c r="L867" s="22"/>
      <c r="M867" s="22"/>
      <c r="N867" s="22"/>
      <c r="O867" s="22"/>
      <c r="P867" s="22"/>
      <c r="Q867" s="22"/>
      <c r="R867" s="22"/>
      <c r="S867" s="17"/>
      <c r="T867" s="17"/>
      <c r="U867" s="69" t="str">
        <f t="shared" si="25"/>
        <v/>
      </c>
      <c r="V867" s="18"/>
      <c r="W867" s="17"/>
      <c r="X867" s="29" t="str">
        <f t="shared" si="24"/>
        <v/>
      </c>
      <c r="Y867" s="23" t="e">
        <f ca="1">IF(V867=#REF!,#REF!,IF(V867=#REF!,#REF!,IF(V867=#REF!,#REF!,IF(X867="","",IF(V867="","",IF(X867-TODAY()&gt;0,X867-TODAY(),"Venceu"))))))</f>
        <v>#REF!</v>
      </c>
      <c r="Z867" s="28"/>
      <c r="AA867" s="25"/>
      <c r="AC867" s="38"/>
    </row>
    <row r="868" spans="1:29" ht="43.5" hidden="1" customHeight="1" x14ac:dyDescent="0.25">
      <c r="A868" s="16">
        <v>872</v>
      </c>
      <c r="B868" s="17"/>
      <c r="C868" s="23" t="str">
        <f>IF(B868&gt;0,VLOOKUP(MID(B868,1,5),#REF!,2,FALSE),"")</f>
        <v/>
      </c>
      <c r="E868" s="17"/>
      <c r="F868" s="17" t="s">
        <v>2291</v>
      </c>
      <c r="G868" s="28"/>
      <c r="H868" s="17"/>
      <c r="I868" s="17"/>
      <c r="J868" s="17"/>
      <c r="K868" s="22"/>
      <c r="L868" s="22"/>
      <c r="M868" s="22"/>
      <c r="N868" s="22"/>
      <c r="O868" s="22"/>
      <c r="P868" s="22"/>
      <c r="Q868" s="22"/>
      <c r="R868" s="22"/>
      <c r="S868" s="17"/>
      <c r="T868" s="17"/>
      <c r="U868" s="69" t="str">
        <f t="shared" si="25"/>
        <v/>
      </c>
      <c r="V868" s="18"/>
      <c r="W868" s="17"/>
      <c r="X868" s="29" t="str">
        <f t="shared" si="24"/>
        <v/>
      </c>
      <c r="Y868" s="23" t="e">
        <f ca="1">IF(V868=#REF!,#REF!,IF(V868=#REF!,#REF!,IF(V868=#REF!,#REF!,IF(X868="","",IF(V868="","",IF(X868-TODAY()&gt;0,X868-TODAY(),"Venceu"))))))</f>
        <v>#REF!</v>
      </c>
      <c r="Z868" s="28"/>
      <c r="AA868" s="25"/>
      <c r="AC868" s="38"/>
    </row>
    <row r="869" spans="1:29" ht="43.5" hidden="1" customHeight="1" x14ac:dyDescent="0.25">
      <c r="A869" s="16">
        <v>873</v>
      </c>
      <c r="B869" s="17"/>
      <c r="C869" s="23" t="str">
        <f>IF(B869&gt;0,VLOOKUP(MID(B869,1,5),#REF!,2,FALSE),"")</f>
        <v/>
      </c>
      <c r="E869" s="17"/>
      <c r="F869" s="17" t="s">
        <v>2291</v>
      </c>
      <c r="G869" s="28"/>
      <c r="H869" s="17"/>
      <c r="I869" s="17"/>
      <c r="J869" s="17"/>
      <c r="K869" s="22"/>
      <c r="L869" s="22"/>
      <c r="M869" s="22"/>
      <c r="N869" s="22"/>
      <c r="O869" s="22"/>
      <c r="P869" s="22"/>
      <c r="Q869" s="22"/>
      <c r="R869" s="22"/>
      <c r="S869" s="17"/>
      <c r="T869" s="17"/>
      <c r="U869" s="69" t="str">
        <f t="shared" si="25"/>
        <v/>
      </c>
      <c r="V869" s="18"/>
      <c r="W869" s="17"/>
      <c r="X869" s="29" t="str">
        <f t="shared" si="24"/>
        <v/>
      </c>
      <c r="Y869" s="23" t="e">
        <f ca="1">IF(V869=#REF!,#REF!,IF(V869=#REF!,#REF!,IF(V869=#REF!,#REF!,IF(X869="","",IF(V869="","",IF(X869-TODAY()&gt;0,X869-TODAY(),"Venceu"))))))</f>
        <v>#REF!</v>
      </c>
      <c r="Z869" s="28"/>
      <c r="AA869" s="25"/>
      <c r="AC869" s="38"/>
    </row>
    <row r="870" spans="1:29" ht="43.5" hidden="1" customHeight="1" x14ac:dyDescent="0.25">
      <c r="A870" s="16">
        <v>874</v>
      </c>
      <c r="B870" s="17"/>
      <c r="C870" s="23" t="str">
        <f>IF(B870&gt;0,VLOOKUP(MID(B870,1,5),#REF!,2,FALSE),"")</f>
        <v/>
      </c>
      <c r="E870" s="17"/>
      <c r="F870" s="17" t="s">
        <v>2291</v>
      </c>
      <c r="G870" s="28"/>
      <c r="H870" s="17"/>
      <c r="I870" s="17"/>
      <c r="J870" s="17"/>
      <c r="K870" s="22"/>
      <c r="L870" s="22"/>
      <c r="M870" s="22"/>
      <c r="N870" s="22"/>
      <c r="O870" s="22"/>
      <c r="P870" s="22"/>
      <c r="Q870" s="22"/>
      <c r="R870" s="22"/>
      <c r="S870" s="17"/>
      <c r="T870" s="17"/>
      <c r="U870" s="69" t="str">
        <f t="shared" si="25"/>
        <v/>
      </c>
      <c r="V870" s="18"/>
      <c r="W870" s="17"/>
      <c r="X870" s="29" t="str">
        <f t="shared" si="24"/>
        <v/>
      </c>
      <c r="Y870" s="23" t="e">
        <f ca="1">IF(V870=#REF!,#REF!,IF(V870=#REF!,#REF!,IF(V870=#REF!,#REF!,IF(X870="","",IF(V870="","",IF(X870-TODAY()&gt;0,X870-TODAY(),"Venceu"))))))</f>
        <v>#REF!</v>
      </c>
      <c r="Z870" s="28"/>
      <c r="AA870" s="25"/>
      <c r="AC870" s="38"/>
    </row>
    <row r="871" spans="1:29" ht="43.5" hidden="1" customHeight="1" x14ac:dyDescent="0.25">
      <c r="A871" s="16">
        <v>875</v>
      </c>
      <c r="B871" s="17"/>
      <c r="C871" s="23" t="str">
        <f>IF(B871&gt;0,VLOOKUP(MID(B871,1,5),#REF!,2,FALSE),"")</f>
        <v/>
      </c>
      <c r="E871" s="17"/>
      <c r="F871" s="17" t="s">
        <v>2291</v>
      </c>
      <c r="G871" s="28"/>
      <c r="H871" s="17"/>
      <c r="I871" s="17"/>
      <c r="J871" s="17"/>
      <c r="K871" s="22"/>
      <c r="L871" s="22"/>
      <c r="M871" s="22"/>
      <c r="N871" s="22"/>
      <c r="O871" s="22"/>
      <c r="P871" s="22"/>
      <c r="Q871" s="22"/>
      <c r="R871" s="22"/>
      <c r="S871" s="17"/>
      <c r="T871" s="17"/>
      <c r="U871" s="69" t="str">
        <f t="shared" si="25"/>
        <v/>
      </c>
      <c r="V871" s="18"/>
      <c r="W871" s="17"/>
      <c r="X871" s="29" t="str">
        <f t="shared" si="24"/>
        <v/>
      </c>
      <c r="Y871" s="23" t="e">
        <f ca="1">IF(V871=#REF!,#REF!,IF(V871=#REF!,#REF!,IF(V871=#REF!,#REF!,IF(X871="","",IF(V871="","",IF(X871-TODAY()&gt;0,X871-TODAY(),"Venceu"))))))</f>
        <v>#REF!</v>
      </c>
      <c r="Z871" s="28"/>
      <c r="AA871" s="25"/>
      <c r="AC871" s="38"/>
    </row>
    <row r="872" spans="1:29" ht="43.5" hidden="1" customHeight="1" x14ac:dyDescent="0.25">
      <c r="A872" s="16">
        <v>876</v>
      </c>
      <c r="B872" s="17"/>
      <c r="C872" s="23" t="str">
        <f>IF(B872&gt;0,VLOOKUP(MID(B872,1,5),#REF!,2,FALSE),"")</f>
        <v/>
      </c>
      <c r="E872" s="17"/>
      <c r="F872" s="17" t="s">
        <v>2291</v>
      </c>
      <c r="G872" s="28"/>
      <c r="H872" s="17"/>
      <c r="I872" s="17"/>
      <c r="J872" s="17"/>
      <c r="K872" s="22"/>
      <c r="L872" s="22"/>
      <c r="M872" s="22"/>
      <c r="N872" s="22"/>
      <c r="O872" s="22"/>
      <c r="P872" s="22"/>
      <c r="Q872" s="22"/>
      <c r="R872" s="22"/>
      <c r="S872" s="17"/>
      <c r="T872" s="17"/>
      <c r="U872" s="69" t="str">
        <f t="shared" si="25"/>
        <v/>
      </c>
      <c r="V872" s="18"/>
      <c r="W872" s="17"/>
      <c r="X872" s="29" t="str">
        <f t="shared" si="24"/>
        <v/>
      </c>
      <c r="Y872" s="23" t="e">
        <f ca="1">IF(V872=#REF!,#REF!,IF(V872=#REF!,#REF!,IF(V872=#REF!,#REF!,IF(X872="","",IF(V872="","",IF(X872-TODAY()&gt;0,X872-TODAY(),"Venceu"))))))</f>
        <v>#REF!</v>
      </c>
      <c r="Z872" s="28"/>
      <c r="AA872" s="25"/>
      <c r="AC872" s="38"/>
    </row>
    <row r="873" spans="1:29" ht="43.5" hidden="1" customHeight="1" x14ac:dyDescent="0.25">
      <c r="A873" s="16">
        <v>877</v>
      </c>
      <c r="B873" s="17"/>
      <c r="C873" s="23" t="str">
        <f>IF(B873&gt;0,VLOOKUP(MID(B873,1,5),#REF!,2,FALSE),"")</f>
        <v/>
      </c>
      <c r="E873" s="17"/>
      <c r="F873" s="17" t="s">
        <v>2291</v>
      </c>
      <c r="G873" s="28"/>
      <c r="H873" s="17"/>
      <c r="I873" s="17"/>
      <c r="J873" s="17"/>
      <c r="K873" s="22"/>
      <c r="L873" s="22"/>
      <c r="M873" s="22"/>
      <c r="N873" s="22"/>
      <c r="O873" s="22"/>
      <c r="P873" s="22"/>
      <c r="Q873" s="22"/>
      <c r="R873" s="22"/>
      <c r="S873" s="17"/>
      <c r="T873" s="17"/>
      <c r="U873" s="69" t="str">
        <f t="shared" si="25"/>
        <v/>
      </c>
      <c r="V873" s="18"/>
      <c r="W873" s="17"/>
      <c r="X873" s="29" t="str">
        <f t="shared" si="24"/>
        <v/>
      </c>
      <c r="Y873" s="23" t="e">
        <f ca="1">IF(V873=#REF!,#REF!,IF(V873=#REF!,#REF!,IF(V873=#REF!,#REF!,IF(X873="","",IF(V873="","",IF(X873-TODAY()&gt;0,X873-TODAY(),"Venceu"))))))</f>
        <v>#REF!</v>
      </c>
      <c r="Z873" s="28"/>
      <c r="AA873" s="25"/>
      <c r="AC873" s="38"/>
    </row>
    <row r="874" spans="1:29" ht="43.5" hidden="1" customHeight="1" x14ac:dyDescent="0.25">
      <c r="A874" s="16">
        <v>878</v>
      </c>
      <c r="B874" s="17"/>
      <c r="C874" s="23" t="str">
        <f>IF(B874&gt;0,VLOOKUP(MID(B874,1,5),#REF!,2,FALSE),"")</f>
        <v/>
      </c>
      <c r="E874" s="17"/>
      <c r="F874" s="17" t="s">
        <v>2291</v>
      </c>
      <c r="G874" s="28"/>
      <c r="H874" s="17"/>
      <c r="I874" s="17"/>
      <c r="J874" s="17"/>
      <c r="K874" s="22"/>
      <c r="L874" s="22"/>
      <c r="M874" s="22"/>
      <c r="N874" s="22"/>
      <c r="O874" s="22"/>
      <c r="P874" s="22"/>
      <c r="Q874" s="22"/>
      <c r="R874" s="22"/>
      <c r="S874" s="17"/>
      <c r="T874" s="17"/>
      <c r="U874" s="69" t="str">
        <f t="shared" si="25"/>
        <v/>
      </c>
      <c r="V874" s="18"/>
      <c r="W874" s="17"/>
      <c r="X874" s="29" t="str">
        <f t="shared" si="24"/>
        <v/>
      </c>
      <c r="Y874" s="23" t="e">
        <f ca="1">IF(V874=#REF!,#REF!,IF(V874=#REF!,#REF!,IF(V874=#REF!,#REF!,IF(X874="","",IF(V874="","",IF(X874-TODAY()&gt;0,X874-TODAY(),"Venceu"))))))</f>
        <v>#REF!</v>
      </c>
      <c r="Z874" s="28"/>
      <c r="AA874" s="25"/>
      <c r="AC874" s="38"/>
    </row>
    <row r="875" spans="1:29" ht="43.5" hidden="1" customHeight="1" x14ac:dyDescent="0.25">
      <c r="A875" s="16">
        <v>879</v>
      </c>
      <c r="B875" s="17"/>
      <c r="C875" s="23" t="str">
        <f>IF(B875&gt;0,VLOOKUP(MID(B875,1,5),#REF!,2,FALSE),"")</f>
        <v/>
      </c>
      <c r="E875" s="17"/>
      <c r="F875" s="17" t="s">
        <v>2291</v>
      </c>
      <c r="G875" s="28"/>
      <c r="H875" s="17"/>
      <c r="I875" s="17"/>
      <c r="J875" s="17"/>
      <c r="K875" s="22"/>
      <c r="L875" s="22"/>
      <c r="M875" s="22"/>
      <c r="N875" s="22"/>
      <c r="O875" s="22"/>
      <c r="P875" s="22"/>
      <c r="Q875" s="22"/>
      <c r="R875" s="22"/>
      <c r="S875" s="17"/>
      <c r="T875" s="17"/>
      <c r="U875" s="69" t="str">
        <f t="shared" si="25"/>
        <v/>
      </c>
      <c r="V875" s="18"/>
      <c r="W875" s="17"/>
      <c r="X875" s="29" t="str">
        <f t="shared" si="24"/>
        <v/>
      </c>
      <c r="Y875" s="23" t="e">
        <f ca="1">IF(V875=#REF!,#REF!,IF(V875=#REF!,#REF!,IF(V875=#REF!,#REF!,IF(X875="","",IF(V875="","",IF(X875-TODAY()&gt;0,X875-TODAY(),"Venceu"))))))</f>
        <v>#REF!</v>
      </c>
      <c r="Z875" s="28"/>
      <c r="AA875" s="25"/>
      <c r="AC875" s="38"/>
    </row>
    <row r="876" spans="1:29" ht="43.5" hidden="1" customHeight="1" x14ac:dyDescent="0.25">
      <c r="A876" s="16">
        <v>880</v>
      </c>
      <c r="B876" s="17"/>
      <c r="C876" s="23" t="str">
        <f>IF(B876&gt;0,VLOOKUP(MID(B876,1,5),#REF!,2,FALSE),"")</f>
        <v/>
      </c>
      <c r="E876" s="17"/>
      <c r="F876" s="17" t="s">
        <v>2291</v>
      </c>
      <c r="G876" s="28"/>
      <c r="H876" s="17"/>
      <c r="I876" s="17"/>
      <c r="J876" s="17"/>
      <c r="K876" s="22"/>
      <c r="L876" s="22"/>
      <c r="M876" s="22"/>
      <c r="N876" s="22"/>
      <c r="O876" s="22"/>
      <c r="P876" s="22"/>
      <c r="Q876" s="22"/>
      <c r="R876" s="22"/>
      <c r="S876" s="17"/>
      <c r="T876" s="17"/>
      <c r="U876" s="69" t="str">
        <f t="shared" si="25"/>
        <v/>
      </c>
      <c r="V876" s="18"/>
      <c r="W876" s="17"/>
      <c r="X876" s="29" t="str">
        <f t="shared" si="24"/>
        <v/>
      </c>
      <c r="Y876" s="23" t="e">
        <f ca="1">IF(V876=#REF!,#REF!,IF(V876=#REF!,#REF!,IF(V876=#REF!,#REF!,IF(X876="","",IF(V876="","",IF(X876-TODAY()&gt;0,X876-TODAY(),"Venceu"))))))</f>
        <v>#REF!</v>
      </c>
      <c r="Z876" s="28"/>
      <c r="AA876" s="25"/>
      <c r="AC876" s="38"/>
    </row>
    <row r="877" spans="1:29" ht="43.5" hidden="1" customHeight="1" x14ac:dyDescent="0.25">
      <c r="A877" s="16">
        <v>881</v>
      </c>
      <c r="B877" s="17"/>
      <c r="C877" s="23" t="str">
        <f>IF(B877&gt;0,VLOOKUP(MID(B877,1,5),#REF!,2,FALSE),"")</f>
        <v/>
      </c>
      <c r="E877" s="17"/>
      <c r="F877" s="17" t="s">
        <v>2291</v>
      </c>
      <c r="G877" s="28"/>
      <c r="H877" s="17"/>
      <c r="I877" s="17"/>
      <c r="J877" s="17"/>
      <c r="K877" s="22"/>
      <c r="L877" s="22"/>
      <c r="M877" s="22"/>
      <c r="N877" s="22"/>
      <c r="O877" s="22"/>
      <c r="P877" s="22"/>
      <c r="Q877" s="22"/>
      <c r="R877" s="22"/>
      <c r="S877" s="17"/>
      <c r="T877" s="17"/>
      <c r="U877" s="69" t="str">
        <f t="shared" si="25"/>
        <v/>
      </c>
      <c r="V877" s="18"/>
      <c r="W877" s="17"/>
      <c r="X877" s="29" t="str">
        <f t="shared" si="24"/>
        <v/>
      </c>
      <c r="Y877" s="23" t="e">
        <f ca="1">IF(V877=#REF!,#REF!,IF(V877=#REF!,#REF!,IF(V877=#REF!,#REF!,IF(X877="","",IF(V877="","",IF(X877-TODAY()&gt;0,X877-TODAY(),"Venceu"))))))</f>
        <v>#REF!</v>
      </c>
      <c r="Z877" s="28"/>
      <c r="AA877" s="25"/>
      <c r="AC877" s="38"/>
    </row>
    <row r="878" spans="1:29" ht="43.5" hidden="1" customHeight="1" x14ac:dyDescent="0.25">
      <c r="A878" s="16">
        <v>882</v>
      </c>
      <c r="B878" s="17"/>
      <c r="C878" s="23" t="str">
        <f>IF(B878&gt;0,VLOOKUP(MID(B878,1,5),#REF!,2,FALSE),"")</f>
        <v/>
      </c>
      <c r="E878" s="17"/>
      <c r="F878" s="17" t="s">
        <v>2291</v>
      </c>
      <c r="G878" s="28"/>
      <c r="H878" s="17"/>
      <c r="I878" s="17"/>
      <c r="J878" s="17"/>
      <c r="K878" s="22"/>
      <c r="L878" s="22"/>
      <c r="M878" s="22"/>
      <c r="N878" s="22"/>
      <c r="O878" s="22"/>
      <c r="P878" s="22"/>
      <c r="Q878" s="22"/>
      <c r="R878" s="22"/>
      <c r="S878" s="17"/>
      <c r="T878" s="17"/>
      <c r="U878" s="69" t="str">
        <f t="shared" si="25"/>
        <v/>
      </c>
      <c r="V878" s="18"/>
      <c r="W878" s="17"/>
      <c r="X878" s="29" t="str">
        <f t="shared" si="24"/>
        <v/>
      </c>
      <c r="Y878" s="23" t="e">
        <f ca="1">IF(V878=#REF!,#REF!,IF(V878=#REF!,#REF!,IF(V878=#REF!,#REF!,IF(X878="","",IF(V878="","",IF(X878-TODAY()&gt;0,X878-TODAY(),"Venceu"))))))</f>
        <v>#REF!</v>
      </c>
      <c r="Z878" s="28"/>
      <c r="AA878" s="25"/>
      <c r="AC878" s="38"/>
    </row>
    <row r="879" spans="1:29" ht="43.5" hidden="1" customHeight="1" x14ac:dyDescent="0.25">
      <c r="A879" s="16">
        <v>883</v>
      </c>
      <c r="B879" s="17"/>
      <c r="C879" s="23" t="str">
        <f>IF(B879&gt;0,VLOOKUP(MID(B879,1,5),#REF!,2,FALSE),"")</f>
        <v/>
      </c>
      <c r="E879" s="17"/>
      <c r="F879" s="17" t="s">
        <v>2291</v>
      </c>
      <c r="G879" s="28"/>
      <c r="H879" s="17"/>
      <c r="I879" s="17"/>
      <c r="J879" s="17"/>
      <c r="K879" s="22"/>
      <c r="L879" s="22"/>
      <c r="M879" s="22"/>
      <c r="N879" s="22"/>
      <c r="O879" s="22"/>
      <c r="P879" s="22"/>
      <c r="Q879" s="22"/>
      <c r="R879" s="22"/>
      <c r="S879" s="17"/>
      <c r="T879" s="17"/>
      <c r="U879" s="69" t="str">
        <f t="shared" si="25"/>
        <v/>
      </c>
      <c r="V879" s="18"/>
      <c r="W879" s="17"/>
      <c r="X879" s="29" t="str">
        <f t="shared" si="24"/>
        <v/>
      </c>
      <c r="Y879" s="23" t="e">
        <f ca="1">IF(V879=#REF!,#REF!,IF(V879=#REF!,#REF!,IF(V879=#REF!,#REF!,IF(X879="","",IF(V879="","",IF(X879-TODAY()&gt;0,X879-TODAY(),"Venceu"))))))</f>
        <v>#REF!</v>
      </c>
      <c r="Z879" s="28"/>
      <c r="AA879" s="25"/>
      <c r="AC879" s="38"/>
    </row>
    <row r="880" spans="1:29" ht="43.5" hidden="1" customHeight="1" x14ac:dyDescent="0.25">
      <c r="A880" s="16">
        <v>884</v>
      </c>
      <c r="B880" s="17"/>
      <c r="C880" s="23" t="str">
        <f>IF(B880&gt;0,VLOOKUP(MID(B880,1,5),#REF!,2,FALSE),"")</f>
        <v/>
      </c>
      <c r="E880" s="17"/>
      <c r="F880" s="17" t="s">
        <v>2291</v>
      </c>
      <c r="G880" s="28"/>
      <c r="H880" s="17"/>
      <c r="I880" s="17"/>
      <c r="J880" s="17"/>
      <c r="K880" s="22"/>
      <c r="L880" s="22"/>
      <c r="M880" s="22"/>
      <c r="N880" s="22"/>
      <c r="O880" s="22"/>
      <c r="P880" s="22"/>
      <c r="Q880" s="22"/>
      <c r="R880" s="22"/>
      <c r="S880" s="17"/>
      <c r="T880" s="17"/>
      <c r="U880" s="69" t="str">
        <f t="shared" si="25"/>
        <v/>
      </c>
      <c r="V880" s="18"/>
      <c r="W880" s="17"/>
      <c r="X880" s="29" t="str">
        <f t="shared" si="24"/>
        <v/>
      </c>
      <c r="Y880" s="23" t="e">
        <f ca="1">IF(V880=#REF!,#REF!,IF(V880=#REF!,#REF!,IF(V880=#REF!,#REF!,IF(X880="","",IF(V880="","",IF(X880-TODAY()&gt;0,X880-TODAY(),"Venceu"))))))</f>
        <v>#REF!</v>
      </c>
      <c r="Z880" s="28"/>
      <c r="AA880" s="25"/>
      <c r="AC880" s="38"/>
    </row>
    <row r="881" spans="1:29" ht="43.5" hidden="1" customHeight="1" x14ac:dyDescent="0.25">
      <c r="A881" s="16">
        <v>885</v>
      </c>
      <c r="B881" s="17"/>
      <c r="C881" s="23" t="str">
        <f>IF(B881&gt;0,VLOOKUP(MID(B881,1,5),#REF!,2,FALSE),"")</f>
        <v/>
      </c>
      <c r="E881" s="17"/>
      <c r="F881" s="17" t="s">
        <v>2291</v>
      </c>
      <c r="G881" s="28"/>
      <c r="H881" s="17"/>
      <c r="I881" s="17"/>
      <c r="J881" s="17"/>
      <c r="K881" s="22"/>
      <c r="L881" s="22"/>
      <c r="M881" s="22"/>
      <c r="N881" s="22"/>
      <c r="O881" s="22"/>
      <c r="P881" s="22"/>
      <c r="Q881" s="22"/>
      <c r="R881" s="22"/>
      <c r="S881" s="17"/>
      <c r="T881" s="17"/>
      <c r="U881" s="69" t="str">
        <f t="shared" si="25"/>
        <v/>
      </c>
      <c r="V881" s="18"/>
      <c r="W881" s="17"/>
      <c r="X881" s="29" t="str">
        <f t="shared" si="24"/>
        <v/>
      </c>
      <c r="Y881" s="23" t="e">
        <f ca="1">IF(V881=#REF!,#REF!,IF(V881=#REF!,#REF!,IF(V881=#REF!,#REF!,IF(X881="","",IF(V881="","",IF(X881-TODAY()&gt;0,X881-TODAY(),"Venceu"))))))</f>
        <v>#REF!</v>
      </c>
      <c r="Z881" s="28"/>
      <c r="AA881" s="25"/>
      <c r="AC881" s="38"/>
    </row>
    <row r="882" spans="1:29" ht="43.5" hidden="1" customHeight="1" x14ac:dyDescent="0.25">
      <c r="A882" s="16">
        <v>886</v>
      </c>
      <c r="B882" s="17"/>
      <c r="C882" s="23" t="str">
        <f>IF(B882&gt;0,VLOOKUP(MID(B882,1,5),#REF!,2,FALSE),"")</f>
        <v/>
      </c>
      <c r="E882" s="17"/>
      <c r="F882" s="17" t="s">
        <v>2291</v>
      </c>
      <c r="G882" s="28"/>
      <c r="H882" s="17"/>
      <c r="I882" s="17"/>
      <c r="J882" s="17"/>
      <c r="K882" s="22"/>
      <c r="L882" s="22"/>
      <c r="M882" s="22"/>
      <c r="N882" s="22"/>
      <c r="O882" s="22"/>
      <c r="P882" s="22"/>
      <c r="Q882" s="22"/>
      <c r="R882" s="22"/>
      <c r="S882" s="17"/>
      <c r="T882" s="17"/>
      <c r="U882" s="69" t="str">
        <f t="shared" si="25"/>
        <v/>
      </c>
      <c r="V882" s="18"/>
      <c r="W882" s="17"/>
      <c r="X882" s="29" t="str">
        <f t="shared" si="24"/>
        <v/>
      </c>
      <c r="Y882" s="23" t="e">
        <f ca="1">IF(V882=#REF!,#REF!,IF(V882=#REF!,#REF!,IF(V882=#REF!,#REF!,IF(X882="","",IF(V882="","",IF(X882-TODAY()&gt;0,X882-TODAY(),"Venceu"))))))</f>
        <v>#REF!</v>
      </c>
      <c r="Z882" s="28"/>
      <c r="AA882" s="25"/>
      <c r="AC882" s="38"/>
    </row>
    <row r="883" spans="1:29" ht="43.5" hidden="1" customHeight="1" x14ac:dyDescent="0.25">
      <c r="A883" s="16">
        <v>887</v>
      </c>
      <c r="B883" s="17"/>
      <c r="C883" s="23" t="str">
        <f>IF(B883&gt;0,VLOOKUP(MID(B883,1,5),#REF!,2,FALSE),"")</f>
        <v/>
      </c>
      <c r="E883" s="17"/>
      <c r="F883" s="17" t="s">
        <v>2291</v>
      </c>
      <c r="G883" s="28"/>
      <c r="H883" s="17"/>
      <c r="I883" s="17"/>
      <c r="J883" s="17"/>
      <c r="K883" s="22"/>
      <c r="L883" s="22"/>
      <c r="M883" s="22"/>
      <c r="N883" s="22"/>
      <c r="O883" s="22"/>
      <c r="P883" s="22"/>
      <c r="Q883" s="22"/>
      <c r="R883" s="22"/>
      <c r="S883" s="17"/>
      <c r="T883" s="17"/>
      <c r="U883" s="69" t="str">
        <f t="shared" si="25"/>
        <v/>
      </c>
      <c r="V883" s="18"/>
      <c r="W883" s="17"/>
      <c r="X883" s="29" t="str">
        <f t="shared" si="24"/>
        <v/>
      </c>
      <c r="Y883" s="23" t="e">
        <f ca="1">IF(V883=#REF!,#REF!,IF(V883=#REF!,#REF!,IF(V883=#REF!,#REF!,IF(X883="","",IF(V883="","",IF(X883-TODAY()&gt;0,X883-TODAY(),"Venceu"))))))</f>
        <v>#REF!</v>
      </c>
      <c r="Z883" s="28"/>
      <c r="AA883" s="25"/>
      <c r="AC883" s="38"/>
    </row>
    <row r="884" spans="1:29" ht="43.5" hidden="1" customHeight="1" x14ac:dyDescent="0.25">
      <c r="A884" s="16">
        <v>888</v>
      </c>
      <c r="B884" s="17"/>
      <c r="C884" s="23" t="str">
        <f>IF(B884&gt;0,VLOOKUP(MID(B884,1,5),#REF!,2,FALSE),"")</f>
        <v/>
      </c>
      <c r="E884" s="17"/>
      <c r="F884" s="17" t="s">
        <v>2291</v>
      </c>
      <c r="G884" s="28"/>
      <c r="H884" s="17"/>
      <c r="I884" s="17"/>
      <c r="J884" s="17"/>
      <c r="K884" s="22"/>
      <c r="L884" s="22"/>
      <c r="M884" s="22"/>
      <c r="N884" s="22"/>
      <c r="O884" s="22"/>
      <c r="P884" s="22"/>
      <c r="Q884" s="22"/>
      <c r="R884" s="22"/>
      <c r="S884" s="17"/>
      <c r="T884" s="17"/>
      <c r="U884" s="69" t="str">
        <f t="shared" si="25"/>
        <v/>
      </c>
      <c r="V884" s="18"/>
      <c r="W884" s="17"/>
      <c r="X884" s="29" t="str">
        <f t="shared" si="24"/>
        <v/>
      </c>
      <c r="Y884" s="23" t="e">
        <f ca="1">IF(V884=#REF!,#REF!,IF(V884=#REF!,#REF!,IF(V884=#REF!,#REF!,IF(X884="","",IF(V884="","",IF(X884-TODAY()&gt;0,X884-TODAY(),"Venceu"))))))</f>
        <v>#REF!</v>
      </c>
      <c r="Z884" s="28"/>
      <c r="AA884" s="25"/>
      <c r="AC884" s="38"/>
    </row>
    <row r="885" spans="1:29" ht="43.5" hidden="1" customHeight="1" x14ac:dyDescent="0.25">
      <c r="A885" s="16">
        <v>889</v>
      </c>
      <c r="B885" s="17"/>
      <c r="C885" s="23" t="str">
        <f>IF(B885&gt;0,VLOOKUP(MID(B885,1,5),#REF!,2,FALSE),"")</f>
        <v/>
      </c>
      <c r="E885" s="17"/>
      <c r="F885" s="17" t="s">
        <v>2291</v>
      </c>
      <c r="G885" s="28"/>
      <c r="H885" s="17"/>
      <c r="I885" s="17"/>
      <c r="J885" s="17"/>
      <c r="K885" s="22"/>
      <c r="L885" s="22"/>
      <c r="M885" s="22"/>
      <c r="N885" s="22"/>
      <c r="O885" s="22"/>
      <c r="P885" s="22"/>
      <c r="Q885" s="22"/>
      <c r="R885" s="22"/>
      <c r="S885" s="17"/>
      <c r="T885" s="17"/>
      <c r="U885" s="69" t="str">
        <f t="shared" si="25"/>
        <v/>
      </c>
      <c r="V885" s="18"/>
      <c r="W885" s="17"/>
      <c r="X885" s="29" t="str">
        <f t="shared" si="24"/>
        <v/>
      </c>
      <c r="Y885" s="23" t="e">
        <f ca="1">IF(V885=#REF!,#REF!,IF(V885=#REF!,#REF!,IF(V885=#REF!,#REF!,IF(X885="","",IF(V885="","",IF(X885-TODAY()&gt;0,X885-TODAY(),"Venceu"))))))</f>
        <v>#REF!</v>
      </c>
      <c r="Z885" s="28"/>
      <c r="AA885" s="25"/>
      <c r="AC885" s="38"/>
    </row>
    <row r="886" spans="1:29" ht="43.5" hidden="1" customHeight="1" x14ac:dyDescent="0.25">
      <c r="A886" s="16">
        <v>890</v>
      </c>
      <c r="B886" s="17"/>
      <c r="C886" s="23" t="str">
        <f>IF(B886&gt;0,VLOOKUP(MID(B886,1,5),#REF!,2,FALSE),"")</f>
        <v/>
      </c>
      <c r="E886" s="17"/>
      <c r="F886" s="17" t="s">
        <v>2291</v>
      </c>
      <c r="G886" s="28"/>
      <c r="H886" s="17"/>
      <c r="I886" s="17"/>
      <c r="J886" s="17"/>
      <c r="K886" s="22"/>
      <c r="L886" s="22"/>
      <c r="M886" s="22"/>
      <c r="N886" s="22"/>
      <c r="O886" s="22"/>
      <c r="P886" s="22"/>
      <c r="Q886" s="22"/>
      <c r="R886" s="22"/>
      <c r="S886" s="17"/>
      <c r="T886" s="17"/>
      <c r="U886" s="69" t="str">
        <f t="shared" si="25"/>
        <v/>
      </c>
      <c r="V886" s="18"/>
      <c r="W886" s="17"/>
      <c r="X886" s="29" t="str">
        <f t="shared" si="24"/>
        <v/>
      </c>
      <c r="Y886" s="23" t="e">
        <f ca="1">IF(V886=#REF!,#REF!,IF(V886=#REF!,#REF!,IF(V886=#REF!,#REF!,IF(X886="","",IF(V886="","",IF(X886-TODAY()&gt;0,X886-TODAY(),"Venceu"))))))</f>
        <v>#REF!</v>
      </c>
      <c r="Z886" s="28"/>
      <c r="AA886" s="25"/>
      <c r="AC886" s="38"/>
    </row>
    <row r="887" spans="1:29" ht="43.5" hidden="1" customHeight="1" x14ac:dyDescent="0.25">
      <c r="A887" s="16">
        <v>891</v>
      </c>
      <c r="B887" s="17"/>
      <c r="C887" s="23" t="str">
        <f>IF(B887&gt;0,VLOOKUP(MID(B887,1,5),#REF!,2,FALSE),"")</f>
        <v/>
      </c>
      <c r="E887" s="17"/>
      <c r="F887" s="17" t="s">
        <v>2291</v>
      </c>
      <c r="G887" s="28"/>
      <c r="H887" s="17"/>
      <c r="I887" s="17"/>
      <c r="J887" s="17"/>
      <c r="K887" s="22"/>
      <c r="L887" s="22"/>
      <c r="M887" s="22"/>
      <c r="N887" s="22"/>
      <c r="O887" s="22"/>
      <c r="P887" s="22"/>
      <c r="Q887" s="22"/>
      <c r="R887" s="22"/>
      <c r="S887" s="17"/>
      <c r="T887" s="17"/>
      <c r="U887" s="69" t="str">
        <f t="shared" si="25"/>
        <v/>
      </c>
      <c r="V887" s="18"/>
      <c r="W887" s="17"/>
      <c r="X887" s="29" t="str">
        <f t="shared" si="24"/>
        <v/>
      </c>
      <c r="Y887" s="23" t="e">
        <f ca="1">IF(V887=#REF!,#REF!,IF(V887=#REF!,#REF!,IF(V887=#REF!,#REF!,IF(X887="","",IF(V887="","",IF(X887-TODAY()&gt;0,X887-TODAY(),"Venceu"))))))</f>
        <v>#REF!</v>
      </c>
      <c r="Z887" s="28"/>
      <c r="AA887" s="25"/>
      <c r="AC887" s="38"/>
    </row>
    <row r="888" spans="1:29" ht="43.5" hidden="1" customHeight="1" x14ac:dyDescent="0.25">
      <c r="A888" s="16">
        <v>892</v>
      </c>
      <c r="B888" s="17"/>
      <c r="C888" s="23" t="str">
        <f>IF(B888&gt;0,VLOOKUP(MID(B888,1,5),#REF!,2,FALSE),"")</f>
        <v/>
      </c>
      <c r="E888" s="17"/>
      <c r="F888" s="17" t="s">
        <v>2291</v>
      </c>
      <c r="G888" s="28"/>
      <c r="H888" s="17"/>
      <c r="I888" s="17"/>
      <c r="J888" s="17"/>
      <c r="K888" s="22"/>
      <c r="L888" s="22"/>
      <c r="M888" s="22"/>
      <c r="N888" s="22"/>
      <c r="O888" s="22"/>
      <c r="P888" s="22"/>
      <c r="Q888" s="22"/>
      <c r="R888" s="22"/>
      <c r="S888" s="17"/>
      <c r="T888" s="17"/>
      <c r="U888" s="69" t="str">
        <f t="shared" si="25"/>
        <v/>
      </c>
      <c r="V888" s="18"/>
      <c r="W888" s="17"/>
      <c r="X888" s="29" t="str">
        <f t="shared" si="24"/>
        <v/>
      </c>
      <c r="Y888" s="23" t="e">
        <f ca="1">IF(V888=#REF!,#REF!,IF(V888=#REF!,#REF!,IF(V888=#REF!,#REF!,IF(X888="","",IF(V888="","",IF(X888-TODAY()&gt;0,X888-TODAY(),"Venceu"))))))</f>
        <v>#REF!</v>
      </c>
      <c r="Z888" s="28"/>
      <c r="AA888" s="25"/>
      <c r="AC888" s="38"/>
    </row>
    <row r="889" spans="1:29" ht="43.5" hidden="1" customHeight="1" x14ac:dyDescent="0.25">
      <c r="A889" s="16">
        <v>893</v>
      </c>
      <c r="B889" s="17"/>
      <c r="C889" s="23" t="str">
        <f>IF(B889&gt;0,VLOOKUP(MID(B889,1,5),#REF!,2,FALSE),"")</f>
        <v/>
      </c>
      <c r="E889" s="17"/>
      <c r="F889" s="17" t="s">
        <v>2291</v>
      </c>
      <c r="G889" s="28"/>
      <c r="H889" s="17"/>
      <c r="I889" s="17"/>
      <c r="J889" s="17"/>
      <c r="K889" s="22"/>
      <c r="L889" s="22"/>
      <c r="M889" s="22"/>
      <c r="N889" s="22"/>
      <c r="O889" s="22"/>
      <c r="P889" s="22"/>
      <c r="Q889" s="22"/>
      <c r="R889" s="22"/>
      <c r="S889" s="17"/>
      <c r="T889" s="17"/>
      <c r="U889" s="69" t="str">
        <f t="shared" si="25"/>
        <v/>
      </c>
      <c r="V889" s="18"/>
      <c r="W889" s="17"/>
      <c r="X889" s="29" t="str">
        <f t="shared" si="24"/>
        <v/>
      </c>
      <c r="Y889" s="23" t="e">
        <f ca="1">IF(V889=#REF!,#REF!,IF(V889=#REF!,#REF!,IF(V889=#REF!,#REF!,IF(X889="","",IF(V889="","",IF(X889-TODAY()&gt;0,X889-TODAY(),"Venceu"))))))</f>
        <v>#REF!</v>
      </c>
      <c r="Z889" s="28"/>
      <c r="AA889" s="25"/>
      <c r="AC889" s="38"/>
    </row>
    <row r="890" spans="1:29" ht="43.5" hidden="1" customHeight="1" x14ac:dyDescent="0.25">
      <c r="A890" s="16">
        <v>894</v>
      </c>
      <c r="B890" s="17"/>
      <c r="C890" s="23" t="str">
        <f>IF(B890&gt;0,VLOOKUP(MID(B890,1,5),#REF!,2,FALSE),"")</f>
        <v/>
      </c>
      <c r="E890" s="17"/>
      <c r="F890" s="17" t="s">
        <v>2291</v>
      </c>
      <c r="G890" s="28"/>
      <c r="H890" s="17"/>
      <c r="I890" s="17"/>
      <c r="J890" s="17"/>
      <c r="K890" s="22"/>
      <c r="L890" s="22"/>
      <c r="M890" s="22"/>
      <c r="N890" s="22"/>
      <c r="O890" s="22"/>
      <c r="P890" s="22"/>
      <c r="Q890" s="22"/>
      <c r="R890" s="22"/>
      <c r="S890" s="17"/>
      <c r="T890" s="17"/>
      <c r="U890" s="69" t="str">
        <f t="shared" si="25"/>
        <v/>
      </c>
      <c r="V890" s="18"/>
      <c r="W890" s="17"/>
      <c r="X890" s="29" t="str">
        <f t="shared" si="24"/>
        <v/>
      </c>
      <c r="Y890" s="23" t="e">
        <f ca="1">IF(V890=#REF!,#REF!,IF(V890=#REF!,#REF!,IF(V890=#REF!,#REF!,IF(X890="","",IF(V890="","",IF(X890-TODAY()&gt;0,X890-TODAY(),"Venceu"))))))</f>
        <v>#REF!</v>
      </c>
      <c r="Z890" s="28"/>
      <c r="AA890" s="25"/>
      <c r="AC890" s="38"/>
    </row>
    <row r="891" spans="1:29" ht="43.5" hidden="1" customHeight="1" x14ac:dyDescent="0.25">
      <c r="A891" s="16">
        <v>895</v>
      </c>
      <c r="B891" s="17"/>
      <c r="C891" s="23" t="str">
        <f>IF(B891&gt;0,VLOOKUP(MID(B891,1,5),#REF!,2,FALSE),"")</f>
        <v/>
      </c>
      <c r="E891" s="17"/>
      <c r="F891" s="17" t="s">
        <v>2291</v>
      </c>
      <c r="G891" s="28"/>
      <c r="H891" s="17"/>
      <c r="I891" s="17"/>
      <c r="J891" s="17"/>
      <c r="K891" s="22"/>
      <c r="L891" s="22"/>
      <c r="M891" s="22"/>
      <c r="N891" s="22"/>
      <c r="O891" s="22"/>
      <c r="P891" s="22"/>
      <c r="Q891" s="22"/>
      <c r="R891" s="22"/>
      <c r="S891" s="17"/>
      <c r="T891" s="17"/>
      <c r="U891" s="69" t="str">
        <f t="shared" si="25"/>
        <v/>
      </c>
      <c r="V891" s="18"/>
      <c r="W891" s="17"/>
      <c r="X891" s="29" t="str">
        <f t="shared" si="24"/>
        <v/>
      </c>
      <c r="Y891" s="23" t="e">
        <f ca="1">IF(V891=#REF!,#REF!,IF(V891=#REF!,#REF!,IF(V891=#REF!,#REF!,IF(X891="","",IF(V891="","",IF(X891-TODAY()&gt;0,X891-TODAY(),"Venceu"))))))</f>
        <v>#REF!</v>
      </c>
      <c r="Z891" s="28"/>
      <c r="AA891" s="25"/>
      <c r="AC891" s="38"/>
    </row>
    <row r="892" spans="1:29" ht="43.5" hidden="1" customHeight="1" x14ac:dyDescent="0.25">
      <c r="A892" s="16">
        <v>896</v>
      </c>
      <c r="B892" s="17"/>
      <c r="C892" s="23" t="str">
        <f>IF(B892&gt;0,VLOOKUP(MID(B892,1,5),#REF!,2,FALSE),"")</f>
        <v/>
      </c>
      <c r="E892" s="17"/>
      <c r="F892" s="17" t="s">
        <v>2291</v>
      </c>
      <c r="G892" s="28"/>
      <c r="H892" s="17"/>
      <c r="I892" s="17"/>
      <c r="J892" s="17"/>
      <c r="K892" s="22"/>
      <c r="L892" s="22"/>
      <c r="M892" s="22"/>
      <c r="N892" s="22"/>
      <c r="O892" s="22"/>
      <c r="P892" s="22"/>
      <c r="Q892" s="22"/>
      <c r="R892" s="22"/>
      <c r="S892" s="17"/>
      <c r="T892" s="17"/>
      <c r="U892" s="69" t="str">
        <f t="shared" si="25"/>
        <v/>
      </c>
      <c r="V892" s="18"/>
      <c r="W892" s="17"/>
      <c r="X892" s="29" t="str">
        <f t="shared" ref="X892:X955" si="26">IF(W892&gt;0,Q892+W892,"")</f>
        <v/>
      </c>
      <c r="Y892" s="23" t="e">
        <f ca="1">IF(V892=#REF!,#REF!,IF(V892=#REF!,#REF!,IF(V892=#REF!,#REF!,IF(X892="","",IF(V892="","",IF(X892-TODAY()&gt;0,X892-TODAY(),"Venceu"))))))</f>
        <v>#REF!</v>
      </c>
      <c r="Z892" s="28"/>
      <c r="AA892" s="25"/>
      <c r="AC892" s="38"/>
    </row>
    <row r="893" spans="1:29" ht="43.5" hidden="1" customHeight="1" x14ac:dyDescent="0.25">
      <c r="A893" s="16">
        <v>897</v>
      </c>
      <c r="B893" s="17"/>
      <c r="C893" s="23" t="str">
        <f>IF(B893&gt;0,VLOOKUP(MID(B893,1,5),#REF!,2,FALSE),"")</f>
        <v/>
      </c>
      <c r="E893" s="17"/>
      <c r="F893" s="17" t="s">
        <v>2291</v>
      </c>
      <c r="G893" s="28"/>
      <c r="H893" s="17"/>
      <c r="I893" s="17"/>
      <c r="J893" s="17"/>
      <c r="K893" s="22"/>
      <c r="L893" s="22"/>
      <c r="M893" s="22"/>
      <c r="N893" s="22"/>
      <c r="O893" s="22"/>
      <c r="P893" s="22"/>
      <c r="Q893" s="22"/>
      <c r="R893" s="22"/>
      <c r="S893" s="17"/>
      <c r="T893" s="17"/>
      <c r="U893" s="69" t="str">
        <f t="shared" si="25"/>
        <v/>
      </c>
      <c r="V893" s="18"/>
      <c r="W893" s="17"/>
      <c r="X893" s="29" t="str">
        <f t="shared" si="26"/>
        <v/>
      </c>
      <c r="Y893" s="23" t="e">
        <f ca="1">IF(V893=#REF!,#REF!,IF(V893=#REF!,#REF!,IF(V893=#REF!,#REF!,IF(X893="","",IF(V893="","",IF(X893-TODAY()&gt;0,X893-TODAY(),"Venceu"))))))</f>
        <v>#REF!</v>
      </c>
      <c r="Z893" s="28"/>
      <c r="AA893" s="25"/>
      <c r="AC893" s="38"/>
    </row>
    <row r="894" spans="1:29" ht="43.5" hidden="1" customHeight="1" x14ac:dyDescent="0.25">
      <c r="A894" s="16">
        <v>898</v>
      </c>
      <c r="B894" s="17"/>
      <c r="C894" s="23" t="str">
        <f>IF(B894&gt;0,VLOOKUP(MID(B894,1,5),#REF!,2,FALSE),"")</f>
        <v/>
      </c>
      <c r="E894" s="17"/>
      <c r="F894" s="17" t="s">
        <v>2291</v>
      </c>
      <c r="G894" s="28"/>
      <c r="H894" s="17"/>
      <c r="I894" s="17"/>
      <c r="J894" s="17"/>
      <c r="K894" s="22"/>
      <c r="L894" s="22"/>
      <c r="M894" s="22"/>
      <c r="N894" s="22"/>
      <c r="O894" s="22"/>
      <c r="P894" s="22"/>
      <c r="Q894" s="22"/>
      <c r="R894" s="22"/>
      <c r="S894" s="17"/>
      <c r="T894" s="17"/>
      <c r="U894" s="69" t="str">
        <f t="shared" si="25"/>
        <v/>
      </c>
      <c r="V894" s="18"/>
      <c r="W894" s="17"/>
      <c r="X894" s="29" t="str">
        <f t="shared" si="26"/>
        <v/>
      </c>
      <c r="Y894" s="23" t="e">
        <f ca="1">IF(V894=#REF!,#REF!,IF(V894=#REF!,#REF!,IF(V894=#REF!,#REF!,IF(X894="","",IF(V894="","",IF(X894-TODAY()&gt;0,X894-TODAY(),"Venceu"))))))</f>
        <v>#REF!</v>
      </c>
      <c r="Z894" s="28"/>
      <c r="AA894" s="25"/>
      <c r="AC894" s="38"/>
    </row>
    <row r="895" spans="1:29" ht="43.5" hidden="1" customHeight="1" x14ac:dyDescent="0.25">
      <c r="A895" s="16">
        <v>899</v>
      </c>
      <c r="B895" s="17"/>
      <c r="C895" s="23" t="str">
        <f>IF(B895&gt;0,VLOOKUP(MID(B895,1,5),#REF!,2,FALSE),"")</f>
        <v/>
      </c>
      <c r="E895" s="17"/>
      <c r="F895" s="17" t="s">
        <v>2291</v>
      </c>
      <c r="G895" s="28"/>
      <c r="H895" s="17"/>
      <c r="I895" s="17"/>
      <c r="J895" s="17"/>
      <c r="K895" s="22"/>
      <c r="L895" s="22"/>
      <c r="M895" s="22"/>
      <c r="N895" s="22"/>
      <c r="O895" s="22"/>
      <c r="P895" s="22"/>
      <c r="Q895" s="22"/>
      <c r="R895" s="22"/>
      <c r="S895" s="17"/>
      <c r="T895" s="17"/>
      <c r="U895" s="69" t="str">
        <f t="shared" si="25"/>
        <v/>
      </c>
      <c r="V895" s="18"/>
      <c r="W895" s="17"/>
      <c r="X895" s="29" t="str">
        <f t="shared" si="26"/>
        <v/>
      </c>
      <c r="Y895" s="23" t="e">
        <f ca="1">IF(V895=#REF!,#REF!,IF(V895=#REF!,#REF!,IF(V895=#REF!,#REF!,IF(X895="","",IF(V895="","",IF(X895-TODAY()&gt;0,X895-TODAY(),"Venceu"))))))</f>
        <v>#REF!</v>
      </c>
      <c r="Z895" s="28"/>
      <c r="AA895" s="25"/>
      <c r="AC895" s="38"/>
    </row>
    <row r="896" spans="1:29" ht="43.5" hidden="1" customHeight="1" x14ac:dyDescent="0.25">
      <c r="A896" s="16">
        <v>900</v>
      </c>
      <c r="B896" s="17"/>
      <c r="C896" s="23" t="str">
        <f>IF(B896&gt;0,VLOOKUP(MID(B896,1,5),#REF!,2,FALSE),"")</f>
        <v/>
      </c>
      <c r="E896" s="17"/>
      <c r="F896" s="17" t="s">
        <v>2291</v>
      </c>
      <c r="G896" s="28"/>
      <c r="H896" s="17"/>
      <c r="I896" s="17"/>
      <c r="J896" s="17"/>
      <c r="K896" s="22"/>
      <c r="L896" s="22"/>
      <c r="M896" s="22"/>
      <c r="N896" s="22"/>
      <c r="O896" s="22"/>
      <c r="P896" s="22"/>
      <c r="Q896" s="22"/>
      <c r="R896" s="22"/>
      <c r="S896" s="17"/>
      <c r="T896" s="17"/>
      <c r="U896" s="69" t="str">
        <f t="shared" si="25"/>
        <v/>
      </c>
      <c r="V896" s="18"/>
      <c r="W896" s="17"/>
      <c r="X896" s="29" t="str">
        <f t="shared" si="26"/>
        <v/>
      </c>
      <c r="Y896" s="23" t="e">
        <f ca="1">IF(V896=#REF!,#REF!,IF(V896=#REF!,#REF!,IF(V896=#REF!,#REF!,IF(X896="","",IF(V896="","",IF(X896-TODAY()&gt;0,X896-TODAY(),"Venceu"))))))</f>
        <v>#REF!</v>
      </c>
      <c r="Z896" s="28"/>
      <c r="AA896" s="25"/>
      <c r="AC896" s="38"/>
    </row>
    <row r="897" spans="1:29" ht="43.5" hidden="1" customHeight="1" x14ac:dyDescent="0.25">
      <c r="A897" s="16">
        <v>901</v>
      </c>
      <c r="B897" s="17"/>
      <c r="C897" s="23" t="str">
        <f>IF(B897&gt;0,VLOOKUP(MID(B897,1,5),#REF!,2,FALSE),"")</f>
        <v/>
      </c>
      <c r="E897" s="17"/>
      <c r="F897" s="17" t="s">
        <v>2291</v>
      </c>
      <c r="G897" s="28"/>
      <c r="H897" s="17"/>
      <c r="I897" s="17"/>
      <c r="J897" s="17"/>
      <c r="K897" s="22"/>
      <c r="L897" s="22"/>
      <c r="M897" s="22"/>
      <c r="N897" s="22"/>
      <c r="O897" s="22"/>
      <c r="P897" s="22"/>
      <c r="Q897" s="22"/>
      <c r="R897" s="22"/>
      <c r="S897" s="17"/>
      <c r="T897" s="17"/>
      <c r="U897" s="69" t="str">
        <f t="shared" si="25"/>
        <v/>
      </c>
      <c r="V897" s="18"/>
      <c r="W897" s="17"/>
      <c r="X897" s="29" t="str">
        <f t="shared" si="26"/>
        <v/>
      </c>
      <c r="Y897" s="23" t="e">
        <f ca="1">IF(V897=#REF!,#REF!,IF(V897=#REF!,#REF!,IF(V897=#REF!,#REF!,IF(X897="","",IF(V897="","",IF(X897-TODAY()&gt;0,X897-TODAY(),"Venceu"))))))</f>
        <v>#REF!</v>
      </c>
      <c r="Z897" s="28"/>
      <c r="AA897" s="25"/>
      <c r="AC897" s="38"/>
    </row>
    <row r="898" spans="1:29" ht="43.5" hidden="1" customHeight="1" x14ac:dyDescent="0.25">
      <c r="A898" s="16">
        <v>902</v>
      </c>
      <c r="B898" s="17"/>
      <c r="C898" s="23" t="str">
        <f>IF(B898&gt;0,VLOOKUP(MID(B898,1,5),#REF!,2,FALSE),"")</f>
        <v/>
      </c>
      <c r="E898" s="17"/>
      <c r="F898" s="17" t="s">
        <v>2291</v>
      </c>
      <c r="G898" s="28"/>
      <c r="H898" s="17"/>
      <c r="I898" s="17"/>
      <c r="J898" s="17"/>
      <c r="K898" s="22"/>
      <c r="L898" s="22"/>
      <c r="M898" s="22"/>
      <c r="N898" s="22"/>
      <c r="O898" s="22"/>
      <c r="P898" s="22"/>
      <c r="Q898" s="22"/>
      <c r="R898" s="22"/>
      <c r="S898" s="17"/>
      <c r="T898" s="17"/>
      <c r="U898" s="69" t="str">
        <f t="shared" ref="U898:U961" si="27">IF(B898&gt;0,IF(R898&gt;0,$R$1,IF(Q898&gt;0,$Q$1,IF(P898&gt;0,$P$1,IF(O898&gt;0,$O$1,IF(N898&gt;0,$N$1,IF(M898&gt;0,$M$1,IF(L898&gt;0,$L$1,IF(K898&gt;0,$K$1,"Registrar demanda")))))))),"")</f>
        <v/>
      </c>
      <c r="V898" s="18"/>
      <c r="W898" s="17"/>
      <c r="X898" s="29" t="str">
        <f t="shared" si="26"/>
        <v/>
      </c>
      <c r="Y898" s="23" t="e">
        <f ca="1">IF(V898=#REF!,#REF!,IF(V898=#REF!,#REF!,IF(V898=#REF!,#REF!,IF(X898="","",IF(V898="","",IF(X898-TODAY()&gt;0,X898-TODAY(),"Venceu"))))))</f>
        <v>#REF!</v>
      </c>
      <c r="Z898" s="28"/>
      <c r="AA898" s="25"/>
      <c r="AC898" s="38"/>
    </row>
    <row r="899" spans="1:29" ht="43.5" hidden="1" customHeight="1" x14ac:dyDescent="0.25">
      <c r="A899" s="16">
        <v>903</v>
      </c>
      <c r="B899" s="17"/>
      <c r="C899" s="23" t="str">
        <f>IF(B899&gt;0,VLOOKUP(MID(B899,1,5),#REF!,2,FALSE),"")</f>
        <v/>
      </c>
      <c r="E899" s="17"/>
      <c r="F899" s="17" t="s">
        <v>2291</v>
      </c>
      <c r="G899" s="28"/>
      <c r="H899" s="17"/>
      <c r="I899" s="17"/>
      <c r="J899" s="17"/>
      <c r="K899" s="22"/>
      <c r="L899" s="22"/>
      <c r="M899" s="22"/>
      <c r="N899" s="22"/>
      <c r="O899" s="22"/>
      <c r="P899" s="22"/>
      <c r="Q899" s="22"/>
      <c r="R899" s="22"/>
      <c r="S899" s="17"/>
      <c r="T899" s="17"/>
      <c r="U899" s="69" t="str">
        <f t="shared" si="27"/>
        <v/>
      </c>
      <c r="V899" s="18"/>
      <c r="W899" s="17"/>
      <c r="X899" s="29" t="str">
        <f t="shared" si="26"/>
        <v/>
      </c>
      <c r="Y899" s="23" t="e">
        <f ca="1">IF(V899=#REF!,#REF!,IF(V899=#REF!,#REF!,IF(V899=#REF!,#REF!,IF(X899="","",IF(V899="","",IF(X899-TODAY()&gt;0,X899-TODAY(),"Venceu"))))))</f>
        <v>#REF!</v>
      </c>
      <c r="Z899" s="28"/>
      <c r="AA899" s="25"/>
      <c r="AC899" s="38"/>
    </row>
    <row r="900" spans="1:29" ht="43.5" hidden="1" customHeight="1" x14ac:dyDescent="0.25">
      <c r="A900" s="16">
        <v>904</v>
      </c>
      <c r="B900" s="17"/>
      <c r="C900" s="23" t="str">
        <f>IF(B900&gt;0,VLOOKUP(MID(B900,1,5),#REF!,2,FALSE),"")</f>
        <v/>
      </c>
      <c r="E900" s="17"/>
      <c r="F900" s="17" t="s">
        <v>2291</v>
      </c>
      <c r="G900" s="28"/>
      <c r="H900" s="17"/>
      <c r="I900" s="17"/>
      <c r="J900" s="17"/>
      <c r="K900" s="22"/>
      <c r="L900" s="22"/>
      <c r="M900" s="22"/>
      <c r="N900" s="22"/>
      <c r="O900" s="22"/>
      <c r="P900" s="22"/>
      <c r="Q900" s="22"/>
      <c r="R900" s="22"/>
      <c r="S900" s="17"/>
      <c r="T900" s="17"/>
      <c r="U900" s="69" t="str">
        <f t="shared" si="27"/>
        <v/>
      </c>
      <c r="V900" s="18"/>
      <c r="W900" s="17"/>
      <c r="X900" s="29" t="str">
        <f t="shared" si="26"/>
        <v/>
      </c>
      <c r="Y900" s="23" t="e">
        <f ca="1">IF(V900=#REF!,#REF!,IF(V900=#REF!,#REF!,IF(V900=#REF!,#REF!,IF(X900="","",IF(V900="","",IF(X900-TODAY()&gt;0,X900-TODAY(),"Venceu"))))))</f>
        <v>#REF!</v>
      </c>
      <c r="Z900" s="28"/>
      <c r="AA900" s="25"/>
      <c r="AC900" s="38"/>
    </row>
    <row r="901" spans="1:29" ht="43.5" hidden="1" customHeight="1" x14ac:dyDescent="0.25">
      <c r="A901" s="16">
        <v>905</v>
      </c>
      <c r="B901" s="17"/>
      <c r="C901" s="23" t="str">
        <f>IF(B901&gt;0,VLOOKUP(MID(B901,1,5),#REF!,2,FALSE),"")</f>
        <v/>
      </c>
      <c r="E901" s="17"/>
      <c r="F901" s="17" t="s">
        <v>2291</v>
      </c>
      <c r="G901" s="28"/>
      <c r="H901" s="17"/>
      <c r="I901" s="17"/>
      <c r="J901" s="17"/>
      <c r="K901" s="22"/>
      <c r="L901" s="22"/>
      <c r="M901" s="22"/>
      <c r="N901" s="22"/>
      <c r="O901" s="22"/>
      <c r="P901" s="22"/>
      <c r="Q901" s="22"/>
      <c r="R901" s="22"/>
      <c r="S901" s="17"/>
      <c r="T901" s="17"/>
      <c r="U901" s="69" t="str">
        <f t="shared" si="27"/>
        <v/>
      </c>
      <c r="V901" s="18"/>
      <c r="W901" s="17"/>
      <c r="X901" s="29" t="str">
        <f t="shared" si="26"/>
        <v/>
      </c>
      <c r="Y901" s="23" t="e">
        <f ca="1">IF(V901=#REF!,#REF!,IF(V901=#REF!,#REF!,IF(V901=#REF!,#REF!,IF(X901="","",IF(V901="","",IF(X901-TODAY()&gt;0,X901-TODAY(),"Venceu"))))))</f>
        <v>#REF!</v>
      </c>
      <c r="Z901" s="28"/>
      <c r="AA901" s="25"/>
      <c r="AC901" s="38"/>
    </row>
    <row r="902" spans="1:29" ht="43.5" hidden="1" customHeight="1" x14ac:dyDescent="0.25">
      <c r="A902" s="16">
        <v>906</v>
      </c>
      <c r="B902" s="17"/>
      <c r="C902" s="23" t="str">
        <f>IF(B902&gt;0,VLOOKUP(MID(B902,1,5),#REF!,2,FALSE),"")</f>
        <v/>
      </c>
      <c r="E902" s="17"/>
      <c r="F902" s="17" t="s">
        <v>2291</v>
      </c>
      <c r="G902" s="28"/>
      <c r="H902" s="17"/>
      <c r="I902" s="17"/>
      <c r="J902" s="17"/>
      <c r="K902" s="22"/>
      <c r="L902" s="22"/>
      <c r="M902" s="22"/>
      <c r="N902" s="22"/>
      <c r="O902" s="22"/>
      <c r="P902" s="22"/>
      <c r="Q902" s="22"/>
      <c r="R902" s="22"/>
      <c r="S902" s="17"/>
      <c r="T902" s="17"/>
      <c r="U902" s="69" t="str">
        <f t="shared" si="27"/>
        <v/>
      </c>
      <c r="V902" s="18"/>
      <c r="W902" s="17"/>
      <c r="X902" s="29" t="str">
        <f t="shared" si="26"/>
        <v/>
      </c>
      <c r="Y902" s="23" t="e">
        <f ca="1">IF(V902=#REF!,#REF!,IF(V902=#REF!,#REF!,IF(V902=#REF!,#REF!,IF(X902="","",IF(V902="","",IF(X902-TODAY()&gt;0,X902-TODAY(),"Venceu"))))))</f>
        <v>#REF!</v>
      </c>
      <c r="Z902" s="28"/>
      <c r="AA902" s="25"/>
      <c r="AC902" s="38"/>
    </row>
    <row r="903" spans="1:29" ht="43.5" hidden="1" customHeight="1" x14ac:dyDescent="0.25">
      <c r="A903" s="16">
        <v>907</v>
      </c>
      <c r="B903" s="17"/>
      <c r="C903" s="23" t="str">
        <f>IF(B903&gt;0,VLOOKUP(MID(B903,1,5),#REF!,2,FALSE),"")</f>
        <v/>
      </c>
      <c r="E903" s="17"/>
      <c r="F903" s="17" t="s">
        <v>2291</v>
      </c>
      <c r="G903" s="28"/>
      <c r="H903" s="17"/>
      <c r="I903" s="17"/>
      <c r="J903" s="17"/>
      <c r="K903" s="22"/>
      <c r="L903" s="22"/>
      <c r="M903" s="22"/>
      <c r="N903" s="22"/>
      <c r="O903" s="22"/>
      <c r="P903" s="22"/>
      <c r="Q903" s="22"/>
      <c r="R903" s="22"/>
      <c r="S903" s="17"/>
      <c r="T903" s="17"/>
      <c r="U903" s="69" t="str">
        <f t="shared" si="27"/>
        <v/>
      </c>
      <c r="V903" s="18"/>
      <c r="W903" s="17"/>
      <c r="X903" s="29" t="str">
        <f t="shared" si="26"/>
        <v/>
      </c>
      <c r="Y903" s="23" t="e">
        <f ca="1">IF(V903=#REF!,#REF!,IF(V903=#REF!,#REF!,IF(V903=#REF!,#REF!,IF(X903="","",IF(V903="","",IF(X903-TODAY()&gt;0,X903-TODAY(),"Venceu"))))))</f>
        <v>#REF!</v>
      </c>
      <c r="Z903" s="28"/>
      <c r="AA903" s="25"/>
      <c r="AC903" s="38"/>
    </row>
    <row r="904" spans="1:29" ht="43.5" hidden="1" customHeight="1" x14ac:dyDescent="0.25">
      <c r="A904" s="16">
        <v>908</v>
      </c>
      <c r="B904" s="17"/>
      <c r="C904" s="23" t="str">
        <f>IF(B904&gt;0,VLOOKUP(MID(B904,1,5),#REF!,2,FALSE),"")</f>
        <v/>
      </c>
      <c r="E904" s="17"/>
      <c r="F904" s="17" t="s">
        <v>2291</v>
      </c>
      <c r="G904" s="28"/>
      <c r="H904" s="17"/>
      <c r="I904" s="17"/>
      <c r="J904" s="17"/>
      <c r="K904" s="22"/>
      <c r="L904" s="22"/>
      <c r="M904" s="22"/>
      <c r="N904" s="22"/>
      <c r="O904" s="22"/>
      <c r="P904" s="22"/>
      <c r="Q904" s="22"/>
      <c r="R904" s="22"/>
      <c r="S904" s="17"/>
      <c r="T904" s="17"/>
      <c r="U904" s="69" t="str">
        <f t="shared" si="27"/>
        <v/>
      </c>
      <c r="V904" s="18"/>
      <c r="W904" s="17"/>
      <c r="X904" s="29" t="str">
        <f t="shared" si="26"/>
        <v/>
      </c>
      <c r="Y904" s="23" t="e">
        <f ca="1">IF(V904=#REF!,#REF!,IF(V904=#REF!,#REF!,IF(V904=#REF!,#REF!,IF(X904="","",IF(V904="","",IF(X904-TODAY()&gt;0,X904-TODAY(),"Venceu"))))))</f>
        <v>#REF!</v>
      </c>
      <c r="Z904" s="28"/>
      <c r="AA904" s="25"/>
      <c r="AC904" s="38"/>
    </row>
    <row r="905" spans="1:29" ht="43.5" hidden="1" customHeight="1" x14ac:dyDescent="0.25">
      <c r="A905" s="16">
        <v>909</v>
      </c>
      <c r="B905" s="17"/>
      <c r="C905" s="23" t="str">
        <f>IF(B905&gt;0,VLOOKUP(MID(B905,1,5),#REF!,2,FALSE),"")</f>
        <v/>
      </c>
      <c r="E905" s="17"/>
      <c r="F905" s="17" t="s">
        <v>2291</v>
      </c>
      <c r="G905" s="28"/>
      <c r="H905" s="17"/>
      <c r="I905" s="17"/>
      <c r="J905" s="17"/>
      <c r="K905" s="22"/>
      <c r="L905" s="22"/>
      <c r="M905" s="22"/>
      <c r="N905" s="22"/>
      <c r="O905" s="22"/>
      <c r="P905" s="22"/>
      <c r="Q905" s="22"/>
      <c r="R905" s="22"/>
      <c r="S905" s="17"/>
      <c r="T905" s="17"/>
      <c r="U905" s="69" t="str">
        <f t="shared" si="27"/>
        <v/>
      </c>
      <c r="V905" s="18"/>
      <c r="W905" s="17"/>
      <c r="X905" s="29" t="str">
        <f t="shared" si="26"/>
        <v/>
      </c>
      <c r="Y905" s="23" t="e">
        <f ca="1">IF(V905=#REF!,#REF!,IF(V905=#REF!,#REF!,IF(V905=#REF!,#REF!,IF(X905="","",IF(V905="","",IF(X905-TODAY()&gt;0,X905-TODAY(),"Venceu"))))))</f>
        <v>#REF!</v>
      </c>
      <c r="Z905" s="28"/>
      <c r="AA905" s="25"/>
      <c r="AC905" s="38"/>
    </row>
    <row r="906" spans="1:29" ht="43.5" hidden="1" customHeight="1" x14ac:dyDescent="0.25">
      <c r="A906" s="16">
        <v>910</v>
      </c>
      <c r="B906" s="17"/>
      <c r="C906" s="23" t="str">
        <f>IF(B906&gt;0,VLOOKUP(MID(B906,1,5),#REF!,2,FALSE),"")</f>
        <v/>
      </c>
      <c r="E906" s="17"/>
      <c r="F906" s="17" t="s">
        <v>2291</v>
      </c>
      <c r="G906" s="28"/>
      <c r="H906" s="17"/>
      <c r="I906" s="17"/>
      <c r="J906" s="17"/>
      <c r="K906" s="22"/>
      <c r="L906" s="22"/>
      <c r="M906" s="22"/>
      <c r="N906" s="22"/>
      <c r="O906" s="22"/>
      <c r="P906" s="22"/>
      <c r="Q906" s="22"/>
      <c r="R906" s="22"/>
      <c r="S906" s="17"/>
      <c r="T906" s="17"/>
      <c r="U906" s="69" t="str">
        <f t="shared" si="27"/>
        <v/>
      </c>
      <c r="V906" s="18"/>
      <c r="W906" s="17"/>
      <c r="X906" s="29" t="str">
        <f t="shared" si="26"/>
        <v/>
      </c>
      <c r="Y906" s="23" t="e">
        <f ca="1">IF(V906=#REF!,#REF!,IF(V906=#REF!,#REF!,IF(V906=#REF!,#REF!,IF(X906="","",IF(V906="","",IF(X906-TODAY()&gt;0,X906-TODAY(),"Venceu"))))))</f>
        <v>#REF!</v>
      </c>
      <c r="Z906" s="28"/>
      <c r="AA906" s="25"/>
      <c r="AC906" s="38"/>
    </row>
    <row r="907" spans="1:29" ht="43.5" hidden="1" customHeight="1" x14ac:dyDescent="0.25">
      <c r="A907" s="16">
        <v>911</v>
      </c>
      <c r="B907" s="17"/>
      <c r="C907" s="23" t="str">
        <f>IF(B907&gt;0,VLOOKUP(MID(B907,1,5),#REF!,2,FALSE),"")</f>
        <v/>
      </c>
      <c r="E907" s="17"/>
      <c r="F907" s="17" t="s">
        <v>2291</v>
      </c>
      <c r="G907" s="28"/>
      <c r="H907" s="17"/>
      <c r="I907" s="17"/>
      <c r="J907" s="17"/>
      <c r="K907" s="22"/>
      <c r="L907" s="22"/>
      <c r="M907" s="22"/>
      <c r="N907" s="22"/>
      <c r="O907" s="22"/>
      <c r="P907" s="22"/>
      <c r="Q907" s="22"/>
      <c r="R907" s="22"/>
      <c r="S907" s="17"/>
      <c r="T907" s="17"/>
      <c r="U907" s="69" t="str">
        <f t="shared" si="27"/>
        <v/>
      </c>
      <c r="V907" s="18"/>
      <c r="W907" s="17"/>
      <c r="X907" s="29" t="str">
        <f t="shared" si="26"/>
        <v/>
      </c>
      <c r="Y907" s="23" t="e">
        <f ca="1">IF(V907=#REF!,#REF!,IF(V907=#REF!,#REF!,IF(V907=#REF!,#REF!,IF(X907="","",IF(V907="","",IF(X907-TODAY()&gt;0,X907-TODAY(),"Venceu"))))))</f>
        <v>#REF!</v>
      </c>
      <c r="Z907" s="28"/>
      <c r="AA907" s="25"/>
      <c r="AC907" s="38"/>
    </row>
    <row r="908" spans="1:29" ht="43.5" hidden="1" customHeight="1" x14ac:dyDescent="0.25">
      <c r="A908" s="16">
        <v>912</v>
      </c>
      <c r="B908" s="17"/>
      <c r="C908" s="23" t="str">
        <f>IF(B908&gt;0,VLOOKUP(MID(B908,1,5),#REF!,2,FALSE),"")</f>
        <v/>
      </c>
      <c r="E908" s="17"/>
      <c r="F908" s="17" t="s">
        <v>2291</v>
      </c>
      <c r="G908" s="28"/>
      <c r="H908" s="17"/>
      <c r="I908" s="17"/>
      <c r="J908" s="17"/>
      <c r="K908" s="22"/>
      <c r="L908" s="22"/>
      <c r="M908" s="22"/>
      <c r="N908" s="22"/>
      <c r="O908" s="22"/>
      <c r="P908" s="22"/>
      <c r="Q908" s="22"/>
      <c r="R908" s="22"/>
      <c r="S908" s="17"/>
      <c r="T908" s="17"/>
      <c r="U908" s="69" t="str">
        <f t="shared" si="27"/>
        <v/>
      </c>
      <c r="V908" s="18"/>
      <c r="W908" s="17"/>
      <c r="X908" s="29" t="str">
        <f t="shared" si="26"/>
        <v/>
      </c>
      <c r="Y908" s="23" t="e">
        <f ca="1">IF(V908=#REF!,#REF!,IF(V908=#REF!,#REF!,IF(V908=#REF!,#REF!,IF(X908="","",IF(V908="","",IF(X908-TODAY()&gt;0,X908-TODAY(),"Venceu"))))))</f>
        <v>#REF!</v>
      </c>
      <c r="Z908" s="28"/>
      <c r="AA908" s="25"/>
      <c r="AC908" s="38"/>
    </row>
    <row r="909" spans="1:29" ht="43.5" hidden="1" customHeight="1" x14ac:dyDescent="0.25">
      <c r="A909" s="16">
        <v>913</v>
      </c>
      <c r="B909" s="17"/>
      <c r="C909" s="23" t="str">
        <f>IF(B909&gt;0,VLOOKUP(MID(B909,1,5),#REF!,2,FALSE),"")</f>
        <v/>
      </c>
      <c r="E909" s="17"/>
      <c r="F909" s="17" t="s">
        <v>2291</v>
      </c>
      <c r="G909" s="28"/>
      <c r="H909" s="17"/>
      <c r="I909" s="17"/>
      <c r="J909" s="17"/>
      <c r="K909" s="22"/>
      <c r="L909" s="22"/>
      <c r="M909" s="22"/>
      <c r="N909" s="22"/>
      <c r="O909" s="22"/>
      <c r="P909" s="22"/>
      <c r="Q909" s="22"/>
      <c r="R909" s="22"/>
      <c r="S909" s="17"/>
      <c r="T909" s="17"/>
      <c r="U909" s="69" t="str">
        <f t="shared" si="27"/>
        <v/>
      </c>
      <c r="V909" s="18"/>
      <c r="W909" s="17"/>
      <c r="X909" s="29" t="str">
        <f t="shared" si="26"/>
        <v/>
      </c>
      <c r="Y909" s="23" t="e">
        <f ca="1">IF(V909=#REF!,#REF!,IF(V909=#REF!,#REF!,IF(V909=#REF!,#REF!,IF(X909="","",IF(V909="","",IF(X909-TODAY()&gt;0,X909-TODAY(),"Venceu"))))))</f>
        <v>#REF!</v>
      </c>
      <c r="Z909" s="28"/>
      <c r="AA909" s="25"/>
      <c r="AC909" s="38"/>
    </row>
    <row r="910" spans="1:29" ht="43.5" hidden="1" customHeight="1" x14ac:dyDescent="0.25">
      <c r="A910" s="16">
        <v>914</v>
      </c>
      <c r="B910" s="17"/>
      <c r="C910" s="23" t="str">
        <f>IF(B910&gt;0,VLOOKUP(MID(B910,1,5),#REF!,2,FALSE),"")</f>
        <v/>
      </c>
      <c r="E910" s="17"/>
      <c r="F910" s="17" t="s">
        <v>2291</v>
      </c>
      <c r="G910" s="28"/>
      <c r="H910" s="17"/>
      <c r="I910" s="17"/>
      <c r="J910" s="17"/>
      <c r="K910" s="22"/>
      <c r="L910" s="22"/>
      <c r="M910" s="22"/>
      <c r="N910" s="22"/>
      <c r="O910" s="22"/>
      <c r="P910" s="22"/>
      <c r="Q910" s="22"/>
      <c r="R910" s="22"/>
      <c r="S910" s="17"/>
      <c r="T910" s="17"/>
      <c r="U910" s="69" t="str">
        <f t="shared" si="27"/>
        <v/>
      </c>
      <c r="V910" s="18"/>
      <c r="W910" s="17"/>
      <c r="X910" s="29" t="str">
        <f t="shared" si="26"/>
        <v/>
      </c>
      <c r="Y910" s="23" t="e">
        <f ca="1">IF(V910=#REF!,#REF!,IF(V910=#REF!,#REF!,IF(V910=#REF!,#REF!,IF(X910="","",IF(V910="","",IF(X910-TODAY()&gt;0,X910-TODAY(),"Venceu"))))))</f>
        <v>#REF!</v>
      </c>
      <c r="Z910" s="28"/>
      <c r="AA910" s="25"/>
      <c r="AC910" s="38"/>
    </row>
    <row r="911" spans="1:29" ht="43.5" hidden="1" customHeight="1" x14ac:dyDescent="0.25">
      <c r="A911" s="16">
        <v>915</v>
      </c>
      <c r="B911" s="17"/>
      <c r="C911" s="23" t="str">
        <f>IF(B911&gt;0,VLOOKUP(MID(B911,1,5),#REF!,2,FALSE),"")</f>
        <v/>
      </c>
      <c r="E911" s="17"/>
      <c r="F911" s="17" t="s">
        <v>2291</v>
      </c>
      <c r="G911" s="28"/>
      <c r="H911" s="17"/>
      <c r="I911" s="17"/>
      <c r="J911" s="17"/>
      <c r="K911" s="22"/>
      <c r="L911" s="22"/>
      <c r="M911" s="22"/>
      <c r="N911" s="22"/>
      <c r="O911" s="22"/>
      <c r="P911" s="22"/>
      <c r="Q911" s="22"/>
      <c r="R911" s="22"/>
      <c r="S911" s="17"/>
      <c r="T911" s="17"/>
      <c r="U911" s="69" t="str">
        <f t="shared" si="27"/>
        <v/>
      </c>
      <c r="V911" s="18"/>
      <c r="W911" s="17"/>
      <c r="X911" s="29" t="str">
        <f t="shared" si="26"/>
        <v/>
      </c>
      <c r="Y911" s="23" t="e">
        <f ca="1">IF(V911=#REF!,#REF!,IF(V911=#REF!,#REF!,IF(V911=#REF!,#REF!,IF(X911="","",IF(V911="","",IF(X911-TODAY()&gt;0,X911-TODAY(),"Venceu"))))))</f>
        <v>#REF!</v>
      </c>
      <c r="Z911" s="28"/>
      <c r="AA911" s="25"/>
      <c r="AC911" s="38"/>
    </row>
    <row r="912" spans="1:29" ht="43.5" hidden="1" customHeight="1" x14ac:dyDescent="0.25">
      <c r="A912" s="16">
        <v>916</v>
      </c>
      <c r="B912" s="17"/>
      <c r="C912" s="23" t="str">
        <f>IF(B912&gt;0,VLOOKUP(MID(B912,1,5),#REF!,2,FALSE),"")</f>
        <v/>
      </c>
      <c r="E912" s="17"/>
      <c r="F912" s="17" t="s">
        <v>2291</v>
      </c>
      <c r="G912" s="28"/>
      <c r="H912" s="17"/>
      <c r="I912" s="17"/>
      <c r="J912" s="17"/>
      <c r="K912" s="22"/>
      <c r="L912" s="22"/>
      <c r="M912" s="22"/>
      <c r="N912" s="22"/>
      <c r="O912" s="22"/>
      <c r="P912" s="22"/>
      <c r="Q912" s="22"/>
      <c r="R912" s="22"/>
      <c r="S912" s="17"/>
      <c r="T912" s="17"/>
      <c r="U912" s="69" t="str">
        <f t="shared" si="27"/>
        <v/>
      </c>
      <c r="V912" s="18"/>
      <c r="W912" s="17"/>
      <c r="X912" s="29" t="str">
        <f t="shared" si="26"/>
        <v/>
      </c>
      <c r="Y912" s="23" t="e">
        <f ca="1">IF(V912=#REF!,#REF!,IF(V912=#REF!,#REF!,IF(V912=#REF!,#REF!,IF(X912="","",IF(V912="","",IF(X912-TODAY()&gt;0,X912-TODAY(),"Venceu"))))))</f>
        <v>#REF!</v>
      </c>
      <c r="Z912" s="28"/>
      <c r="AA912" s="25"/>
      <c r="AC912" s="38"/>
    </row>
    <row r="913" spans="1:29" ht="43.5" hidden="1" customHeight="1" x14ac:dyDescent="0.25">
      <c r="A913" s="16">
        <v>917</v>
      </c>
      <c r="B913" s="17"/>
      <c r="C913" s="23" t="str">
        <f>IF(B913&gt;0,VLOOKUP(MID(B913,1,5),#REF!,2,FALSE),"")</f>
        <v/>
      </c>
      <c r="E913" s="17"/>
      <c r="F913" s="17" t="s">
        <v>2291</v>
      </c>
      <c r="G913" s="28"/>
      <c r="H913" s="17"/>
      <c r="I913" s="17"/>
      <c r="J913" s="17"/>
      <c r="K913" s="22"/>
      <c r="L913" s="22"/>
      <c r="M913" s="22"/>
      <c r="N913" s="22"/>
      <c r="O913" s="22"/>
      <c r="P913" s="22"/>
      <c r="Q913" s="22"/>
      <c r="R913" s="22"/>
      <c r="S913" s="17"/>
      <c r="T913" s="17"/>
      <c r="U913" s="69" t="str">
        <f t="shared" si="27"/>
        <v/>
      </c>
      <c r="V913" s="18"/>
      <c r="W913" s="17"/>
      <c r="X913" s="29" t="str">
        <f t="shared" si="26"/>
        <v/>
      </c>
      <c r="Y913" s="23" t="e">
        <f ca="1">IF(V913=#REF!,#REF!,IF(V913=#REF!,#REF!,IF(V913=#REF!,#REF!,IF(X913="","",IF(V913="","",IF(X913-TODAY()&gt;0,X913-TODAY(),"Venceu"))))))</f>
        <v>#REF!</v>
      </c>
      <c r="Z913" s="28"/>
      <c r="AA913" s="25"/>
      <c r="AC913" s="38"/>
    </row>
    <row r="914" spans="1:29" ht="43.5" hidden="1" customHeight="1" x14ac:dyDescent="0.25">
      <c r="A914" s="16">
        <v>918</v>
      </c>
      <c r="B914" s="17"/>
      <c r="C914" s="23" t="str">
        <f>IF(B914&gt;0,VLOOKUP(MID(B914,1,5),#REF!,2,FALSE),"")</f>
        <v/>
      </c>
      <c r="E914" s="17"/>
      <c r="F914" s="17" t="s">
        <v>2291</v>
      </c>
      <c r="G914" s="28"/>
      <c r="H914" s="17"/>
      <c r="I914" s="17"/>
      <c r="J914" s="17"/>
      <c r="K914" s="22"/>
      <c r="L914" s="22"/>
      <c r="M914" s="22"/>
      <c r="N914" s="22"/>
      <c r="O914" s="22"/>
      <c r="P914" s="22"/>
      <c r="Q914" s="22"/>
      <c r="R914" s="22"/>
      <c r="S914" s="17"/>
      <c r="T914" s="17"/>
      <c r="U914" s="69" t="str">
        <f t="shared" si="27"/>
        <v/>
      </c>
      <c r="V914" s="18"/>
      <c r="W914" s="17"/>
      <c r="X914" s="29" t="str">
        <f t="shared" si="26"/>
        <v/>
      </c>
      <c r="Y914" s="23" t="e">
        <f ca="1">IF(V914=#REF!,#REF!,IF(V914=#REF!,#REF!,IF(V914=#REF!,#REF!,IF(X914="","",IF(V914="","",IF(X914-TODAY()&gt;0,X914-TODAY(),"Venceu"))))))</f>
        <v>#REF!</v>
      </c>
      <c r="Z914" s="28"/>
      <c r="AA914" s="25"/>
      <c r="AC914" s="38"/>
    </row>
    <row r="915" spans="1:29" ht="43.5" hidden="1" customHeight="1" x14ac:dyDescent="0.25">
      <c r="A915" s="16">
        <v>919</v>
      </c>
      <c r="B915" s="17"/>
      <c r="C915" s="23" t="str">
        <f>IF(B915&gt;0,VLOOKUP(MID(B915,1,5),#REF!,2,FALSE),"")</f>
        <v/>
      </c>
      <c r="E915" s="17"/>
      <c r="F915" s="17" t="s">
        <v>2291</v>
      </c>
      <c r="G915" s="28"/>
      <c r="H915" s="17"/>
      <c r="I915" s="17"/>
      <c r="J915" s="17"/>
      <c r="K915" s="22"/>
      <c r="L915" s="22"/>
      <c r="M915" s="22"/>
      <c r="N915" s="22"/>
      <c r="O915" s="22"/>
      <c r="P915" s="22"/>
      <c r="Q915" s="22"/>
      <c r="R915" s="22"/>
      <c r="S915" s="17"/>
      <c r="T915" s="17"/>
      <c r="U915" s="69" t="str">
        <f t="shared" si="27"/>
        <v/>
      </c>
      <c r="V915" s="18"/>
      <c r="W915" s="17"/>
      <c r="X915" s="29" t="str">
        <f t="shared" si="26"/>
        <v/>
      </c>
      <c r="Y915" s="23" t="e">
        <f ca="1">IF(V915=#REF!,#REF!,IF(V915=#REF!,#REF!,IF(V915=#REF!,#REF!,IF(X915="","",IF(V915="","",IF(X915-TODAY()&gt;0,X915-TODAY(),"Venceu"))))))</f>
        <v>#REF!</v>
      </c>
      <c r="Z915" s="28"/>
      <c r="AA915" s="25"/>
      <c r="AC915" s="38"/>
    </row>
    <row r="916" spans="1:29" ht="43.5" hidden="1" customHeight="1" x14ac:dyDescent="0.25">
      <c r="A916" s="16">
        <v>920</v>
      </c>
      <c r="B916" s="17"/>
      <c r="C916" s="23" t="str">
        <f>IF(B916&gt;0,VLOOKUP(MID(B916,1,5),#REF!,2,FALSE),"")</f>
        <v/>
      </c>
      <c r="E916" s="17"/>
      <c r="F916" s="17" t="s">
        <v>2291</v>
      </c>
      <c r="G916" s="28"/>
      <c r="H916" s="17"/>
      <c r="I916" s="17"/>
      <c r="J916" s="17"/>
      <c r="K916" s="22"/>
      <c r="L916" s="22"/>
      <c r="M916" s="22"/>
      <c r="N916" s="22"/>
      <c r="O916" s="22"/>
      <c r="P916" s="22"/>
      <c r="Q916" s="22"/>
      <c r="R916" s="22"/>
      <c r="S916" s="17"/>
      <c r="T916" s="17"/>
      <c r="U916" s="69" t="str">
        <f t="shared" si="27"/>
        <v/>
      </c>
      <c r="V916" s="18"/>
      <c r="W916" s="17"/>
      <c r="X916" s="29" t="str">
        <f t="shared" si="26"/>
        <v/>
      </c>
      <c r="Y916" s="23" t="e">
        <f ca="1">IF(V916=#REF!,#REF!,IF(V916=#REF!,#REF!,IF(V916=#REF!,#REF!,IF(X916="","",IF(V916="","",IF(X916-TODAY()&gt;0,X916-TODAY(),"Venceu"))))))</f>
        <v>#REF!</v>
      </c>
      <c r="Z916" s="28"/>
      <c r="AA916" s="25"/>
      <c r="AC916" s="38"/>
    </row>
    <row r="917" spans="1:29" ht="43.5" hidden="1" customHeight="1" x14ac:dyDescent="0.25">
      <c r="A917" s="16">
        <v>921</v>
      </c>
      <c r="B917" s="17"/>
      <c r="C917" s="23" t="str">
        <f>IF(B917&gt;0,VLOOKUP(MID(B917,1,5),#REF!,2,FALSE),"")</f>
        <v/>
      </c>
      <c r="E917" s="17"/>
      <c r="F917" s="17" t="s">
        <v>2291</v>
      </c>
      <c r="G917" s="28"/>
      <c r="H917" s="17"/>
      <c r="I917" s="17"/>
      <c r="J917" s="17"/>
      <c r="K917" s="22"/>
      <c r="L917" s="22"/>
      <c r="M917" s="22"/>
      <c r="N917" s="22"/>
      <c r="O917" s="22"/>
      <c r="P917" s="22"/>
      <c r="Q917" s="22"/>
      <c r="R917" s="22"/>
      <c r="S917" s="17"/>
      <c r="T917" s="17"/>
      <c r="U917" s="69" t="str">
        <f t="shared" si="27"/>
        <v/>
      </c>
      <c r="V917" s="18"/>
      <c r="W917" s="17"/>
      <c r="X917" s="29" t="str">
        <f t="shared" si="26"/>
        <v/>
      </c>
      <c r="Y917" s="23" t="e">
        <f ca="1">IF(V917=#REF!,#REF!,IF(V917=#REF!,#REF!,IF(V917=#REF!,#REF!,IF(X917="","",IF(V917="","",IF(X917-TODAY()&gt;0,X917-TODAY(),"Venceu"))))))</f>
        <v>#REF!</v>
      </c>
      <c r="Z917" s="28"/>
      <c r="AA917" s="25"/>
      <c r="AC917" s="38"/>
    </row>
    <row r="918" spans="1:29" ht="43.5" hidden="1" customHeight="1" x14ac:dyDescent="0.25">
      <c r="A918" s="16">
        <v>922</v>
      </c>
      <c r="B918" s="17"/>
      <c r="C918" s="23" t="str">
        <f>IF(B918&gt;0,VLOOKUP(MID(B918,1,5),#REF!,2,FALSE),"")</f>
        <v/>
      </c>
      <c r="E918" s="17"/>
      <c r="F918" s="17" t="s">
        <v>2291</v>
      </c>
      <c r="G918" s="28"/>
      <c r="H918" s="17"/>
      <c r="I918" s="17"/>
      <c r="J918" s="17"/>
      <c r="K918" s="22"/>
      <c r="L918" s="22"/>
      <c r="M918" s="22"/>
      <c r="N918" s="22"/>
      <c r="O918" s="22"/>
      <c r="P918" s="22"/>
      <c r="Q918" s="22"/>
      <c r="R918" s="22"/>
      <c r="S918" s="17"/>
      <c r="T918" s="17"/>
      <c r="U918" s="69" t="str">
        <f t="shared" si="27"/>
        <v/>
      </c>
      <c r="V918" s="18"/>
      <c r="W918" s="17"/>
      <c r="X918" s="29" t="str">
        <f t="shared" si="26"/>
        <v/>
      </c>
      <c r="Y918" s="23" t="e">
        <f ca="1">IF(V918=#REF!,#REF!,IF(V918=#REF!,#REF!,IF(V918=#REF!,#REF!,IF(X918="","",IF(V918="","",IF(X918-TODAY()&gt;0,X918-TODAY(),"Venceu"))))))</f>
        <v>#REF!</v>
      </c>
      <c r="Z918" s="28"/>
      <c r="AA918" s="25"/>
      <c r="AC918" s="38"/>
    </row>
    <row r="919" spans="1:29" ht="43.5" hidden="1" customHeight="1" x14ac:dyDescent="0.25">
      <c r="A919" s="16">
        <v>923</v>
      </c>
      <c r="B919" s="17"/>
      <c r="C919" s="23" t="str">
        <f>IF(B919&gt;0,VLOOKUP(MID(B919,1,5),#REF!,2,FALSE),"")</f>
        <v/>
      </c>
      <c r="E919" s="17"/>
      <c r="F919" s="17" t="s">
        <v>2291</v>
      </c>
      <c r="G919" s="28"/>
      <c r="H919" s="17"/>
      <c r="I919" s="17"/>
      <c r="J919" s="17"/>
      <c r="K919" s="22"/>
      <c r="L919" s="22"/>
      <c r="M919" s="22"/>
      <c r="N919" s="22"/>
      <c r="O919" s="22"/>
      <c r="P919" s="22"/>
      <c r="Q919" s="22"/>
      <c r="R919" s="22"/>
      <c r="S919" s="17"/>
      <c r="T919" s="17"/>
      <c r="U919" s="69" t="str">
        <f t="shared" si="27"/>
        <v/>
      </c>
      <c r="V919" s="18"/>
      <c r="W919" s="17"/>
      <c r="X919" s="29" t="str">
        <f t="shared" si="26"/>
        <v/>
      </c>
      <c r="Y919" s="23" t="e">
        <f ca="1">IF(V919=#REF!,#REF!,IF(V919=#REF!,#REF!,IF(V919=#REF!,#REF!,IF(X919="","",IF(V919="","",IF(X919-TODAY()&gt;0,X919-TODAY(),"Venceu"))))))</f>
        <v>#REF!</v>
      </c>
      <c r="Z919" s="28"/>
      <c r="AA919" s="25"/>
      <c r="AC919" s="38"/>
    </row>
    <row r="920" spans="1:29" ht="43.5" hidden="1" customHeight="1" x14ac:dyDescent="0.25">
      <c r="A920" s="16">
        <v>924</v>
      </c>
      <c r="B920" s="17"/>
      <c r="C920" s="23" t="str">
        <f>IF(B920&gt;0,VLOOKUP(MID(B920,1,5),#REF!,2,FALSE),"")</f>
        <v/>
      </c>
      <c r="E920" s="17"/>
      <c r="F920" s="17" t="s">
        <v>2291</v>
      </c>
      <c r="G920" s="28"/>
      <c r="H920" s="17"/>
      <c r="I920" s="17"/>
      <c r="J920" s="17"/>
      <c r="K920" s="22"/>
      <c r="L920" s="22"/>
      <c r="M920" s="22"/>
      <c r="N920" s="22"/>
      <c r="O920" s="22"/>
      <c r="P920" s="22"/>
      <c r="Q920" s="22"/>
      <c r="R920" s="22"/>
      <c r="S920" s="17"/>
      <c r="T920" s="17"/>
      <c r="U920" s="69" t="str">
        <f t="shared" si="27"/>
        <v/>
      </c>
      <c r="V920" s="18"/>
      <c r="W920" s="17"/>
      <c r="X920" s="29" t="str">
        <f t="shared" si="26"/>
        <v/>
      </c>
      <c r="Y920" s="23" t="e">
        <f ca="1">IF(V920=#REF!,#REF!,IF(V920=#REF!,#REF!,IF(V920=#REF!,#REF!,IF(X920="","",IF(V920="","",IF(X920-TODAY()&gt;0,X920-TODAY(),"Venceu"))))))</f>
        <v>#REF!</v>
      </c>
      <c r="Z920" s="28"/>
      <c r="AA920" s="25"/>
      <c r="AC920" s="38"/>
    </row>
    <row r="921" spans="1:29" ht="43.5" hidden="1" customHeight="1" x14ac:dyDescent="0.25">
      <c r="A921" s="16">
        <v>925</v>
      </c>
      <c r="B921" s="17"/>
      <c r="C921" s="23" t="str">
        <f>IF(B921&gt;0,VLOOKUP(MID(B921,1,5),#REF!,2,FALSE),"")</f>
        <v/>
      </c>
      <c r="E921" s="17"/>
      <c r="F921" s="17" t="s">
        <v>2291</v>
      </c>
      <c r="G921" s="28"/>
      <c r="H921" s="17"/>
      <c r="I921" s="17"/>
      <c r="J921" s="17"/>
      <c r="K921" s="22"/>
      <c r="L921" s="22"/>
      <c r="M921" s="22"/>
      <c r="N921" s="22"/>
      <c r="O921" s="22"/>
      <c r="P921" s="22"/>
      <c r="Q921" s="22"/>
      <c r="R921" s="22"/>
      <c r="S921" s="17"/>
      <c r="T921" s="17"/>
      <c r="U921" s="69" t="str">
        <f t="shared" si="27"/>
        <v/>
      </c>
      <c r="V921" s="18"/>
      <c r="W921" s="17"/>
      <c r="X921" s="29" t="str">
        <f t="shared" si="26"/>
        <v/>
      </c>
      <c r="Y921" s="23" t="e">
        <f ca="1">IF(V921=#REF!,#REF!,IF(V921=#REF!,#REF!,IF(V921=#REF!,#REF!,IF(X921="","",IF(V921="","",IF(X921-TODAY()&gt;0,X921-TODAY(),"Venceu"))))))</f>
        <v>#REF!</v>
      </c>
      <c r="Z921" s="28"/>
      <c r="AA921" s="25"/>
      <c r="AC921" s="38"/>
    </row>
    <row r="922" spans="1:29" ht="43.5" hidden="1" customHeight="1" x14ac:dyDescent="0.25">
      <c r="A922" s="16">
        <v>926</v>
      </c>
      <c r="B922" s="17"/>
      <c r="C922" s="23" t="str">
        <f>IF(B922&gt;0,VLOOKUP(MID(B922,1,5),#REF!,2,FALSE),"")</f>
        <v/>
      </c>
      <c r="E922" s="17"/>
      <c r="F922" s="17" t="s">
        <v>2291</v>
      </c>
      <c r="G922" s="28"/>
      <c r="H922" s="17"/>
      <c r="I922" s="17"/>
      <c r="J922" s="17"/>
      <c r="K922" s="22"/>
      <c r="L922" s="22"/>
      <c r="M922" s="22"/>
      <c r="N922" s="22"/>
      <c r="O922" s="22"/>
      <c r="P922" s="22"/>
      <c r="Q922" s="22"/>
      <c r="R922" s="22"/>
      <c r="S922" s="17"/>
      <c r="T922" s="17"/>
      <c r="U922" s="69" t="str">
        <f t="shared" si="27"/>
        <v/>
      </c>
      <c r="V922" s="18"/>
      <c r="W922" s="17"/>
      <c r="X922" s="29" t="str">
        <f t="shared" si="26"/>
        <v/>
      </c>
      <c r="Y922" s="23" t="e">
        <f ca="1">IF(V922=#REF!,#REF!,IF(V922=#REF!,#REF!,IF(V922=#REF!,#REF!,IF(X922="","",IF(V922="","",IF(X922-TODAY()&gt;0,X922-TODAY(),"Venceu"))))))</f>
        <v>#REF!</v>
      </c>
      <c r="Z922" s="28"/>
      <c r="AA922" s="25"/>
      <c r="AC922" s="38"/>
    </row>
    <row r="923" spans="1:29" ht="43.5" hidden="1" customHeight="1" x14ac:dyDescent="0.25">
      <c r="A923" s="16">
        <v>927</v>
      </c>
      <c r="B923" s="17"/>
      <c r="C923" s="23" t="str">
        <f>IF(B923&gt;0,VLOOKUP(MID(B923,1,5),#REF!,2,FALSE),"")</f>
        <v/>
      </c>
      <c r="E923" s="17"/>
      <c r="F923" s="17" t="s">
        <v>2291</v>
      </c>
      <c r="G923" s="28"/>
      <c r="H923" s="17"/>
      <c r="I923" s="17"/>
      <c r="J923" s="17"/>
      <c r="K923" s="22"/>
      <c r="L923" s="22"/>
      <c r="M923" s="22"/>
      <c r="N923" s="22"/>
      <c r="O923" s="22"/>
      <c r="P923" s="22"/>
      <c r="Q923" s="22"/>
      <c r="R923" s="22"/>
      <c r="S923" s="17"/>
      <c r="T923" s="17"/>
      <c r="U923" s="69" t="str">
        <f t="shared" si="27"/>
        <v/>
      </c>
      <c r="V923" s="18"/>
      <c r="W923" s="17"/>
      <c r="X923" s="29" t="str">
        <f t="shared" si="26"/>
        <v/>
      </c>
      <c r="Y923" s="23" t="e">
        <f ca="1">IF(V923=#REF!,#REF!,IF(V923=#REF!,#REF!,IF(V923=#REF!,#REF!,IF(X923="","",IF(V923="","",IF(X923-TODAY()&gt;0,X923-TODAY(),"Venceu"))))))</f>
        <v>#REF!</v>
      </c>
      <c r="Z923" s="28"/>
      <c r="AA923" s="25"/>
      <c r="AC923" s="38"/>
    </row>
    <row r="924" spans="1:29" ht="43.5" hidden="1" customHeight="1" x14ac:dyDescent="0.25">
      <c r="A924" s="16">
        <v>928</v>
      </c>
      <c r="B924" s="17"/>
      <c r="C924" s="23" t="str">
        <f>IF(B924&gt;0,VLOOKUP(MID(B924,1,5),#REF!,2,FALSE),"")</f>
        <v/>
      </c>
      <c r="E924" s="17"/>
      <c r="F924" s="17" t="s">
        <v>2291</v>
      </c>
      <c r="G924" s="28"/>
      <c r="H924" s="17"/>
      <c r="I924" s="17"/>
      <c r="J924" s="17"/>
      <c r="K924" s="22"/>
      <c r="L924" s="22"/>
      <c r="M924" s="22"/>
      <c r="N924" s="22"/>
      <c r="O924" s="22"/>
      <c r="P924" s="22"/>
      <c r="Q924" s="22"/>
      <c r="R924" s="22"/>
      <c r="S924" s="17"/>
      <c r="T924" s="17"/>
      <c r="U924" s="69" t="str">
        <f t="shared" si="27"/>
        <v/>
      </c>
      <c r="V924" s="18"/>
      <c r="W924" s="17"/>
      <c r="X924" s="29" t="str">
        <f t="shared" si="26"/>
        <v/>
      </c>
      <c r="Y924" s="23" t="e">
        <f ca="1">IF(V924=#REF!,#REF!,IF(V924=#REF!,#REF!,IF(V924=#REF!,#REF!,IF(X924="","",IF(V924="","",IF(X924-TODAY()&gt;0,X924-TODAY(),"Venceu"))))))</f>
        <v>#REF!</v>
      </c>
      <c r="Z924" s="28"/>
      <c r="AA924" s="25"/>
      <c r="AC924" s="38"/>
    </row>
    <row r="925" spans="1:29" ht="43.5" hidden="1" customHeight="1" x14ac:dyDescent="0.25">
      <c r="A925" s="16">
        <v>929</v>
      </c>
      <c r="B925" s="17"/>
      <c r="C925" s="23" t="str">
        <f>IF(B925&gt;0,VLOOKUP(MID(B925,1,5),#REF!,2,FALSE),"")</f>
        <v/>
      </c>
      <c r="E925" s="17"/>
      <c r="F925" s="17" t="s">
        <v>2291</v>
      </c>
      <c r="G925" s="28"/>
      <c r="H925" s="17"/>
      <c r="I925" s="17"/>
      <c r="J925" s="17"/>
      <c r="K925" s="22"/>
      <c r="L925" s="22"/>
      <c r="M925" s="22"/>
      <c r="N925" s="22"/>
      <c r="O925" s="22"/>
      <c r="P925" s="22"/>
      <c r="Q925" s="22"/>
      <c r="R925" s="22"/>
      <c r="S925" s="17"/>
      <c r="T925" s="17"/>
      <c r="U925" s="69" t="str">
        <f t="shared" si="27"/>
        <v/>
      </c>
      <c r="V925" s="18"/>
      <c r="W925" s="17"/>
      <c r="X925" s="29" t="str">
        <f t="shared" si="26"/>
        <v/>
      </c>
      <c r="Y925" s="23" t="e">
        <f ca="1">IF(V925=#REF!,#REF!,IF(V925=#REF!,#REF!,IF(V925=#REF!,#REF!,IF(X925="","",IF(V925="","",IF(X925-TODAY()&gt;0,X925-TODAY(),"Venceu"))))))</f>
        <v>#REF!</v>
      </c>
      <c r="Z925" s="28"/>
      <c r="AA925" s="25"/>
      <c r="AC925" s="38"/>
    </row>
    <row r="926" spans="1:29" ht="43.5" hidden="1" customHeight="1" x14ac:dyDescent="0.25">
      <c r="A926" s="16">
        <v>930</v>
      </c>
      <c r="B926" s="17"/>
      <c r="C926" s="23" t="str">
        <f>IF(B926&gt;0,VLOOKUP(MID(B926,1,5),#REF!,2,FALSE),"")</f>
        <v/>
      </c>
      <c r="E926" s="17"/>
      <c r="F926" s="17" t="s">
        <v>2291</v>
      </c>
      <c r="G926" s="28"/>
      <c r="H926" s="17"/>
      <c r="I926" s="17"/>
      <c r="J926" s="17"/>
      <c r="K926" s="22"/>
      <c r="L926" s="22"/>
      <c r="M926" s="22"/>
      <c r="N926" s="22"/>
      <c r="O926" s="22"/>
      <c r="P926" s="22"/>
      <c r="Q926" s="22"/>
      <c r="R926" s="22"/>
      <c r="S926" s="17"/>
      <c r="T926" s="17"/>
      <c r="U926" s="69" t="str">
        <f t="shared" si="27"/>
        <v/>
      </c>
      <c r="V926" s="18"/>
      <c r="W926" s="17"/>
      <c r="X926" s="29" t="str">
        <f t="shared" si="26"/>
        <v/>
      </c>
      <c r="Y926" s="23" t="e">
        <f ca="1">IF(V926=#REF!,#REF!,IF(V926=#REF!,#REF!,IF(V926=#REF!,#REF!,IF(X926="","",IF(V926="","",IF(X926-TODAY()&gt;0,X926-TODAY(),"Venceu"))))))</f>
        <v>#REF!</v>
      </c>
      <c r="Z926" s="28"/>
      <c r="AA926" s="25"/>
      <c r="AC926" s="38"/>
    </row>
    <row r="927" spans="1:29" ht="43.5" hidden="1" customHeight="1" x14ac:dyDescent="0.25">
      <c r="A927" s="16">
        <v>931</v>
      </c>
      <c r="B927" s="17"/>
      <c r="C927" s="23" t="str">
        <f>IF(B927&gt;0,VLOOKUP(MID(B927,1,5),#REF!,2,FALSE),"")</f>
        <v/>
      </c>
      <c r="E927" s="17"/>
      <c r="F927" s="17" t="s">
        <v>2291</v>
      </c>
      <c r="G927" s="28"/>
      <c r="H927" s="17"/>
      <c r="I927" s="17"/>
      <c r="J927" s="17"/>
      <c r="K927" s="22"/>
      <c r="L927" s="22"/>
      <c r="M927" s="22"/>
      <c r="N927" s="22"/>
      <c r="O927" s="22"/>
      <c r="P927" s="22"/>
      <c r="Q927" s="22"/>
      <c r="R927" s="22"/>
      <c r="S927" s="17"/>
      <c r="T927" s="17"/>
      <c r="U927" s="69" t="str">
        <f t="shared" si="27"/>
        <v/>
      </c>
      <c r="V927" s="18"/>
      <c r="W927" s="17"/>
      <c r="X927" s="29" t="str">
        <f t="shared" si="26"/>
        <v/>
      </c>
      <c r="Y927" s="23" t="e">
        <f ca="1">IF(V927=#REF!,#REF!,IF(V927=#REF!,#REF!,IF(V927=#REF!,#REF!,IF(X927="","",IF(V927="","",IF(X927-TODAY()&gt;0,X927-TODAY(),"Venceu"))))))</f>
        <v>#REF!</v>
      </c>
      <c r="Z927" s="28"/>
      <c r="AA927" s="25"/>
      <c r="AC927" s="38"/>
    </row>
    <row r="928" spans="1:29" ht="43.5" hidden="1" customHeight="1" x14ac:dyDescent="0.25">
      <c r="A928" s="16">
        <v>932</v>
      </c>
      <c r="B928" s="17"/>
      <c r="C928" s="23" t="str">
        <f>IF(B928&gt;0,VLOOKUP(MID(B928,1,5),#REF!,2,FALSE),"")</f>
        <v/>
      </c>
      <c r="E928" s="17"/>
      <c r="F928" s="17" t="s">
        <v>2291</v>
      </c>
      <c r="G928" s="28"/>
      <c r="H928" s="17"/>
      <c r="I928" s="17"/>
      <c r="J928" s="17"/>
      <c r="K928" s="22"/>
      <c r="L928" s="22"/>
      <c r="M928" s="22"/>
      <c r="N928" s="22"/>
      <c r="O928" s="22"/>
      <c r="P928" s="22"/>
      <c r="Q928" s="22"/>
      <c r="R928" s="22"/>
      <c r="S928" s="17"/>
      <c r="T928" s="17"/>
      <c r="U928" s="69" t="str">
        <f t="shared" si="27"/>
        <v/>
      </c>
      <c r="V928" s="18"/>
      <c r="W928" s="17"/>
      <c r="X928" s="29" t="str">
        <f t="shared" si="26"/>
        <v/>
      </c>
      <c r="Y928" s="23" t="e">
        <f ca="1">IF(V928=#REF!,#REF!,IF(V928=#REF!,#REF!,IF(V928=#REF!,#REF!,IF(X928="","",IF(V928="","",IF(X928-TODAY()&gt;0,X928-TODAY(),"Venceu"))))))</f>
        <v>#REF!</v>
      </c>
      <c r="Z928" s="28"/>
      <c r="AA928" s="25"/>
      <c r="AC928" s="38"/>
    </row>
    <row r="929" spans="1:29" ht="43.5" hidden="1" customHeight="1" x14ac:dyDescent="0.25">
      <c r="A929" s="16">
        <v>933</v>
      </c>
      <c r="B929" s="17"/>
      <c r="C929" s="23" t="str">
        <f>IF(B929&gt;0,VLOOKUP(MID(B929,1,5),#REF!,2,FALSE),"")</f>
        <v/>
      </c>
      <c r="E929" s="17"/>
      <c r="F929" s="17" t="s">
        <v>2291</v>
      </c>
      <c r="G929" s="28"/>
      <c r="H929" s="17"/>
      <c r="I929" s="17"/>
      <c r="J929" s="17"/>
      <c r="K929" s="22"/>
      <c r="L929" s="22"/>
      <c r="M929" s="22"/>
      <c r="N929" s="22"/>
      <c r="O929" s="22"/>
      <c r="P929" s="22"/>
      <c r="Q929" s="22"/>
      <c r="R929" s="22"/>
      <c r="S929" s="17"/>
      <c r="T929" s="17"/>
      <c r="U929" s="69" t="str">
        <f t="shared" si="27"/>
        <v/>
      </c>
      <c r="V929" s="18"/>
      <c r="W929" s="17"/>
      <c r="X929" s="29" t="str">
        <f t="shared" si="26"/>
        <v/>
      </c>
      <c r="Y929" s="23" t="e">
        <f ca="1">IF(V929=#REF!,#REF!,IF(V929=#REF!,#REF!,IF(V929=#REF!,#REF!,IF(X929="","",IF(V929="","",IF(X929-TODAY()&gt;0,X929-TODAY(),"Venceu"))))))</f>
        <v>#REF!</v>
      </c>
      <c r="Z929" s="28"/>
      <c r="AA929" s="25"/>
      <c r="AC929" s="38"/>
    </row>
    <row r="930" spans="1:29" ht="43.5" hidden="1" customHeight="1" x14ac:dyDescent="0.25">
      <c r="A930" s="16">
        <v>934</v>
      </c>
      <c r="B930" s="17"/>
      <c r="C930" s="23" t="str">
        <f>IF(B930&gt;0,VLOOKUP(MID(B930,1,5),#REF!,2,FALSE),"")</f>
        <v/>
      </c>
      <c r="E930" s="17"/>
      <c r="F930" s="17" t="s">
        <v>2291</v>
      </c>
      <c r="G930" s="28"/>
      <c r="H930" s="17"/>
      <c r="I930" s="17"/>
      <c r="J930" s="17"/>
      <c r="K930" s="22"/>
      <c r="L930" s="22"/>
      <c r="M930" s="22"/>
      <c r="N930" s="22"/>
      <c r="O930" s="22"/>
      <c r="P930" s="22"/>
      <c r="Q930" s="22"/>
      <c r="R930" s="22"/>
      <c r="S930" s="17"/>
      <c r="T930" s="17"/>
      <c r="U930" s="69" t="str">
        <f t="shared" si="27"/>
        <v/>
      </c>
      <c r="V930" s="18"/>
      <c r="W930" s="17"/>
      <c r="X930" s="29" t="str">
        <f t="shared" si="26"/>
        <v/>
      </c>
      <c r="Y930" s="23" t="e">
        <f ca="1">IF(V930=#REF!,#REF!,IF(V930=#REF!,#REF!,IF(V930=#REF!,#REF!,IF(X930="","",IF(V930="","",IF(X930-TODAY()&gt;0,X930-TODAY(),"Venceu"))))))</f>
        <v>#REF!</v>
      </c>
      <c r="Z930" s="28"/>
      <c r="AA930" s="25"/>
      <c r="AC930" s="38"/>
    </row>
    <row r="931" spans="1:29" ht="43.5" hidden="1" customHeight="1" x14ac:dyDescent="0.25">
      <c r="A931" s="16">
        <v>935</v>
      </c>
      <c r="B931" s="17"/>
      <c r="C931" s="23" t="str">
        <f>IF(B931&gt;0,VLOOKUP(MID(B931,1,5),#REF!,2,FALSE),"")</f>
        <v/>
      </c>
      <c r="E931" s="17"/>
      <c r="F931" s="17" t="s">
        <v>2291</v>
      </c>
      <c r="G931" s="28"/>
      <c r="H931" s="17"/>
      <c r="I931" s="17"/>
      <c r="J931" s="17"/>
      <c r="K931" s="22"/>
      <c r="L931" s="22"/>
      <c r="M931" s="22"/>
      <c r="N931" s="22"/>
      <c r="O931" s="22"/>
      <c r="P931" s="22"/>
      <c r="Q931" s="22"/>
      <c r="R931" s="22"/>
      <c r="S931" s="17"/>
      <c r="T931" s="17"/>
      <c r="U931" s="69" t="str">
        <f t="shared" si="27"/>
        <v/>
      </c>
      <c r="V931" s="18"/>
      <c r="W931" s="17"/>
      <c r="X931" s="29" t="str">
        <f t="shared" si="26"/>
        <v/>
      </c>
      <c r="Y931" s="23" t="e">
        <f ca="1">IF(V931=#REF!,#REF!,IF(V931=#REF!,#REF!,IF(V931=#REF!,#REF!,IF(X931="","",IF(V931="","",IF(X931-TODAY()&gt;0,X931-TODAY(),"Venceu"))))))</f>
        <v>#REF!</v>
      </c>
      <c r="Z931" s="28"/>
      <c r="AA931" s="25"/>
      <c r="AC931" s="38"/>
    </row>
    <row r="932" spans="1:29" ht="43.5" hidden="1" customHeight="1" x14ac:dyDescent="0.25">
      <c r="A932" s="16">
        <v>936</v>
      </c>
      <c r="B932" s="17"/>
      <c r="C932" s="23" t="str">
        <f>IF(B932&gt;0,VLOOKUP(MID(B932,1,5),#REF!,2,FALSE),"")</f>
        <v/>
      </c>
      <c r="E932" s="17"/>
      <c r="F932" s="17" t="s">
        <v>2291</v>
      </c>
      <c r="G932" s="28"/>
      <c r="H932" s="17"/>
      <c r="I932" s="17"/>
      <c r="J932" s="17"/>
      <c r="K932" s="22"/>
      <c r="L932" s="22"/>
      <c r="M932" s="22"/>
      <c r="N932" s="22"/>
      <c r="O932" s="22"/>
      <c r="P932" s="22"/>
      <c r="Q932" s="22"/>
      <c r="R932" s="22"/>
      <c r="S932" s="17"/>
      <c r="T932" s="17"/>
      <c r="U932" s="69" t="str">
        <f t="shared" si="27"/>
        <v/>
      </c>
      <c r="V932" s="18"/>
      <c r="W932" s="17"/>
      <c r="X932" s="29" t="str">
        <f t="shared" si="26"/>
        <v/>
      </c>
      <c r="Y932" s="23" t="e">
        <f ca="1">IF(V932=#REF!,#REF!,IF(V932=#REF!,#REF!,IF(V932=#REF!,#REF!,IF(X932="","",IF(V932="","",IF(X932-TODAY()&gt;0,X932-TODAY(),"Venceu"))))))</f>
        <v>#REF!</v>
      </c>
      <c r="Z932" s="28"/>
      <c r="AA932" s="25"/>
      <c r="AC932" s="38"/>
    </row>
    <row r="933" spans="1:29" ht="43.5" hidden="1" customHeight="1" x14ac:dyDescent="0.25">
      <c r="A933" s="16">
        <v>937</v>
      </c>
      <c r="B933" s="17"/>
      <c r="C933" s="23" t="str">
        <f>IF(B933&gt;0,VLOOKUP(MID(B933,1,5),#REF!,2,FALSE),"")</f>
        <v/>
      </c>
      <c r="E933" s="17"/>
      <c r="F933" s="17" t="s">
        <v>2291</v>
      </c>
      <c r="G933" s="28"/>
      <c r="H933" s="17"/>
      <c r="I933" s="17"/>
      <c r="J933" s="17"/>
      <c r="K933" s="22"/>
      <c r="L933" s="22"/>
      <c r="M933" s="22"/>
      <c r="N933" s="22"/>
      <c r="O933" s="22"/>
      <c r="P933" s="22"/>
      <c r="Q933" s="22"/>
      <c r="R933" s="22"/>
      <c r="S933" s="17"/>
      <c r="T933" s="17"/>
      <c r="U933" s="69" t="str">
        <f t="shared" si="27"/>
        <v/>
      </c>
      <c r="V933" s="18"/>
      <c r="W933" s="17"/>
      <c r="X933" s="29" t="str">
        <f t="shared" si="26"/>
        <v/>
      </c>
      <c r="Y933" s="23" t="e">
        <f ca="1">IF(V933=#REF!,#REF!,IF(V933=#REF!,#REF!,IF(V933=#REF!,#REF!,IF(X933="","",IF(V933="","",IF(X933-TODAY()&gt;0,X933-TODAY(),"Venceu"))))))</f>
        <v>#REF!</v>
      </c>
      <c r="Z933" s="28"/>
      <c r="AA933" s="25"/>
      <c r="AC933" s="38"/>
    </row>
    <row r="934" spans="1:29" ht="43.5" hidden="1" customHeight="1" x14ac:dyDescent="0.25">
      <c r="A934" s="16">
        <v>938</v>
      </c>
      <c r="B934" s="17"/>
      <c r="C934" s="23" t="str">
        <f>IF(B934&gt;0,VLOOKUP(MID(B934,1,5),#REF!,2,FALSE),"")</f>
        <v/>
      </c>
      <c r="E934" s="17"/>
      <c r="F934" s="17" t="s">
        <v>2291</v>
      </c>
      <c r="G934" s="28"/>
      <c r="H934" s="17"/>
      <c r="I934" s="17"/>
      <c r="J934" s="17"/>
      <c r="K934" s="22"/>
      <c r="L934" s="22"/>
      <c r="M934" s="22"/>
      <c r="N934" s="22"/>
      <c r="O934" s="22"/>
      <c r="P934" s="22"/>
      <c r="Q934" s="22"/>
      <c r="R934" s="22"/>
      <c r="S934" s="17"/>
      <c r="T934" s="17"/>
      <c r="U934" s="69" t="str">
        <f t="shared" si="27"/>
        <v/>
      </c>
      <c r="V934" s="18"/>
      <c r="W934" s="17"/>
      <c r="X934" s="29" t="str">
        <f t="shared" si="26"/>
        <v/>
      </c>
      <c r="Y934" s="23" t="e">
        <f ca="1">IF(V934=#REF!,#REF!,IF(V934=#REF!,#REF!,IF(V934=#REF!,#REF!,IF(X934="","",IF(V934="","",IF(X934-TODAY()&gt;0,X934-TODAY(),"Venceu"))))))</f>
        <v>#REF!</v>
      </c>
      <c r="Z934" s="28"/>
      <c r="AA934" s="25"/>
      <c r="AC934" s="38"/>
    </row>
    <row r="935" spans="1:29" ht="43.5" hidden="1" customHeight="1" x14ac:dyDescent="0.25">
      <c r="A935" s="16">
        <v>939</v>
      </c>
      <c r="B935" s="17"/>
      <c r="C935" s="23" t="str">
        <f>IF(B935&gt;0,VLOOKUP(MID(B935,1,5),#REF!,2,FALSE),"")</f>
        <v/>
      </c>
      <c r="E935" s="17"/>
      <c r="F935" s="17" t="s">
        <v>2291</v>
      </c>
      <c r="G935" s="28"/>
      <c r="H935" s="17"/>
      <c r="I935" s="17"/>
      <c r="J935" s="17"/>
      <c r="K935" s="22"/>
      <c r="L935" s="22"/>
      <c r="M935" s="22"/>
      <c r="N935" s="22"/>
      <c r="O935" s="22"/>
      <c r="P935" s="22"/>
      <c r="Q935" s="22"/>
      <c r="R935" s="22"/>
      <c r="S935" s="17"/>
      <c r="T935" s="17"/>
      <c r="U935" s="69" t="str">
        <f t="shared" si="27"/>
        <v/>
      </c>
      <c r="V935" s="18"/>
      <c r="W935" s="17"/>
      <c r="X935" s="29" t="str">
        <f t="shared" si="26"/>
        <v/>
      </c>
      <c r="Y935" s="23" t="e">
        <f ca="1">IF(V935=#REF!,#REF!,IF(V935=#REF!,#REF!,IF(V935=#REF!,#REF!,IF(X935="","",IF(V935="","",IF(X935-TODAY()&gt;0,X935-TODAY(),"Venceu"))))))</f>
        <v>#REF!</v>
      </c>
      <c r="Z935" s="28"/>
      <c r="AA935" s="25"/>
      <c r="AC935" s="38"/>
    </row>
    <row r="936" spans="1:29" ht="43.5" hidden="1" customHeight="1" x14ac:dyDescent="0.25">
      <c r="A936" s="16">
        <v>940</v>
      </c>
      <c r="B936" s="17"/>
      <c r="C936" s="23" t="str">
        <f>IF(B936&gt;0,VLOOKUP(MID(B936,1,5),#REF!,2,FALSE),"")</f>
        <v/>
      </c>
      <c r="E936" s="17"/>
      <c r="F936" s="17" t="s">
        <v>2291</v>
      </c>
      <c r="G936" s="28"/>
      <c r="H936" s="17"/>
      <c r="I936" s="17"/>
      <c r="J936" s="17"/>
      <c r="K936" s="22"/>
      <c r="L936" s="22"/>
      <c r="M936" s="22"/>
      <c r="N936" s="22"/>
      <c r="O936" s="22"/>
      <c r="P936" s="22"/>
      <c r="Q936" s="22"/>
      <c r="R936" s="22"/>
      <c r="S936" s="17"/>
      <c r="T936" s="17"/>
      <c r="U936" s="69" t="str">
        <f t="shared" si="27"/>
        <v/>
      </c>
      <c r="V936" s="18"/>
      <c r="W936" s="17"/>
      <c r="X936" s="29" t="str">
        <f t="shared" si="26"/>
        <v/>
      </c>
      <c r="Y936" s="23" t="e">
        <f ca="1">IF(V936=#REF!,#REF!,IF(V936=#REF!,#REF!,IF(V936=#REF!,#REF!,IF(X936="","",IF(V936="","",IF(X936-TODAY()&gt;0,X936-TODAY(),"Venceu"))))))</f>
        <v>#REF!</v>
      </c>
      <c r="Z936" s="28"/>
      <c r="AA936" s="25"/>
      <c r="AC936" s="38"/>
    </row>
    <row r="937" spans="1:29" ht="43.5" hidden="1" customHeight="1" x14ac:dyDescent="0.25">
      <c r="A937" s="16">
        <v>941</v>
      </c>
      <c r="B937" s="17"/>
      <c r="C937" s="23" t="str">
        <f>IF(B937&gt;0,VLOOKUP(MID(B937,1,5),#REF!,2,FALSE),"")</f>
        <v/>
      </c>
      <c r="E937" s="17"/>
      <c r="F937" s="17" t="s">
        <v>2291</v>
      </c>
      <c r="G937" s="28"/>
      <c r="H937" s="17"/>
      <c r="I937" s="17"/>
      <c r="J937" s="17"/>
      <c r="K937" s="22"/>
      <c r="L937" s="22"/>
      <c r="M937" s="22"/>
      <c r="N937" s="22"/>
      <c r="O937" s="22"/>
      <c r="P937" s="22"/>
      <c r="Q937" s="22"/>
      <c r="R937" s="22"/>
      <c r="S937" s="17"/>
      <c r="T937" s="17"/>
      <c r="U937" s="69" t="str">
        <f t="shared" si="27"/>
        <v/>
      </c>
      <c r="V937" s="18"/>
      <c r="W937" s="17"/>
      <c r="X937" s="29" t="str">
        <f t="shared" si="26"/>
        <v/>
      </c>
      <c r="Y937" s="23" t="e">
        <f ca="1">IF(V937=#REF!,#REF!,IF(V937=#REF!,#REF!,IF(V937=#REF!,#REF!,IF(X937="","",IF(V937="","",IF(X937-TODAY()&gt;0,X937-TODAY(),"Venceu"))))))</f>
        <v>#REF!</v>
      </c>
      <c r="Z937" s="28"/>
      <c r="AA937" s="25"/>
      <c r="AC937" s="38"/>
    </row>
    <row r="938" spans="1:29" ht="43.5" hidden="1" customHeight="1" x14ac:dyDescent="0.25">
      <c r="A938" s="16">
        <v>942</v>
      </c>
      <c r="B938" s="17"/>
      <c r="C938" s="23" t="str">
        <f>IF(B938&gt;0,VLOOKUP(MID(B938,1,5),#REF!,2,FALSE),"")</f>
        <v/>
      </c>
      <c r="E938" s="17"/>
      <c r="F938" s="17" t="s">
        <v>2291</v>
      </c>
      <c r="G938" s="28"/>
      <c r="H938" s="17"/>
      <c r="I938" s="17"/>
      <c r="J938" s="17"/>
      <c r="K938" s="22"/>
      <c r="L938" s="22"/>
      <c r="M938" s="22"/>
      <c r="N938" s="22"/>
      <c r="O938" s="22"/>
      <c r="P938" s="22"/>
      <c r="Q938" s="22"/>
      <c r="R938" s="22"/>
      <c r="S938" s="17"/>
      <c r="T938" s="17"/>
      <c r="U938" s="69" t="str">
        <f t="shared" si="27"/>
        <v/>
      </c>
      <c r="V938" s="18"/>
      <c r="W938" s="17"/>
      <c r="X938" s="29" t="str">
        <f t="shared" si="26"/>
        <v/>
      </c>
      <c r="Y938" s="23" t="e">
        <f ca="1">IF(V938=#REF!,#REF!,IF(V938=#REF!,#REF!,IF(V938=#REF!,#REF!,IF(X938="","",IF(V938="","",IF(X938-TODAY()&gt;0,X938-TODAY(),"Venceu"))))))</f>
        <v>#REF!</v>
      </c>
      <c r="Z938" s="28"/>
      <c r="AA938" s="25"/>
      <c r="AC938" s="38"/>
    </row>
    <row r="939" spans="1:29" ht="43.5" hidden="1" customHeight="1" x14ac:dyDescent="0.25">
      <c r="A939" s="16">
        <v>943</v>
      </c>
      <c r="B939" s="17"/>
      <c r="C939" s="23" t="str">
        <f>IF(B939&gt;0,VLOOKUP(MID(B939,1,5),#REF!,2,FALSE),"")</f>
        <v/>
      </c>
      <c r="E939" s="17"/>
      <c r="F939" s="17" t="s">
        <v>2291</v>
      </c>
      <c r="G939" s="28"/>
      <c r="H939" s="17"/>
      <c r="I939" s="17"/>
      <c r="J939" s="17"/>
      <c r="K939" s="22"/>
      <c r="L939" s="22"/>
      <c r="M939" s="22"/>
      <c r="N939" s="22"/>
      <c r="O939" s="22"/>
      <c r="P939" s="22"/>
      <c r="Q939" s="22"/>
      <c r="R939" s="22"/>
      <c r="S939" s="17"/>
      <c r="T939" s="17"/>
      <c r="U939" s="69" t="str">
        <f t="shared" si="27"/>
        <v/>
      </c>
      <c r="V939" s="18"/>
      <c r="W939" s="17"/>
      <c r="X939" s="29" t="str">
        <f t="shared" si="26"/>
        <v/>
      </c>
      <c r="Y939" s="23" t="e">
        <f ca="1">IF(V939=#REF!,#REF!,IF(V939=#REF!,#REF!,IF(V939=#REF!,#REF!,IF(X939="","",IF(V939="","",IF(X939-TODAY()&gt;0,X939-TODAY(),"Venceu"))))))</f>
        <v>#REF!</v>
      </c>
      <c r="Z939" s="28"/>
      <c r="AA939" s="25"/>
      <c r="AC939" s="38"/>
    </row>
    <row r="940" spans="1:29" ht="43.5" hidden="1" customHeight="1" x14ac:dyDescent="0.25">
      <c r="A940" s="16">
        <v>944</v>
      </c>
      <c r="B940" s="17"/>
      <c r="C940" s="23" t="str">
        <f>IF(B940&gt;0,VLOOKUP(MID(B940,1,5),#REF!,2,FALSE),"")</f>
        <v/>
      </c>
      <c r="E940" s="17"/>
      <c r="F940" s="17" t="s">
        <v>2291</v>
      </c>
      <c r="G940" s="28"/>
      <c r="H940" s="17"/>
      <c r="I940" s="17"/>
      <c r="J940" s="17"/>
      <c r="K940" s="22"/>
      <c r="L940" s="22"/>
      <c r="M940" s="22"/>
      <c r="N940" s="22"/>
      <c r="O940" s="22"/>
      <c r="P940" s="22"/>
      <c r="Q940" s="22"/>
      <c r="R940" s="22"/>
      <c r="S940" s="17"/>
      <c r="T940" s="17"/>
      <c r="U940" s="69" t="str">
        <f t="shared" si="27"/>
        <v/>
      </c>
      <c r="V940" s="18"/>
      <c r="W940" s="17"/>
      <c r="X940" s="29" t="str">
        <f t="shared" si="26"/>
        <v/>
      </c>
      <c r="Y940" s="23" t="e">
        <f ca="1">IF(V940=#REF!,#REF!,IF(V940=#REF!,#REF!,IF(V940=#REF!,#REF!,IF(X940="","",IF(V940="","",IF(X940-TODAY()&gt;0,X940-TODAY(),"Venceu"))))))</f>
        <v>#REF!</v>
      </c>
      <c r="Z940" s="28"/>
      <c r="AA940" s="25"/>
      <c r="AC940" s="38"/>
    </row>
    <row r="941" spans="1:29" ht="43.5" hidden="1" customHeight="1" x14ac:dyDescent="0.25">
      <c r="A941" s="16">
        <v>945</v>
      </c>
      <c r="B941" s="17"/>
      <c r="C941" s="23" t="str">
        <f>IF(B941&gt;0,VLOOKUP(MID(B941,1,5),#REF!,2,FALSE),"")</f>
        <v/>
      </c>
      <c r="E941" s="17"/>
      <c r="F941" s="17" t="s">
        <v>2291</v>
      </c>
      <c r="G941" s="28"/>
      <c r="H941" s="17"/>
      <c r="I941" s="17"/>
      <c r="J941" s="17"/>
      <c r="K941" s="22"/>
      <c r="L941" s="22"/>
      <c r="M941" s="22"/>
      <c r="N941" s="22"/>
      <c r="O941" s="22"/>
      <c r="P941" s="22"/>
      <c r="Q941" s="22"/>
      <c r="R941" s="22"/>
      <c r="S941" s="17"/>
      <c r="T941" s="17"/>
      <c r="U941" s="69" t="str">
        <f t="shared" si="27"/>
        <v/>
      </c>
      <c r="V941" s="18"/>
      <c r="W941" s="17"/>
      <c r="X941" s="29" t="str">
        <f t="shared" si="26"/>
        <v/>
      </c>
      <c r="Y941" s="23" t="e">
        <f ca="1">IF(V941=#REF!,#REF!,IF(V941=#REF!,#REF!,IF(V941=#REF!,#REF!,IF(X941="","",IF(V941="","",IF(X941-TODAY()&gt;0,X941-TODAY(),"Venceu"))))))</f>
        <v>#REF!</v>
      </c>
      <c r="Z941" s="28"/>
      <c r="AA941" s="25"/>
      <c r="AC941" s="38"/>
    </row>
    <row r="942" spans="1:29" ht="43.5" hidden="1" customHeight="1" x14ac:dyDescent="0.25">
      <c r="A942" s="16">
        <v>946</v>
      </c>
      <c r="B942" s="17"/>
      <c r="C942" s="23" t="str">
        <f>IF(B942&gt;0,VLOOKUP(MID(B942,1,5),#REF!,2,FALSE),"")</f>
        <v/>
      </c>
      <c r="E942" s="17"/>
      <c r="F942" s="17" t="s">
        <v>2291</v>
      </c>
      <c r="G942" s="28"/>
      <c r="H942" s="17"/>
      <c r="I942" s="17"/>
      <c r="J942" s="17"/>
      <c r="K942" s="22"/>
      <c r="L942" s="22"/>
      <c r="M942" s="22"/>
      <c r="N942" s="22"/>
      <c r="O942" s="22"/>
      <c r="P942" s="22"/>
      <c r="Q942" s="22"/>
      <c r="R942" s="22"/>
      <c r="S942" s="17"/>
      <c r="T942" s="17"/>
      <c r="U942" s="69" t="str">
        <f t="shared" si="27"/>
        <v/>
      </c>
      <c r="V942" s="18"/>
      <c r="W942" s="17"/>
      <c r="X942" s="29" t="str">
        <f t="shared" si="26"/>
        <v/>
      </c>
      <c r="Y942" s="23" t="e">
        <f ca="1">IF(V942=#REF!,#REF!,IF(V942=#REF!,#REF!,IF(V942=#REF!,#REF!,IF(X942="","",IF(V942="","",IF(X942-TODAY()&gt;0,X942-TODAY(),"Venceu"))))))</f>
        <v>#REF!</v>
      </c>
      <c r="Z942" s="28"/>
      <c r="AA942" s="25"/>
      <c r="AC942" s="38"/>
    </row>
    <row r="943" spans="1:29" ht="43.5" hidden="1" customHeight="1" x14ac:dyDescent="0.25">
      <c r="A943" s="16">
        <v>947</v>
      </c>
      <c r="B943" s="17"/>
      <c r="C943" s="23" t="str">
        <f>IF(B943&gt;0,VLOOKUP(MID(B943,1,5),#REF!,2,FALSE),"")</f>
        <v/>
      </c>
      <c r="E943" s="17"/>
      <c r="F943" s="17" t="s">
        <v>2291</v>
      </c>
      <c r="G943" s="28"/>
      <c r="H943" s="17"/>
      <c r="I943" s="17"/>
      <c r="J943" s="17"/>
      <c r="K943" s="22"/>
      <c r="L943" s="22"/>
      <c r="M943" s="22"/>
      <c r="N943" s="22"/>
      <c r="O943" s="22"/>
      <c r="P943" s="22"/>
      <c r="Q943" s="22"/>
      <c r="R943" s="22"/>
      <c r="S943" s="17"/>
      <c r="T943" s="17"/>
      <c r="U943" s="69" t="str">
        <f t="shared" si="27"/>
        <v/>
      </c>
      <c r="V943" s="18"/>
      <c r="W943" s="17"/>
      <c r="X943" s="29" t="str">
        <f t="shared" si="26"/>
        <v/>
      </c>
      <c r="Y943" s="23" t="e">
        <f ca="1">IF(V943=#REF!,#REF!,IF(V943=#REF!,#REF!,IF(V943=#REF!,#REF!,IF(X943="","",IF(V943="","",IF(X943-TODAY()&gt;0,X943-TODAY(),"Venceu"))))))</f>
        <v>#REF!</v>
      </c>
      <c r="Z943" s="28"/>
      <c r="AA943" s="25"/>
      <c r="AC943" s="38"/>
    </row>
    <row r="944" spans="1:29" ht="43.5" hidden="1" customHeight="1" x14ac:dyDescent="0.25">
      <c r="A944" s="16">
        <v>948</v>
      </c>
      <c r="B944" s="17"/>
      <c r="C944" s="23" t="str">
        <f>IF(B944&gt;0,VLOOKUP(MID(B944,1,5),#REF!,2,FALSE),"")</f>
        <v/>
      </c>
      <c r="E944" s="17"/>
      <c r="F944" s="17" t="s">
        <v>2291</v>
      </c>
      <c r="G944" s="28"/>
      <c r="H944" s="17"/>
      <c r="I944" s="17"/>
      <c r="J944" s="17"/>
      <c r="K944" s="22"/>
      <c r="L944" s="22"/>
      <c r="M944" s="22"/>
      <c r="N944" s="22"/>
      <c r="O944" s="22"/>
      <c r="P944" s="22"/>
      <c r="Q944" s="22"/>
      <c r="R944" s="22"/>
      <c r="S944" s="17"/>
      <c r="T944" s="17"/>
      <c r="U944" s="69" t="str">
        <f t="shared" si="27"/>
        <v/>
      </c>
      <c r="V944" s="18"/>
      <c r="W944" s="17"/>
      <c r="X944" s="29" t="str">
        <f t="shared" si="26"/>
        <v/>
      </c>
      <c r="Y944" s="23" t="e">
        <f ca="1">IF(V944=#REF!,#REF!,IF(V944=#REF!,#REF!,IF(V944=#REF!,#REF!,IF(X944="","",IF(V944="","",IF(X944-TODAY()&gt;0,X944-TODAY(),"Venceu"))))))</f>
        <v>#REF!</v>
      </c>
      <c r="Z944" s="28"/>
      <c r="AA944" s="25"/>
      <c r="AC944" s="38"/>
    </row>
    <row r="945" spans="1:29" ht="43.5" hidden="1" customHeight="1" x14ac:dyDescent="0.25">
      <c r="A945" s="16">
        <v>949</v>
      </c>
      <c r="B945" s="17"/>
      <c r="C945" s="23" t="str">
        <f>IF(B945&gt;0,VLOOKUP(MID(B945,1,5),#REF!,2,FALSE),"")</f>
        <v/>
      </c>
      <c r="E945" s="17"/>
      <c r="F945" s="17" t="s">
        <v>2291</v>
      </c>
      <c r="G945" s="28"/>
      <c r="H945" s="17"/>
      <c r="I945" s="17"/>
      <c r="J945" s="17"/>
      <c r="K945" s="22"/>
      <c r="L945" s="22"/>
      <c r="M945" s="22"/>
      <c r="N945" s="22"/>
      <c r="O945" s="22"/>
      <c r="P945" s="22"/>
      <c r="Q945" s="22"/>
      <c r="R945" s="22"/>
      <c r="S945" s="17"/>
      <c r="T945" s="17"/>
      <c r="U945" s="69" t="str">
        <f t="shared" si="27"/>
        <v/>
      </c>
      <c r="V945" s="18"/>
      <c r="W945" s="17"/>
      <c r="X945" s="29" t="str">
        <f t="shared" si="26"/>
        <v/>
      </c>
      <c r="Y945" s="23" t="e">
        <f ca="1">IF(V945=#REF!,#REF!,IF(V945=#REF!,#REF!,IF(V945=#REF!,#REF!,IF(X945="","",IF(V945="","",IF(X945-TODAY()&gt;0,X945-TODAY(),"Venceu"))))))</f>
        <v>#REF!</v>
      </c>
      <c r="Z945" s="28"/>
      <c r="AA945" s="25"/>
      <c r="AC945" s="38"/>
    </row>
    <row r="946" spans="1:29" ht="43.5" hidden="1" customHeight="1" x14ac:dyDescent="0.25">
      <c r="A946" s="16">
        <v>950</v>
      </c>
      <c r="B946" s="17"/>
      <c r="C946" s="23" t="str">
        <f>IF(B946&gt;0,VLOOKUP(MID(B946,1,5),#REF!,2,FALSE),"")</f>
        <v/>
      </c>
      <c r="E946" s="17"/>
      <c r="F946" s="17" t="s">
        <v>2291</v>
      </c>
      <c r="G946" s="28"/>
      <c r="H946" s="17"/>
      <c r="I946" s="17"/>
      <c r="J946" s="17"/>
      <c r="K946" s="22"/>
      <c r="L946" s="22"/>
      <c r="M946" s="22"/>
      <c r="N946" s="22"/>
      <c r="O946" s="22"/>
      <c r="P946" s="22"/>
      <c r="Q946" s="22"/>
      <c r="R946" s="22"/>
      <c r="S946" s="17"/>
      <c r="T946" s="17"/>
      <c r="U946" s="69" t="str">
        <f t="shared" si="27"/>
        <v/>
      </c>
      <c r="V946" s="18"/>
      <c r="W946" s="17"/>
      <c r="X946" s="29" t="str">
        <f t="shared" si="26"/>
        <v/>
      </c>
      <c r="Y946" s="23" t="e">
        <f ca="1">IF(V946=#REF!,#REF!,IF(V946=#REF!,#REF!,IF(V946=#REF!,#REF!,IF(X946="","",IF(V946="","",IF(X946-TODAY()&gt;0,X946-TODAY(),"Venceu"))))))</f>
        <v>#REF!</v>
      </c>
      <c r="Z946" s="28"/>
      <c r="AA946" s="25"/>
      <c r="AC946" s="38"/>
    </row>
    <row r="947" spans="1:29" ht="43.5" hidden="1" customHeight="1" x14ac:dyDescent="0.25">
      <c r="A947" s="16">
        <v>951</v>
      </c>
      <c r="B947" s="17"/>
      <c r="C947" s="23" t="str">
        <f>IF(B947&gt;0,VLOOKUP(MID(B947,1,5),#REF!,2,FALSE),"")</f>
        <v/>
      </c>
      <c r="E947" s="17"/>
      <c r="F947" s="17" t="s">
        <v>2291</v>
      </c>
      <c r="G947" s="28"/>
      <c r="H947" s="17"/>
      <c r="I947" s="17"/>
      <c r="J947" s="17"/>
      <c r="K947" s="22"/>
      <c r="L947" s="22"/>
      <c r="M947" s="22"/>
      <c r="N947" s="22"/>
      <c r="O947" s="22"/>
      <c r="P947" s="22"/>
      <c r="Q947" s="22"/>
      <c r="R947" s="22"/>
      <c r="S947" s="17"/>
      <c r="T947" s="17"/>
      <c r="U947" s="69" t="str">
        <f t="shared" si="27"/>
        <v/>
      </c>
      <c r="V947" s="18"/>
      <c r="W947" s="17"/>
      <c r="X947" s="29" t="str">
        <f t="shared" si="26"/>
        <v/>
      </c>
      <c r="Y947" s="23" t="e">
        <f ca="1">IF(V947=#REF!,#REF!,IF(V947=#REF!,#REF!,IF(V947=#REF!,#REF!,IF(X947="","",IF(V947="","",IF(X947-TODAY()&gt;0,X947-TODAY(),"Venceu"))))))</f>
        <v>#REF!</v>
      </c>
      <c r="Z947" s="28"/>
      <c r="AA947" s="25"/>
      <c r="AC947" s="38"/>
    </row>
    <row r="948" spans="1:29" ht="43.5" hidden="1" customHeight="1" x14ac:dyDescent="0.25">
      <c r="A948" s="16">
        <v>952</v>
      </c>
      <c r="B948" s="17"/>
      <c r="C948" s="23" t="str">
        <f>IF(B948&gt;0,VLOOKUP(MID(B948,1,5),#REF!,2,FALSE),"")</f>
        <v/>
      </c>
      <c r="E948" s="17"/>
      <c r="F948" s="17" t="s">
        <v>2291</v>
      </c>
      <c r="G948" s="28"/>
      <c r="H948" s="17"/>
      <c r="I948" s="17"/>
      <c r="J948" s="17"/>
      <c r="K948" s="22"/>
      <c r="L948" s="22"/>
      <c r="M948" s="22"/>
      <c r="N948" s="22"/>
      <c r="O948" s="22"/>
      <c r="P948" s="22"/>
      <c r="Q948" s="22"/>
      <c r="R948" s="22"/>
      <c r="S948" s="17"/>
      <c r="T948" s="17"/>
      <c r="U948" s="69" t="str">
        <f t="shared" si="27"/>
        <v/>
      </c>
      <c r="V948" s="18"/>
      <c r="W948" s="17"/>
      <c r="X948" s="29" t="str">
        <f t="shared" si="26"/>
        <v/>
      </c>
      <c r="Y948" s="23" t="e">
        <f ca="1">IF(V948=#REF!,#REF!,IF(V948=#REF!,#REF!,IF(V948=#REF!,#REF!,IF(X948="","",IF(V948="","",IF(X948-TODAY()&gt;0,X948-TODAY(),"Venceu"))))))</f>
        <v>#REF!</v>
      </c>
      <c r="Z948" s="28"/>
      <c r="AA948" s="25"/>
      <c r="AC948" s="38"/>
    </row>
    <row r="949" spans="1:29" ht="43.5" hidden="1" customHeight="1" x14ac:dyDescent="0.25">
      <c r="A949" s="16">
        <v>953</v>
      </c>
      <c r="B949" s="17"/>
      <c r="C949" s="23" t="str">
        <f>IF(B949&gt;0,VLOOKUP(MID(B949,1,5),#REF!,2,FALSE),"")</f>
        <v/>
      </c>
      <c r="E949" s="17"/>
      <c r="F949" s="17" t="s">
        <v>2291</v>
      </c>
      <c r="G949" s="28"/>
      <c r="H949" s="17"/>
      <c r="I949" s="17"/>
      <c r="J949" s="17"/>
      <c r="K949" s="22"/>
      <c r="L949" s="22"/>
      <c r="M949" s="22"/>
      <c r="N949" s="22"/>
      <c r="O949" s="22"/>
      <c r="P949" s="22"/>
      <c r="Q949" s="22"/>
      <c r="R949" s="22"/>
      <c r="S949" s="17"/>
      <c r="T949" s="17"/>
      <c r="U949" s="69" t="str">
        <f t="shared" si="27"/>
        <v/>
      </c>
      <c r="V949" s="18"/>
      <c r="W949" s="17"/>
      <c r="X949" s="29" t="str">
        <f t="shared" si="26"/>
        <v/>
      </c>
      <c r="Y949" s="23" t="e">
        <f ca="1">IF(V949=#REF!,#REF!,IF(V949=#REF!,#REF!,IF(V949=#REF!,#REF!,IF(X949="","",IF(V949="","",IF(X949-TODAY()&gt;0,X949-TODAY(),"Venceu"))))))</f>
        <v>#REF!</v>
      </c>
      <c r="Z949" s="28"/>
      <c r="AA949" s="25"/>
      <c r="AC949" s="38"/>
    </row>
    <row r="950" spans="1:29" ht="43.5" hidden="1" customHeight="1" x14ac:dyDescent="0.25">
      <c r="A950" s="16">
        <v>954</v>
      </c>
      <c r="B950" s="17"/>
      <c r="C950" s="23" t="str">
        <f>IF(B950&gt;0,VLOOKUP(MID(B950,1,5),#REF!,2,FALSE),"")</f>
        <v/>
      </c>
      <c r="E950" s="17"/>
      <c r="F950" s="17" t="s">
        <v>2291</v>
      </c>
      <c r="G950" s="28"/>
      <c r="H950" s="17"/>
      <c r="I950" s="17"/>
      <c r="J950" s="17"/>
      <c r="K950" s="22"/>
      <c r="L950" s="22"/>
      <c r="M950" s="22"/>
      <c r="N950" s="22"/>
      <c r="O950" s="22"/>
      <c r="P950" s="22"/>
      <c r="Q950" s="22"/>
      <c r="R950" s="22"/>
      <c r="S950" s="17"/>
      <c r="T950" s="17"/>
      <c r="U950" s="69" t="str">
        <f t="shared" si="27"/>
        <v/>
      </c>
      <c r="V950" s="18"/>
      <c r="W950" s="17"/>
      <c r="X950" s="29" t="str">
        <f t="shared" si="26"/>
        <v/>
      </c>
      <c r="Y950" s="23" t="e">
        <f ca="1">IF(V950=#REF!,#REF!,IF(V950=#REF!,#REF!,IF(V950=#REF!,#REF!,IF(X950="","",IF(V950="","",IF(X950-TODAY()&gt;0,X950-TODAY(),"Venceu"))))))</f>
        <v>#REF!</v>
      </c>
      <c r="Z950" s="28"/>
      <c r="AA950" s="25"/>
      <c r="AC950" s="38"/>
    </row>
    <row r="951" spans="1:29" ht="43.5" hidden="1" customHeight="1" x14ac:dyDescent="0.25">
      <c r="A951" s="16">
        <v>955</v>
      </c>
      <c r="B951" s="17"/>
      <c r="C951" s="23" t="str">
        <f>IF(B951&gt;0,VLOOKUP(MID(B951,1,5),#REF!,2,FALSE),"")</f>
        <v/>
      </c>
      <c r="E951" s="17"/>
      <c r="F951" s="17" t="s">
        <v>2291</v>
      </c>
      <c r="G951" s="28"/>
      <c r="H951" s="17"/>
      <c r="I951" s="17"/>
      <c r="J951" s="17"/>
      <c r="K951" s="22"/>
      <c r="L951" s="22"/>
      <c r="M951" s="22"/>
      <c r="N951" s="22"/>
      <c r="O951" s="22"/>
      <c r="P951" s="22"/>
      <c r="Q951" s="22"/>
      <c r="R951" s="22"/>
      <c r="S951" s="17"/>
      <c r="T951" s="17"/>
      <c r="U951" s="69" t="str">
        <f t="shared" si="27"/>
        <v/>
      </c>
      <c r="V951" s="18"/>
      <c r="W951" s="17"/>
      <c r="X951" s="29" t="str">
        <f t="shared" si="26"/>
        <v/>
      </c>
      <c r="Y951" s="23" t="e">
        <f ca="1">IF(V951=#REF!,#REF!,IF(V951=#REF!,#REF!,IF(V951=#REF!,#REF!,IF(X951="","",IF(V951="","",IF(X951-TODAY()&gt;0,X951-TODAY(),"Venceu"))))))</f>
        <v>#REF!</v>
      </c>
      <c r="Z951" s="28"/>
      <c r="AA951" s="25"/>
      <c r="AC951" s="38"/>
    </row>
    <row r="952" spans="1:29" ht="43.5" hidden="1" customHeight="1" x14ac:dyDescent="0.25">
      <c r="A952" s="16">
        <v>956</v>
      </c>
      <c r="B952" s="17"/>
      <c r="C952" s="23" t="str">
        <f>IF(B952&gt;0,VLOOKUP(MID(B952,1,5),#REF!,2,FALSE),"")</f>
        <v/>
      </c>
      <c r="E952" s="17"/>
      <c r="F952" s="17" t="s">
        <v>2291</v>
      </c>
      <c r="G952" s="28"/>
      <c r="H952" s="17"/>
      <c r="I952" s="17"/>
      <c r="J952" s="17"/>
      <c r="K952" s="22"/>
      <c r="L952" s="22"/>
      <c r="M952" s="22"/>
      <c r="N952" s="22"/>
      <c r="O952" s="22"/>
      <c r="P952" s="22"/>
      <c r="Q952" s="22"/>
      <c r="R952" s="22"/>
      <c r="S952" s="17"/>
      <c r="T952" s="17"/>
      <c r="U952" s="69" t="str">
        <f t="shared" si="27"/>
        <v/>
      </c>
      <c r="V952" s="18"/>
      <c r="W952" s="17"/>
      <c r="X952" s="29" t="str">
        <f t="shared" si="26"/>
        <v/>
      </c>
      <c r="Y952" s="23" t="e">
        <f ca="1">IF(V952=#REF!,#REF!,IF(V952=#REF!,#REF!,IF(V952=#REF!,#REF!,IF(X952="","",IF(V952="","",IF(X952-TODAY()&gt;0,X952-TODAY(),"Venceu"))))))</f>
        <v>#REF!</v>
      </c>
      <c r="Z952" s="28"/>
      <c r="AA952" s="25"/>
      <c r="AC952" s="38"/>
    </row>
    <row r="953" spans="1:29" ht="43.5" hidden="1" customHeight="1" x14ac:dyDescent="0.25">
      <c r="A953" s="16">
        <v>957</v>
      </c>
      <c r="B953" s="17"/>
      <c r="C953" s="23" t="str">
        <f>IF(B953&gt;0,VLOOKUP(MID(B953,1,5),#REF!,2,FALSE),"")</f>
        <v/>
      </c>
      <c r="E953" s="17"/>
      <c r="F953" s="17" t="s">
        <v>2291</v>
      </c>
      <c r="G953" s="28"/>
      <c r="H953" s="17"/>
      <c r="I953" s="17"/>
      <c r="J953" s="17"/>
      <c r="K953" s="22"/>
      <c r="L953" s="22"/>
      <c r="M953" s="22"/>
      <c r="N953" s="22"/>
      <c r="O953" s="22"/>
      <c r="P953" s="22"/>
      <c r="Q953" s="22"/>
      <c r="R953" s="22"/>
      <c r="S953" s="17"/>
      <c r="T953" s="17"/>
      <c r="U953" s="69" t="str">
        <f t="shared" si="27"/>
        <v/>
      </c>
      <c r="V953" s="18"/>
      <c r="W953" s="17"/>
      <c r="X953" s="29" t="str">
        <f t="shared" si="26"/>
        <v/>
      </c>
      <c r="Y953" s="23" t="e">
        <f ca="1">IF(V953=#REF!,#REF!,IF(V953=#REF!,#REF!,IF(V953=#REF!,#REF!,IF(X953="","",IF(V953="","",IF(X953-TODAY()&gt;0,X953-TODAY(),"Venceu"))))))</f>
        <v>#REF!</v>
      </c>
      <c r="Z953" s="28"/>
      <c r="AA953" s="25"/>
      <c r="AC953" s="38"/>
    </row>
    <row r="954" spans="1:29" ht="43.5" hidden="1" customHeight="1" x14ac:dyDescent="0.25">
      <c r="A954" s="16">
        <v>958</v>
      </c>
      <c r="B954" s="17"/>
      <c r="C954" s="23" t="str">
        <f>IF(B954&gt;0,VLOOKUP(MID(B954,1,5),#REF!,2,FALSE),"")</f>
        <v/>
      </c>
      <c r="E954" s="17"/>
      <c r="F954" s="17" t="s">
        <v>2291</v>
      </c>
      <c r="G954" s="28"/>
      <c r="H954" s="17"/>
      <c r="I954" s="17"/>
      <c r="J954" s="17"/>
      <c r="K954" s="22"/>
      <c r="L954" s="22"/>
      <c r="M954" s="22"/>
      <c r="N954" s="22"/>
      <c r="O954" s="22"/>
      <c r="P954" s="22"/>
      <c r="Q954" s="22"/>
      <c r="R954" s="22"/>
      <c r="S954" s="17"/>
      <c r="T954" s="17"/>
      <c r="U954" s="69" t="str">
        <f t="shared" si="27"/>
        <v/>
      </c>
      <c r="V954" s="18"/>
      <c r="W954" s="17"/>
      <c r="X954" s="29" t="str">
        <f t="shared" si="26"/>
        <v/>
      </c>
      <c r="Y954" s="23" t="e">
        <f ca="1">IF(V954=#REF!,#REF!,IF(V954=#REF!,#REF!,IF(V954=#REF!,#REF!,IF(X954="","",IF(V954="","",IF(X954-TODAY()&gt;0,X954-TODAY(),"Venceu"))))))</f>
        <v>#REF!</v>
      </c>
      <c r="Z954" s="28"/>
      <c r="AA954" s="25"/>
      <c r="AC954" s="38"/>
    </row>
    <row r="955" spans="1:29" ht="43.5" hidden="1" customHeight="1" x14ac:dyDescent="0.25">
      <c r="A955" s="16">
        <v>959</v>
      </c>
      <c r="B955" s="17"/>
      <c r="C955" s="23" t="str">
        <f>IF(B955&gt;0,VLOOKUP(MID(B955,1,5),#REF!,2,FALSE),"")</f>
        <v/>
      </c>
      <c r="E955" s="17"/>
      <c r="F955" s="17" t="s">
        <v>2291</v>
      </c>
      <c r="G955" s="28"/>
      <c r="H955" s="17"/>
      <c r="I955" s="17"/>
      <c r="J955" s="17"/>
      <c r="K955" s="22"/>
      <c r="L955" s="22"/>
      <c r="M955" s="22"/>
      <c r="N955" s="22"/>
      <c r="O955" s="22"/>
      <c r="P955" s="22"/>
      <c r="Q955" s="22"/>
      <c r="R955" s="22"/>
      <c r="S955" s="17"/>
      <c r="T955" s="17"/>
      <c r="U955" s="69" t="str">
        <f t="shared" si="27"/>
        <v/>
      </c>
      <c r="V955" s="18"/>
      <c r="W955" s="17"/>
      <c r="X955" s="29" t="str">
        <f t="shared" si="26"/>
        <v/>
      </c>
      <c r="Y955" s="23" t="e">
        <f ca="1">IF(V955=#REF!,#REF!,IF(V955=#REF!,#REF!,IF(V955=#REF!,#REF!,IF(X955="","",IF(V955="","",IF(X955-TODAY()&gt;0,X955-TODAY(),"Venceu"))))))</f>
        <v>#REF!</v>
      </c>
      <c r="Z955" s="28"/>
      <c r="AA955" s="25"/>
      <c r="AC955" s="38"/>
    </row>
    <row r="956" spans="1:29" ht="43.5" hidden="1" customHeight="1" x14ac:dyDescent="0.25">
      <c r="A956" s="16">
        <v>960</v>
      </c>
      <c r="B956" s="17"/>
      <c r="C956" s="23" t="str">
        <f>IF(B956&gt;0,VLOOKUP(MID(B956,1,5),#REF!,2,FALSE),"")</f>
        <v/>
      </c>
      <c r="E956" s="17"/>
      <c r="F956" s="17" t="s">
        <v>2291</v>
      </c>
      <c r="G956" s="28"/>
      <c r="H956" s="17"/>
      <c r="I956" s="17"/>
      <c r="J956" s="17"/>
      <c r="K956" s="22"/>
      <c r="L956" s="22"/>
      <c r="M956" s="22"/>
      <c r="N956" s="22"/>
      <c r="O956" s="22"/>
      <c r="P956" s="22"/>
      <c r="Q956" s="22"/>
      <c r="R956" s="22"/>
      <c r="S956" s="17"/>
      <c r="T956" s="17"/>
      <c r="U956" s="69" t="str">
        <f t="shared" si="27"/>
        <v/>
      </c>
      <c r="V956" s="18"/>
      <c r="W956" s="17"/>
      <c r="X956" s="29" t="str">
        <f t="shared" ref="X956:X982" si="28">IF(W956&gt;0,Q956+W956,"")</f>
        <v/>
      </c>
      <c r="Y956" s="23" t="e">
        <f ca="1">IF(V956=#REF!,#REF!,IF(V956=#REF!,#REF!,IF(V956=#REF!,#REF!,IF(X956="","",IF(V956="","",IF(X956-TODAY()&gt;0,X956-TODAY(),"Venceu"))))))</f>
        <v>#REF!</v>
      </c>
      <c r="Z956" s="28"/>
      <c r="AA956" s="25"/>
      <c r="AC956" s="38"/>
    </row>
    <row r="957" spans="1:29" ht="43.5" hidden="1" customHeight="1" x14ac:dyDescent="0.25">
      <c r="A957" s="16">
        <v>961</v>
      </c>
      <c r="B957" s="17"/>
      <c r="C957" s="23" t="str">
        <f>IF(B957&gt;0,VLOOKUP(MID(B957,1,5),#REF!,2,FALSE),"")</f>
        <v/>
      </c>
      <c r="E957" s="17"/>
      <c r="F957" s="17" t="s">
        <v>2291</v>
      </c>
      <c r="G957" s="28"/>
      <c r="H957" s="17"/>
      <c r="I957" s="17"/>
      <c r="J957" s="17"/>
      <c r="K957" s="22"/>
      <c r="L957" s="22"/>
      <c r="M957" s="22"/>
      <c r="N957" s="22"/>
      <c r="O957" s="22"/>
      <c r="P957" s="22"/>
      <c r="Q957" s="22"/>
      <c r="R957" s="22"/>
      <c r="S957" s="17"/>
      <c r="T957" s="17"/>
      <c r="U957" s="69" t="str">
        <f t="shared" si="27"/>
        <v/>
      </c>
      <c r="V957" s="18"/>
      <c r="W957" s="17"/>
      <c r="X957" s="29" t="str">
        <f t="shared" si="28"/>
        <v/>
      </c>
      <c r="Y957" s="23" t="e">
        <f ca="1">IF(V957=#REF!,#REF!,IF(V957=#REF!,#REF!,IF(V957=#REF!,#REF!,IF(X957="","",IF(V957="","",IF(X957-TODAY()&gt;0,X957-TODAY(),"Venceu"))))))</f>
        <v>#REF!</v>
      </c>
      <c r="Z957" s="28"/>
      <c r="AA957" s="25"/>
      <c r="AC957" s="38"/>
    </row>
    <row r="958" spans="1:29" ht="43.5" hidden="1" customHeight="1" x14ac:dyDescent="0.25">
      <c r="A958" s="16">
        <v>962</v>
      </c>
      <c r="B958" s="17"/>
      <c r="C958" s="23" t="str">
        <f>IF(B958&gt;0,VLOOKUP(MID(B958,1,5),#REF!,2,FALSE),"")</f>
        <v/>
      </c>
      <c r="E958" s="17"/>
      <c r="F958" s="17" t="s">
        <v>2291</v>
      </c>
      <c r="G958" s="28"/>
      <c r="H958" s="17"/>
      <c r="I958" s="17"/>
      <c r="J958" s="17"/>
      <c r="K958" s="22"/>
      <c r="L958" s="22"/>
      <c r="M958" s="22"/>
      <c r="N958" s="22"/>
      <c r="O958" s="22"/>
      <c r="P958" s="22"/>
      <c r="Q958" s="22"/>
      <c r="R958" s="22"/>
      <c r="S958" s="17"/>
      <c r="T958" s="17"/>
      <c r="U958" s="69" t="str">
        <f t="shared" si="27"/>
        <v/>
      </c>
      <c r="V958" s="18"/>
      <c r="W958" s="17"/>
      <c r="X958" s="29" t="str">
        <f t="shared" si="28"/>
        <v/>
      </c>
      <c r="Y958" s="23" t="e">
        <f ca="1">IF(V958=#REF!,#REF!,IF(V958=#REF!,#REF!,IF(V958=#REF!,#REF!,IF(X958="","",IF(V958="","",IF(X958-TODAY()&gt;0,X958-TODAY(),"Venceu"))))))</f>
        <v>#REF!</v>
      </c>
      <c r="Z958" s="28"/>
      <c r="AA958" s="25"/>
      <c r="AC958" s="38"/>
    </row>
    <row r="959" spans="1:29" ht="43.5" hidden="1" customHeight="1" x14ac:dyDescent="0.25">
      <c r="A959" s="16">
        <v>963</v>
      </c>
      <c r="B959" s="17"/>
      <c r="C959" s="23" t="str">
        <f>IF(B959&gt;0,VLOOKUP(MID(B959,1,5),#REF!,2,FALSE),"")</f>
        <v/>
      </c>
      <c r="E959" s="17"/>
      <c r="F959" s="17" t="s">
        <v>2291</v>
      </c>
      <c r="G959" s="28"/>
      <c r="H959" s="17"/>
      <c r="I959" s="17"/>
      <c r="J959" s="17"/>
      <c r="K959" s="22"/>
      <c r="L959" s="22"/>
      <c r="M959" s="22"/>
      <c r="N959" s="22"/>
      <c r="O959" s="22"/>
      <c r="P959" s="22"/>
      <c r="Q959" s="22"/>
      <c r="R959" s="22"/>
      <c r="S959" s="17"/>
      <c r="T959" s="17"/>
      <c r="U959" s="69" t="str">
        <f t="shared" si="27"/>
        <v/>
      </c>
      <c r="V959" s="18"/>
      <c r="W959" s="17"/>
      <c r="X959" s="29" t="str">
        <f t="shared" si="28"/>
        <v/>
      </c>
      <c r="Y959" s="23" t="e">
        <f ca="1">IF(V959=#REF!,#REF!,IF(V959=#REF!,#REF!,IF(V959=#REF!,#REF!,IF(X959="","",IF(V959="","",IF(X959-TODAY()&gt;0,X959-TODAY(),"Venceu"))))))</f>
        <v>#REF!</v>
      </c>
      <c r="Z959" s="28"/>
      <c r="AA959" s="25"/>
      <c r="AC959" s="38"/>
    </row>
    <row r="960" spans="1:29" ht="43.5" hidden="1" customHeight="1" x14ac:dyDescent="0.25">
      <c r="A960" s="16">
        <v>964</v>
      </c>
      <c r="B960" s="17"/>
      <c r="C960" s="23" t="str">
        <f>IF(B960&gt;0,VLOOKUP(MID(B960,1,5),#REF!,2,FALSE),"")</f>
        <v/>
      </c>
      <c r="E960" s="17"/>
      <c r="F960" s="17" t="s">
        <v>2291</v>
      </c>
      <c r="G960" s="28"/>
      <c r="H960" s="17"/>
      <c r="I960" s="17"/>
      <c r="J960" s="17"/>
      <c r="K960" s="22"/>
      <c r="L960" s="22"/>
      <c r="M960" s="22"/>
      <c r="N960" s="22"/>
      <c r="O960" s="22"/>
      <c r="P960" s="22"/>
      <c r="Q960" s="22"/>
      <c r="R960" s="22"/>
      <c r="S960" s="17"/>
      <c r="T960" s="17"/>
      <c r="U960" s="69" t="str">
        <f t="shared" si="27"/>
        <v/>
      </c>
      <c r="V960" s="18"/>
      <c r="W960" s="17"/>
      <c r="X960" s="29" t="str">
        <f t="shared" si="28"/>
        <v/>
      </c>
      <c r="Y960" s="23" t="e">
        <f ca="1">IF(V960=#REF!,#REF!,IF(V960=#REF!,#REF!,IF(V960=#REF!,#REF!,IF(X960="","",IF(V960="","",IF(X960-TODAY()&gt;0,X960-TODAY(),"Venceu"))))))</f>
        <v>#REF!</v>
      </c>
      <c r="Z960" s="28"/>
      <c r="AA960" s="25"/>
      <c r="AC960" s="38"/>
    </row>
    <row r="961" spans="1:29" ht="43.5" hidden="1" customHeight="1" x14ac:dyDescent="0.25">
      <c r="A961" s="16">
        <v>965</v>
      </c>
      <c r="B961" s="17"/>
      <c r="C961" s="23" t="str">
        <f>IF(B961&gt;0,VLOOKUP(MID(B961,1,5),#REF!,2,FALSE),"")</f>
        <v/>
      </c>
      <c r="E961" s="17"/>
      <c r="F961" s="17" t="s">
        <v>2291</v>
      </c>
      <c r="G961" s="28"/>
      <c r="H961" s="17"/>
      <c r="I961" s="17"/>
      <c r="J961" s="17"/>
      <c r="K961" s="22"/>
      <c r="L961" s="22"/>
      <c r="M961" s="22"/>
      <c r="N961" s="22"/>
      <c r="O961" s="22"/>
      <c r="P961" s="22"/>
      <c r="Q961" s="22"/>
      <c r="R961" s="22"/>
      <c r="S961" s="17"/>
      <c r="T961" s="17"/>
      <c r="U961" s="69" t="str">
        <f t="shared" si="27"/>
        <v/>
      </c>
      <c r="V961" s="18"/>
      <c r="W961" s="17"/>
      <c r="X961" s="29" t="str">
        <f t="shared" si="28"/>
        <v/>
      </c>
      <c r="Y961" s="23" t="e">
        <f ca="1">IF(V961=#REF!,#REF!,IF(V961=#REF!,#REF!,IF(V961=#REF!,#REF!,IF(X961="","",IF(V961="","",IF(X961-TODAY()&gt;0,X961-TODAY(),"Venceu"))))))</f>
        <v>#REF!</v>
      </c>
      <c r="Z961" s="28"/>
      <c r="AA961" s="25"/>
      <c r="AC961" s="38"/>
    </row>
    <row r="962" spans="1:29" ht="43.5" hidden="1" customHeight="1" x14ac:dyDescent="0.25">
      <c r="A962" s="16">
        <v>966</v>
      </c>
      <c r="B962" s="17"/>
      <c r="C962" s="23" t="str">
        <f>IF(B962&gt;0,VLOOKUP(MID(B962,1,5),#REF!,2,FALSE),"")</f>
        <v/>
      </c>
      <c r="E962" s="17"/>
      <c r="F962" s="17" t="s">
        <v>2291</v>
      </c>
      <c r="G962" s="28"/>
      <c r="H962" s="17"/>
      <c r="I962" s="17"/>
      <c r="J962" s="17"/>
      <c r="K962" s="22"/>
      <c r="L962" s="22"/>
      <c r="M962" s="22"/>
      <c r="N962" s="22"/>
      <c r="O962" s="22"/>
      <c r="P962" s="22"/>
      <c r="Q962" s="22"/>
      <c r="R962" s="22"/>
      <c r="S962" s="17"/>
      <c r="T962" s="17"/>
      <c r="U962" s="69" t="str">
        <f t="shared" ref="U962:U982" si="29">IF(B962&gt;0,IF(R962&gt;0,$R$1,IF(Q962&gt;0,$Q$1,IF(P962&gt;0,$P$1,IF(O962&gt;0,$O$1,IF(N962&gt;0,$N$1,IF(M962&gt;0,$M$1,IF(L962&gt;0,$L$1,IF(K962&gt;0,$K$1,"Registrar demanda")))))))),"")</f>
        <v/>
      </c>
      <c r="V962" s="18"/>
      <c r="W962" s="17"/>
      <c r="X962" s="29" t="str">
        <f t="shared" si="28"/>
        <v/>
      </c>
      <c r="Y962" s="23" t="e">
        <f ca="1">IF(V962=#REF!,#REF!,IF(V962=#REF!,#REF!,IF(V962=#REF!,#REF!,IF(X962="","",IF(V962="","",IF(X962-TODAY()&gt;0,X962-TODAY(),"Venceu"))))))</f>
        <v>#REF!</v>
      </c>
      <c r="Z962" s="28"/>
      <c r="AA962" s="25"/>
      <c r="AC962" s="38"/>
    </row>
    <row r="963" spans="1:29" ht="43.5" hidden="1" customHeight="1" x14ac:dyDescent="0.25">
      <c r="A963" s="16">
        <v>967</v>
      </c>
      <c r="B963" s="17"/>
      <c r="C963" s="23" t="str">
        <f>IF(B963&gt;0,VLOOKUP(MID(B963,1,5),#REF!,2,FALSE),"")</f>
        <v/>
      </c>
      <c r="E963" s="17"/>
      <c r="F963" s="17" t="s">
        <v>2291</v>
      </c>
      <c r="G963" s="28"/>
      <c r="H963" s="17"/>
      <c r="I963" s="17"/>
      <c r="J963" s="17"/>
      <c r="K963" s="22"/>
      <c r="L963" s="22"/>
      <c r="M963" s="22"/>
      <c r="N963" s="22"/>
      <c r="O963" s="22"/>
      <c r="P963" s="22"/>
      <c r="Q963" s="22"/>
      <c r="R963" s="22"/>
      <c r="S963" s="17"/>
      <c r="T963" s="17"/>
      <c r="U963" s="69" t="str">
        <f t="shared" si="29"/>
        <v/>
      </c>
      <c r="V963" s="18"/>
      <c r="W963" s="17"/>
      <c r="X963" s="29" t="str">
        <f t="shared" si="28"/>
        <v/>
      </c>
      <c r="Y963" s="23" t="e">
        <f ca="1">IF(V963=#REF!,#REF!,IF(V963=#REF!,#REF!,IF(V963=#REF!,#REF!,IF(X963="","",IF(V963="","",IF(X963-TODAY()&gt;0,X963-TODAY(),"Venceu"))))))</f>
        <v>#REF!</v>
      </c>
      <c r="Z963" s="28"/>
      <c r="AA963" s="25"/>
      <c r="AC963" s="38"/>
    </row>
    <row r="964" spans="1:29" ht="43.5" hidden="1" customHeight="1" x14ac:dyDescent="0.25">
      <c r="A964" s="16">
        <v>968</v>
      </c>
      <c r="B964" s="17"/>
      <c r="C964" s="23" t="str">
        <f>IF(B964&gt;0,VLOOKUP(MID(B964,1,5),#REF!,2,FALSE),"")</f>
        <v/>
      </c>
      <c r="E964" s="17"/>
      <c r="F964" s="17" t="s">
        <v>2291</v>
      </c>
      <c r="G964" s="28"/>
      <c r="H964" s="17"/>
      <c r="I964" s="17"/>
      <c r="J964" s="17"/>
      <c r="K964" s="22"/>
      <c r="L964" s="22"/>
      <c r="M964" s="22"/>
      <c r="N964" s="22"/>
      <c r="O964" s="22"/>
      <c r="P964" s="22"/>
      <c r="Q964" s="22"/>
      <c r="R964" s="22"/>
      <c r="S964" s="17"/>
      <c r="T964" s="17"/>
      <c r="U964" s="69" t="str">
        <f t="shared" si="29"/>
        <v/>
      </c>
      <c r="V964" s="18"/>
      <c r="W964" s="17"/>
      <c r="X964" s="29" t="str">
        <f t="shared" si="28"/>
        <v/>
      </c>
      <c r="Y964" s="23" t="e">
        <f ca="1">IF(V964=#REF!,#REF!,IF(V964=#REF!,#REF!,IF(V964=#REF!,#REF!,IF(X964="","",IF(V964="","",IF(X964-TODAY()&gt;0,X964-TODAY(),"Venceu"))))))</f>
        <v>#REF!</v>
      </c>
      <c r="Z964" s="28"/>
      <c r="AA964" s="25"/>
      <c r="AC964" s="38"/>
    </row>
    <row r="965" spans="1:29" ht="43.5" hidden="1" customHeight="1" x14ac:dyDescent="0.25">
      <c r="A965" s="16">
        <v>969</v>
      </c>
      <c r="B965" s="17"/>
      <c r="C965" s="23" t="str">
        <f>IF(B965&gt;0,VLOOKUP(MID(B965,1,5),#REF!,2,FALSE),"")</f>
        <v/>
      </c>
      <c r="E965" s="17"/>
      <c r="F965" s="17" t="s">
        <v>2291</v>
      </c>
      <c r="G965" s="28"/>
      <c r="H965" s="17"/>
      <c r="I965" s="17"/>
      <c r="J965" s="17"/>
      <c r="K965" s="22"/>
      <c r="L965" s="22"/>
      <c r="M965" s="22"/>
      <c r="N965" s="22"/>
      <c r="O965" s="22"/>
      <c r="P965" s="22"/>
      <c r="Q965" s="22"/>
      <c r="R965" s="22"/>
      <c r="S965" s="17"/>
      <c r="T965" s="17"/>
      <c r="U965" s="69" t="str">
        <f t="shared" si="29"/>
        <v/>
      </c>
      <c r="V965" s="18"/>
      <c r="W965" s="17"/>
      <c r="X965" s="29" t="str">
        <f t="shared" si="28"/>
        <v/>
      </c>
      <c r="Y965" s="23" t="e">
        <f ca="1">IF(V965=#REF!,#REF!,IF(V965=#REF!,#REF!,IF(V965=#REF!,#REF!,IF(X965="","",IF(V965="","",IF(X965-TODAY()&gt;0,X965-TODAY(),"Venceu"))))))</f>
        <v>#REF!</v>
      </c>
      <c r="Z965" s="28"/>
      <c r="AA965" s="25"/>
      <c r="AC965" s="38"/>
    </row>
    <row r="966" spans="1:29" ht="43.5" hidden="1" customHeight="1" x14ac:dyDescent="0.25">
      <c r="A966" s="16">
        <v>970</v>
      </c>
      <c r="B966" s="17"/>
      <c r="C966" s="23" t="str">
        <f>IF(B966&gt;0,VLOOKUP(MID(B966,1,5),#REF!,2,FALSE),"")</f>
        <v/>
      </c>
      <c r="E966" s="17"/>
      <c r="F966" s="17" t="s">
        <v>2291</v>
      </c>
      <c r="G966" s="28"/>
      <c r="H966" s="17"/>
      <c r="I966" s="17"/>
      <c r="J966" s="17"/>
      <c r="K966" s="22"/>
      <c r="L966" s="22"/>
      <c r="M966" s="22"/>
      <c r="N966" s="22"/>
      <c r="O966" s="22"/>
      <c r="P966" s="22"/>
      <c r="Q966" s="22"/>
      <c r="R966" s="22"/>
      <c r="S966" s="17"/>
      <c r="T966" s="17"/>
      <c r="U966" s="69" t="str">
        <f t="shared" si="29"/>
        <v/>
      </c>
      <c r="V966" s="18"/>
      <c r="W966" s="17"/>
      <c r="X966" s="29" t="str">
        <f t="shared" si="28"/>
        <v/>
      </c>
      <c r="Y966" s="23" t="e">
        <f ca="1">IF(V966=#REF!,#REF!,IF(V966=#REF!,#REF!,IF(V966=#REF!,#REF!,IF(X966="","",IF(V966="","",IF(X966-TODAY()&gt;0,X966-TODAY(),"Venceu"))))))</f>
        <v>#REF!</v>
      </c>
      <c r="Z966" s="28"/>
      <c r="AA966" s="25"/>
      <c r="AC966" s="38"/>
    </row>
    <row r="967" spans="1:29" ht="43.5" hidden="1" customHeight="1" x14ac:dyDescent="0.25">
      <c r="A967" s="16">
        <v>971</v>
      </c>
      <c r="B967" s="17"/>
      <c r="C967" s="23" t="str">
        <f>IF(B967&gt;0,VLOOKUP(MID(B967,1,5),#REF!,2,FALSE),"")</f>
        <v/>
      </c>
      <c r="E967" s="17"/>
      <c r="F967" s="17" t="s">
        <v>2291</v>
      </c>
      <c r="G967" s="28"/>
      <c r="H967" s="17"/>
      <c r="I967" s="17"/>
      <c r="J967" s="17"/>
      <c r="K967" s="22"/>
      <c r="L967" s="22"/>
      <c r="M967" s="22"/>
      <c r="N967" s="22"/>
      <c r="O967" s="22"/>
      <c r="P967" s="22"/>
      <c r="Q967" s="22"/>
      <c r="R967" s="22"/>
      <c r="S967" s="17"/>
      <c r="T967" s="17"/>
      <c r="U967" s="69" t="str">
        <f t="shared" si="29"/>
        <v/>
      </c>
      <c r="V967" s="18"/>
      <c r="W967" s="17"/>
      <c r="X967" s="29" t="str">
        <f t="shared" si="28"/>
        <v/>
      </c>
      <c r="Y967" s="23" t="e">
        <f ca="1">IF(V967=#REF!,#REF!,IF(V967=#REF!,#REF!,IF(V967=#REF!,#REF!,IF(X967="","",IF(V967="","",IF(X967-TODAY()&gt;0,X967-TODAY(),"Venceu"))))))</f>
        <v>#REF!</v>
      </c>
      <c r="Z967" s="28"/>
      <c r="AA967" s="25"/>
      <c r="AC967" s="38"/>
    </row>
    <row r="968" spans="1:29" ht="43.5" hidden="1" customHeight="1" x14ac:dyDescent="0.25">
      <c r="A968" s="16">
        <v>972</v>
      </c>
      <c r="B968" s="17"/>
      <c r="C968" s="23" t="str">
        <f>IF(B968&gt;0,VLOOKUP(MID(B968,1,5),#REF!,2,FALSE),"")</f>
        <v/>
      </c>
      <c r="E968" s="17"/>
      <c r="F968" s="17" t="s">
        <v>2291</v>
      </c>
      <c r="G968" s="28"/>
      <c r="H968" s="17"/>
      <c r="I968" s="17"/>
      <c r="J968" s="17"/>
      <c r="K968" s="22"/>
      <c r="L968" s="22"/>
      <c r="M968" s="22"/>
      <c r="N968" s="22"/>
      <c r="O968" s="22"/>
      <c r="P968" s="22"/>
      <c r="Q968" s="22"/>
      <c r="R968" s="22"/>
      <c r="S968" s="17"/>
      <c r="T968" s="17"/>
      <c r="U968" s="69" t="str">
        <f t="shared" si="29"/>
        <v/>
      </c>
      <c r="V968" s="18"/>
      <c r="W968" s="17"/>
      <c r="X968" s="29" t="str">
        <f t="shared" si="28"/>
        <v/>
      </c>
      <c r="Y968" s="23" t="e">
        <f ca="1">IF(V968=#REF!,#REF!,IF(V968=#REF!,#REF!,IF(V968=#REF!,#REF!,IF(X968="","",IF(V968="","",IF(X968-TODAY()&gt;0,X968-TODAY(),"Venceu"))))))</f>
        <v>#REF!</v>
      </c>
      <c r="Z968" s="28"/>
      <c r="AA968" s="25"/>
      <c r="AC968" s="38"/>
    </row>
    <row r="969" spans="1:29" ht="43.5" hidden="1" customHeight="1" x14ac:dyDescent="0.25">
      <c r="A969" s="16">
        <v>973</v>
      </c>
      <c r="B969" s="17"/>
      <c r="C969" s="23" t="str">
        <f>IF(B969&gt;0,VLOOKUP(MID(B969,1,5),#REF!,2,FALSE),"")</f>
        <v/>
      </c>
      <c r="E969" s="17"/>
      <c r="F969" s="17" t="s">
        <v>2291</v>
      </c>
      <c r="G969" s="28"/>
      <c r="H969" s="17"/>
      <c r="I969" s="17"/>
      <c r="J969" s="17"/>
      <c r="K969" s="22"/>
      <c r="L969" s="22"/>
      <c r="M969" s="22"/>
      <c r="N969" s="22"/>
      <c r="O969" s="22"/>
      <c r="P969" s="22"/>
      <c r="Q969" s="22"/>
      <c r="R969" s="22"/>
      <c r="S969" s="17"/>
      <c r="T969" s="17"/>
      <c r="U969" s="69" t="str">
        <f t="shared" si="29"/>
        <v/>
      </c>
      <c r="V969" s="18"/>
      <c r="W969" s="17"/>
      <c r="X969" s="29" t="str">
        <f t="shared" si="28"/>
        <v/>
      </c>
      <c r="Y969" s="23" t="e">
        <f ca="1">IF(V969=#REF!,#REF!,IF(V969=#REF!,#REF!,IF(V969=#REF!,#REF!,IF(X969="","",IF(V969="","",IF(X969-TODAY()&gt;0,X969-TODAY(),"Venceu"))))))</f>
        <v>#REF!</v>
      </c>
      <c r="Z969" s="28"/>
      <c r="AA969" s="25"/>
      <c r="AC969" s="38"/>
    </row>
    <row r="970" spans="1:29" ht="43.5" hidden="1" customHeight="1" x14ac:dyDescent="0.25">
      <c r="A970" s="16">
        <v>974</v>
      </c>
      <c r="B970" s="17"/>
      <c r="C970" s="23" t="str">
        <f>IF(B970&gt;0,VLOOKUP(MID(B970,1,5),#REF!,2,FALSE),"")</f>
        <v/>
      </c>
      <c r="E970" s="17"/>
      <c r="F970" s="17" t="s">
        <v>2291</v>
      </c>
      <c r="G970" s="28"/>
      <c r="H970" s="17"/>
      <c r="I970" s="17"/>
      <c r="J970" s="17"/>
      <c r="K970" s="22"/>
      <c r="L970" s="22"/>
      <c r="M970" s="22"/>
      <c r="N970" s="22"/>
      <c r="O970" s="22"/>
      <c r="P970" s="22"/>
      <c r="Q970" s="22"/>
      <c r="R970" s="22"/>
      <c r="S970" s="17"/>
      <c r="T970" s="17"/>
      <c r="U970" s="69" t="str">
        <f t="shared" si="29"/>
        <v/>
      </c>
      <c r="V970" s="18"/>
      <c r="W970" s="17"/>
      <c r="X970" s="29" t="str">
        <f t="shared" si="28"/>
        <v/>
      </c>
      <c r="Y970" s="23" t="e">
        <f ca="1">IF(V970=#REF!,#REF!,IF(V970=#REF!,#REF!,IF(V970=#REF!,#REF!,IF(X970="","",IF(V970="","",IF(X970-TODAY()&gt;0,X970-TODAY(),"Venceu"))))))</f>
        <v>#REF!</v>
      </c>
      <c r="Z970" s="28"/>
      <c r="AA970" s="25"/>
      <c r="AC970" s="38"/>
    </row>
    <row r="971" spans="1:29" ht="43.5" hidden="1" customHeight="1" x14ac:dyDescent="0.25">
      <c r="A971" s="16">
        <v>975</v>
      </c>
      <c r="B971" s="17"/>
      <c r="C971" s="23" t="str">
        <f>IF(B971&gt;0,VLOOKUP(MID(B971,1,5),#REF!,2,FALSE),"")</f>
        <v/>
      </c>
      <c r="E971" s="17"/>
      <c r="F971" s="17" t="s">
        <v>2291</v>
      </c>
      <c r="G971" s="28"/>
      <c r="H971" s="17"/>
      <c r="I971" s="17"/>
      <c r="J971" s="17"/>
      <c r="K971" s="22"/>
      <c r="L971" s="22"/>
      <c r="M971" s="22"/>
      <c r="N971" s="22"/>
      <c r="O971" s="22"/>
      <c r="P971" s="22"/>
      <c r="Q971" s="22"/>
      <c r="R971" s="22"/>
      <c r="S971" s="17"/>
      <c r="T971" s="17"/>
      <c r="U971" s="69" t="str">
        <f t="shared" si="29"/>
        <v/>
      </c>
      <c r="V971" s="18"/>
      <c r="W971" s="17"/>
      <c r="X971" s="29" t="str">
        <f t="shared" si="28"/>
        <v/>
      </c>
      <c r="Y971" s="23" t="e">
        <f ca="1">IF(V971=#REF!,#REF!,IF(V971=#REF!,#REF!,IF(V971=#REF!,#REF!,IF(X971="","",IF(V971="","",IF(X971-TODAY()&gt;0,X971-TODAY(),"Venceu"))))))</f>
        <v>#REF!</v>
      </c>
      <c r="Z971" s="28"/>
      <c r="AA971" s="25"/>
      <c r="AC971" s="38"/>
    </row>
    <row r="972" spans="1:29" ht="43.5" hidden="1" customHeight="1" x14ac:dyDescent="0.25">
      <c r="A972" s="16">
        <v>976</v>
      </c>
      <c r="B972" s="17"/>
      <c r="C972" s="23" t="str">
        <f>IF(B972&gt;0,VLOOKUP(MID(B972,1,5),#REF!,2,FALSE),"")</f>
        <v/>
      </c>
      <c r="E972" s="17"/>
      <c r="F972" s="17" t="s">
        <v>2291</v>
      </c>
      <c r="G972" s="28"/>
      <c r="H972" s="17"/>
      <c r="I972" s="17"/>
      <c r="J972" s="17"/>
      <c r="K972" s="22"/>
      <c r="L972" s="22"/>
      <c r="M972" s="22"/>
      <c r="N972" s="22"/>
      <c r="O972" s="22"/>
      <c r="P972" s="22"/>
      <c r="Q972" s="22"/>
      <c r="R972" s="22"/>
      <c r="S972" s="17"/>
      <c r="T972" s="17"/>
      <c r="U972" s="69" t="str">
        <f t="shared" si="29"/>
        <v/>
      </c>
      <c r="V972" s="18"/>
      <c r="W972" s="17"/>
      <c r="X972" s="29" t="str">
        <f t="shared" si="28"/>
        <v/>
      </c>
      <c r="Y972" s="23" t="e">
        <f ca="1">IF(V972=#REF!,#REF!,IF(V972=#REF!,#REF!,IF(V972=#REF!,#REF!,IF(X972="","",IF(V972="","",IF(X972-TODAY()&gt;0,X972-TODAY(),"Venceu"))))))</f>
        <v>#REF!</v>
      </c>
      <c r="Z972" s="28"/>
      <c r="AA972" s="25"/>
      <c r="AC972" s="38"/>
    </row>
    <row r="973" spans="1:29" ht="43.5" hidden="1" customHeight="1" x14ac:dyDescent="0.25">
      <c r="A973" s="16">
        <v>977</v>
      </c>
      <c r="B973" s="17"/>
      <c r="C973" s="23" t="str">
        <f>IF(B973&gt;0,VLOOKUP(MID(B973,1,5),#REF!,2,FALSE),"")</f>
        <v/>
      </c>
      <c r="E973" s="17"/>
      <c r="F973" s="17" t="s">
        <v>2291</v>
      </c>
      <c r="G973" s="28"/>
      <c r="H973" s="17"/>
      <c r="I973" s="17"/>
      <c r="J973" s="17"/>
      <c r="K973" s="22"/>
      <c r="L973" s="22"/>
      <c r="M973" s="22"/>
      <c r="N973" s="22"/>
      <c r="O973" s="22"/>
      <c r="P973" s="22"/>
      <c r="Q973" s="22"/>
      <c r="R973" s="22"/>
      <c r="S973" s="17"/>
      <c r="T973" s="17"/>
      <c r="U973" s="69" t="str">
        <f t="shared" si="29"/>
        <v/>
      </c>
      <c r="V973" s="18"/>
      <c r="W973" s="17"/>
      <c r="X973" s="29" t="str">
        <f t="shared" si="28"/>
        <v/>
      </c>
      <c r="Y973" s="23" t="e">
        <f ca="1">IF(V973=#REF!,#REF!,IF(V973=#REF!,#REF!,IF(V973=#REF!,#REF!,IF(X973="","",IF(V973="","",IF(X973-TODAY()&gt;0,X973-TODAY(),"Venceu"))))))</f>
        <v>#REF!</v>
      </c>
      <c r="Z973" s="28"/>
      <c r="AA973" s="25"/>
      <c r="AC973" s="38"/>
    </row>
    <row r="974" spans="1:29" ht="43.5" hidden="1" customHeight="1" x14ac:dyDescent="0.25">
      <c r="A974" s="16">
        <v>978</v>
      </c>
      <c r="B974" s="17"/>
      <c r="C974" s="23" t="str">
        <f>IF(B974&gt;0,VLOOKUP(MID(B974,1,5),#REF!,2,FALSE),"")</f>
        <v/>
      </c>
      <c r="E974" s="17"/>
      <c r="F974" s="17" t="s">
        <v>2291</v>
      </c>
      <c r="G974" s="28"/>
      <c r="H974" s="17"/>
      <c r="I974" s="17"/>
      <c r="J974" s="17"/>
      <c r="K974" s="22"/>
      <c r="L974" s="22"/>
      <c r="M974" s="22"/>
      <c r="N974" s="22"/>
      <c r="O974" s="22"/>
      <c r="P974" s="22"/>
      <c r="Q974" s="22"/>
      <c r="R974" s="22"/>
      <c r="S974" s="17"/>
      <c r="T974" s="17"/>
      <c r="U974" s="69" t="str">
        <f t="shared" si="29"/>
        <v/>
      </c>
      <c r="V974" s="18"/>
      <c r="W974" s="17"/>
      <c r="X974" s="29" t="str">
        <f t="shared" si="28"/>
        <v/>
      </c>
      <c r="Y974" s="23" t="e">
        <f ca="1">IF(V974=#REF!,#REF!,IF(V974=#REF!,#REF!,IF(V974=#REF!,#REF!,IF(X974="","",IF(V974="","",IF(X974-TODAY()&gt;0,X974-TODAY(),"Venceu"))))))</f>
        <v>#REF!</v>
      </c>
      <c r="Z974" s="28"/>
      <c r="AA974" s="25"/>
      <c r="AC974" s="38"/>
    </row>
    <row r="975" spans="1:29" ht="43.5" hidden="1" customHeight="1" x14ac:dyDescent="0.25">
      <c r="A975" s="16">
        <v>979</v>
      </c>
      <c r="B975" s="17"/>
      <c r="C975" s="23" t="str">
        <f>IF(B975&gt;0,VLOOKUP(MID(B975,1,5),#REF!,2,FALSE),"")</f>
        <v/>
      </c>
      <c r="E975" s="17"/>
      <c r="F975" s="17" t="s">
        <v>2291</v>
      </c>
      <c r="G975" s="28"/>
      <c r="H975" s="17"/>
      <c r="I975" s="17"/>
      <c r="J975" s="17"/>
      <c r="K975" s="22"/>
      <c r="L975" s="22"/>
      <c r="M975" s="22"/>
      <c r="N975" s="22"/>
      <c r="O975" s="22"/>
      <c r="P975" s="22"/>
      <c r="Q975" s="22"/>
      <c r="R975" s="22"/>
      <c r="S975" s="17"/>
      <c r="T975" s="17"/>
      <c r="U975" s="69" t="str">
        <f t="shared" si="29"/>
        <v/>
      </c>
      <c r="V975" s="18"/>
      <c r="W975" s="17"/>
      <c r="X975" s="29" t="str">
        <f t="shared" si="28"/>
        <v/>
      </c>
      <c r="Y975" s="23" t="e">
        <f ca="1">IF(V975=#REF!,#REF!,IF(V975=#REF!,#REF!,IF(V975=#REF!,#REF!,IF(X975="","",IF(V975="","",IF(X975-TODAY()&gt;0,X975-TODAY(),"Venceu"))))))</f>
        <v>#REF!</v>
      </c>
      <c r="Z975" s="28"/>
      <c r="AA975" s="25"/>
      <c r="AC975" s="38"/>
    </row>
    <row r="976" spans="1:29" ht="43.5" hidden="1" customHeight="1" x14ac:dyDescent="0.25">
      <c r="A976" s="16">
        <v>980</v>
      </c>
      <c r="B976" s="17"/>
      <c r="C976" s="23" t="str">
        <f>IF(B976&gt;0,VLOOKUP(MID(B976,1,5),#REF!,2,FALSE),"")</f>
        <v/>
      </c>
      <c r="E976" s="17"/>
      <c r="F976" s="17" t="s">
        <v>2291</v>
      </c>
      <c r="G976" s="28"/>
      <c r="H976" s="17"/>
      <c r="I976" s="17"/>
      <c r="J976" s="17"/>
      <c r="K976" s="22"/>
      <c r="L976" s="22"/>
      <c r="M976" s="22"/>
      <c r="N976" s="22"/>
      <c r="O976" s="22"/>
      <c r="P976" s="22"/>
      <c r="Q976" s="22"/>
      <c r="R976" s="22"/>
      <c r="S976" s="17"/>
      <c r="T976" s="17"/>
      <c r="U976" s="69" t="str">
        <f t="shared" si="29"/>
        <v/>
      </c>
      <c r="V976" s="18"/>
      <c r="W976" s="17"/>
      <c r="X976" s="29" t="str">
        <f t="shared" si="28"/>
        <v/>
      </c>
      <c r="Y976" s="23" t="e">
        <f ca="1">IF(V976=#REF!,#REF!,IF(V976=#REF!,#REF!,IF(V976=#REF!,#REF!,IF(X976="","",IF(V976="","",IF(X976-TODAY()&gt;0,X976-TODAY(),"Venceu"))))))</f>
        <v>#REF!</v>
      </c>
      <c r="Z976" s="28"/>
      <c r="AA976" s="25"/>
      <c r="AC976" s="38"/>
    </row>
    <row r="977" spans="1:29" ht="43.5" hidden="1" customHeight="1" x14ac:dyDescent="0.25">
      <c r="A977" s="16">
        <v>981</v>
      </c>
      <c r="B977" s="17"/>
      <c r="C977" s="23" t="str">
        <f>IF(B977&gt;0,VLOOKUP(MID(B977,1,5),#REF!,2,FALSE),"")</f>
        <v/>
      </c>
      <c r="E977" s="17"/>
      <c r="F977" s="17" t="s">
        <v>2291</v>
      </c>
      <c r="G977" s="28"/>
      <c r="H977" s="17"/>
      <c r="I977" s="17"/>
      <c r="J977" s="17"/>
      <c r="K977" s="22"/>
      <c r="L977" s="22"/>
      <c r="M977" s="22"/>
      <c r="N977" s="22"/>
      <c r="O977" s="22"/>
      <c r="P977" s="22"/>
      <c r="Q977" s="22"/>
      <c r="R977" s="22"/>
      <c r="S977" s="17"/>
      <c r="T977" s="17"/>
      <c r="U977" s="69" t="str">
        <f t="shared" si="29"/>
        <v/>
      </c>
      <c r="V977" s="18"/>
      <c r="W977" s="17"/>
      <c r="X977" s="29" t="str">
        <f t="shared" si="28"/>
        <v/>
      </c>
      <c r="Y977" s="23" t="e">
        <f ca="1">IF(V977=#REF!,#REF!,IF(V977=#REF!,#REF!,IF(V977=#REF!,#REF!,IF(X977="","",IF(V977="","",IF(X977-TODAY()&gt;0,X977-TODAY(),"Venceu"))))))</f>
        <v>#REF!</v>
      </c>
      <c r="Z977" s="28"/>
      <c r="AA977" s="25"/>
      <c r="AC977" s="38"/>
    </row>
    <row r="978" spans="1:29" ht="43.5" hidden="1" customHeight="1" x14ac:dyDescent="0.25">
      <c r="A978" s="16">
        <v>982</v>
      </c>
      <c r="B978" s="17"/>
      <c r="C978" s="23" t="str">
        <f>IF(B978&gt;0,VLOOKUP(MID(B978,1,5),#REF!,2,FALSE),"")</f>
        <v/>
      </c>
      <c r="E978" s="17"/>
      <c r="F978" s="17" t="s">
        <v>2291</v>
      </c>
      <c r="G978" s="28"/>
      <c r="H978" s="17"/>
      <c r="I978" s="17"/>
      <c r="J978" s="17"/>
      <c r="K978" s="22"/>
      <c r="L978" s="22"/>
      <c r="M978" s="22"/>
      <c r="N978" s="22"/>
      <c r="O978" s="22"/>
      <c r="P978" s="22"/>
      <c r="Q978" s="22"/>
      <c r="R978" s="22"/>
      <c r="S978" s="17"/>
      <c r="T978" s="17"/>
      <c r="U978" s="69" t="str">
        <f t="shared" si="29"/>
        <v/>
      </c>
      <c r="V978" s="18"/>
      <c r="W978" s="17"/>
      <c r="X978" s="29" t="str">
        <f t="shared" si="28"/>
        <v/>
      </c>
      <c r="Y978" s="23" t="e">
        <f ca="1">IF(V978=#REF!,#REF!,IF(V978=#REF!,#REF!,IF(V978=#REF!,#REF!,IF(X978="","",IF(V978="","",IF(X978-TODAY()&gt;0,X978-TODAY(),"Venceu"))))))</f>
        <v>#REF!</v>
      </c>
      <c r="Z978" s="28"/>
      <c r="AA978" s="25"/>
      <c r="AC978" s="38"/>
    </row>
    <row r="979" spans="1:29" ht="43.5" hidden="1" customHeight="1" x14ac:dyDescent="0.25">
      <c r="A979" s="16">
        <v>983</v>
      </c>
      <c r="B979" s="17"/>
      <c r="C979" s="23" t="str">
        <f>IF(B979&gt;0,VLOOKUP(MID(B979,1,5),#REF!,2,FALSE),"")</f>
        <v/>
      </c>
      <c r="E979" s="17"/>
      <c r="F979" s="17" t="s">
        <v>2291</v>
      </c>
      <c r="G979" s="28"/>
      <c r="H979" s="17"/>
      <c r="I979" s="17"/>
      <c r="J979" s="17"/>
      <c r="K979" s="22"/>
      <c r="L979" s="22"/>
      <c r="M979" s="22"/>
      <c r="N979" s="22"/>
      <c r="O979" s="22"/>
      <c r="P979" s="22"/>
      <c r="Q979" s="22"/>
      <c r="R979" s="22"/>
      <c r="S979" s="17"/>
      <c r="T979" s="17"/>
      <c r="U979" s="69" t="str">
        <f t="shared" si="29"/>
        <v/>
      </c>
      <c r="V979" s="18"/>
      <c r="W979" s="17"/>
      <c r="X979" s="29" t="str">
        <f t="shared" si="28"/>
        <v/>
      </c>
      <c r="Y979" s="23" t="e">
        <f ca="1">IF(V979=#REF!,#REF!,IF(V979=#REF!,#REF!,IF(V979=#REF!,#REF!,IF(X979="","",IF(V979="","",IF(X979-TODAY()&gt;0,X979-TODAY(),"Venceu"))))))</f>
        <v>#REF!</v>
      </c>
      <c r="Z979" s="28"/>
      <c r="AA979" s="25"/>
      <c r="AC979" s="38"/>
    </row>
    <row r="980" spans="1:29" ht="43.5" hidden="1" customHeight="1" x14ac:dyDescent="0.25">
      <c r="A980" s="16">
        <v>984</v>
      </c>
      <c r="B980" s="17"/>
      <c r="C980" s="23" t="str">
        <f>IF(B980&gt;0,VLOOKUP(MID(B980,1,5),#REF!,2,FALSE),"")</f>
        <v/>
      </c>
      <c r="E980" s="17"/>
      <c r="F980" s="17" t="s">
        <v>2291</v>
      </c>
      <c r="G980" s="28"/>
      <c r="H980" s="17"/>
      <c r="I980" s="17"/>
      <c r="J980" s="17"/>
      <c r="K980" s="22"/>
      <c r="L980" s="22"/>
      <c r="M980" s="22"/>
      <c r="N980" s="22"/>
      <c r="O980" s="22"/>
      <c r="P980" s="22"/>
      <c r="Q980" s="22"/>
      <c r="R980" s="22"/>
      <c r="S980" s="17"/>
      <c r="T980" s="17"/>
      <c r="U980" s="69" t="str">
        <f t="shared" si="29"/>
        <v/>
      </c>
      <c r="V980" s="18"/>
      <c r="W980" s="17"/>
      <c r="X980" s="29" t="str">
        <f t="shared" si="28"/>
        <v/>
      </c>
      <c r="Y980" s="23" t="e">
        <f ca="1">IF(V980=#REF!,#REF!,IF(V980=#REF!,#REF!,IF(V980=#REF!,#REF!,IF(X980="","",IF(V980="","",IF(X980-TODAY()&gt;0,X980-TODAY(),"Venceu"))))))</f>
        <v>#REF!</v>
      </c>
      <c r="Z980" s="28"/>
      <c r="AA980" s="25"/>
      <c r="AC980" s="38"/>
    </row>
    <row r="981" spans="1:29" ht="43.5" hidden="1" customHeight="1" x14ac:dyDescent="0.25">
      <c r="A981" s="16">
        <v>985</v>
      </c>
      <c r="B981" s="17"/>
      <c r="C981" s="23" t="str">
        <f>IF(B981&gt;0,VLOOKUP(MID(B981,1,5),#REF!,2,FALSE),"")</f>
        <v/>
      </c>
      <c r="E981" s="17"/>
      <c r="F981" s="17" t="s">
        <v>2291</v>
      </c>
      <c r="G981" s="28"/>
      <c r="H981" s="17"/>
      <c r="I981" s="17"/>
      <c r="J981" s="17"/>
      <c r="K981" s="22"/>
      <c r="L981" s="22"/>
      <c r="M981" s="22"/>
      <c r="N981" s="22"/>
      <c r="O981" s="22"/>
      <c r="P981" s="22"/>
      <c r="Q981" s="22"/>
      <c r="R981" s="22"/>
      <c r="S981" s="17"/>
      <c r="T981" s="17"/>
      <c r="U981" s="69" t="str">
        <f t="shared" si="29"/>
        <v/>
      </c>
      <c r="V981" s="18"/>
      <c r="W981" s="17"/>
      <c r="X981" s="29" t="str">
        <f t="shared" si="28"/>
        <v/>
      </c>
      <c r="Y981" s="23" t="e">
        <f ca="1">IF(V981=#REF!,#REF!,IF(V981=#REF!,#REF!,IF(V981=#REF!,#REF!,IF(X981="","",IF(V981="","",IF(X981-TODAY()&gt;0,X981-TODAY(),"Venceu"))))))</f>
        <v>#REF!</v>
      </c>
      <c r="Z981" s="28"/>
      <c r="AA981" s="25"/>
      <c r="AC981" s="38"/>
    </row>
    <row r="982" spans="1:29" ht="43.5" hidden="1" customHeight="1" x14ac:dyDescent="0.25">
      <c r="A982" s="16">
        <v>986</v>
      </c>
      <c r="B982" s="17"/>
      <c r="C982" s="23" t="str">
        <f>IF(B982&gt;0,VLOOKUP(MID(B982,1,5),#REF!,2,FALSE),"")</f>
        <v/>
      </c>
      <c r="E982" s="17"/>
      <c r="F982" s="17" t="s">
        <v>2291</v>
      </c>
      <c r="G982" s="28"/>
      <c r="H982" s="17"/>
      <c r="I982" s="17"/>
      <c r="J982" s="17"/>
      <c r="K982" s="22"/>
      <c r="L982" s="22"/>
      <c r="M982" s="22"/>
      <c r="N982" s="22"/>
      <c r="O982" s="22"/>
      <c r="P982" s="22"/>
      <c r="Q982" s="22"/>
      <c r="R982" s="22"/>
      <c r="S982" s="17"/>
      <c r="T982" s="17"/>
      <c r="U982" s="69" t="str">
        <f t="shared" si="29"/>
        <v/>
      </c>
      <c r="V982" s="18"/>
      <c r="W982" s="17"/>
      <c r="X982" s="29" t="str">
        <f t="shared" si="28"/>
        <v/>
      </c>
      <c r="Y982" s="23" t="e">
        <f ca="1">IF(V982=#REF!,#REF!,IF(V982=#REF!,#REF!,IF(V982=#REF!,#REF!,IF(X982="","",IF(V982="","",IF(X982-TODAY()&gt;0,X982-TODAY(),"Venceu"))))))</f>
        <v>#REF!</v>
      </c>
      <c r="Z982" s="28"/>
      <c r="AA982" s="25"/>
      <c r="AC982" s="38"/>
    </row>
  </sheetData>
  <sheetProtection sort="0" autoFilter="0"/>
  <autoFilter ref="A1:AC982" xr:uid="{51FB67E3-B48F-49C3-9C1E-05520660D1AE}">
    <filterColumn colId="6">
      <customFilters>
        <customFilter val="*sinali*"/>
      </customFilters>
    </filterColumn>
  </autoFilter>
  <conditionalFormatting sqref="Y2:Y4">
    <cfRule type="cellIs" dxfId="22" priority="9" operator="equal">
      <formula>"vence hoje"</formula>
    </cfRule>
  </conditionalFormatting>
  <conditionalFormatting sqref="Y2:Y4">
    <cfRule type="containsText" dxfId="21" priority="10" operator="containsText" text="&quot;menor que 10&quot;">
      <formula>NOT(ISERROR(SEARCH(("""menor que 10"""),(Y2))))</formula>
    </cfRule>
  </conditionalFormatting>
  <conditionalFormatting sqref="Y2:Y4">
    <cfRule type="containsText" dxfId="20" priority="11" operator="containsText" text="&quot;vence hoje&quot;">
      <formula>NOT(ISERROR(SEARCH(("""vence hoje"""),(Y2))))</formula>
    </cfRule>
  </conditionalFormatting>
  <conditionalFormatting sqref="Y2:Y4">
    <cfRule type="containsText" dxfId="19" priority="12" operator="containsText" text="&quot;vence hoje&quot;">
      <formula>NOT(ISERROR(SEARCH(("""vence hoje"""),(Y2))))</formula>
    </cfRule>
  </conditionalFormatting>
  <conditionalFormatting sqref="Y362:Y376 Y347:Y352 Y330:Y340 Y342:Y343">
    <cfRule type="containsText" dxfId="18" priority="13" operator="containsText" text="&quot;vence hoje&quot;">
      <formula>NOT(ISERROR(SEARCH(("""vence hoje"""),(Y330))))</formula>
    </cfRule>
  </conditionalFormatting>
  <conditionalFormatting sqref="T6">
    <cfRule type="containsText" dxfId="17" priority="14" operator="containsText" text="&quot;vence hoje&quot;">
      <formula>NOT(ISERROR(SEARCH(("""vence hoje"""),(Y6))))</formula>
    </cfRule>
  </conditionalFormatting>
  <conditionalFormatting sqref="Y329">
    <cfRule type="containsText" dxfId="16" priority="15" operator="containsText" text="&quot;vence hoje&quot;">
      <formula>NOT(ISERROR(SEARCH(("""vence hoje"""),(Y341))))</formula>
    </cfRule>
  </conditionalFormatting>
  <conditionalFormatting sqref="Y379">
    <cfRule type="colorScale" priority="8">
      <colorScale>
        <cfvo type="min"/>
        <cfvo type="max"/>
        <color rgb="FFC00000"/>
        <color rgb="FFFFEF9C"/>
      </colorScale>
    </cfRule>
  </conditionalFormatting>
  <conditionalFormatting sqref="Y341">
    <cfRule type="containsText" dxfId="15" priority="16" operator="containsText" text="&quot;vence hoje&quot;">
      <formula>NOT(ISERROR(SEARCH(("""vence hoje"""),(#REF!))))</formula>
    </cfRule>
  </conditionalFormatting>
  <conditionalFormatting sqref="Y347:Y379 Y1:Y4 T6 Y7:Y8 Y10 Y12:Y14 Y16:Y41 Y43:Y247 Y249:Y343">
    <cfRule type="colorScale" priority="17">
      <colorScale>
        <cfvo type="min"/>
        <cfvo type="max"/>
        <color rgb="FFC00000"/>
        <color rgb="FFFFEF9C"/>
      </colorScale>
    </cfRule>
  </conditionalFormatting>
  <conditionalFormatting sqref="Y7:Y8 Y10 Y12:Y14 Y16:Y41 Y249:Y328 Y353:Y361 Y377:Y379 Y1:Y4 Y43:Y247">
    <cfRule type="containsText" dxfId="14" priority="18" operator="containsText" text="&quot;vence hoje&quot;">
      <formula>NOT(ISERROR(SEARCH(("""vence hoje"""),(N1))))</formula>
    </cfRule>
  </conditionalFormatting>
  <conditionalFormatting sqref="Z438:Z439 Y380:Y982">
    <cfRule type="expression" dxfId="13" priority="5">
      <formula>Y380="Venceu"</formula>
    </cfRule>
    <cfRule type="expression" dxfId="12" priority="6">
      <formula>Y380&lt;30</formula>
    </cfRule>
  </conditionalFormatting>
  <conditionalFormatting sqref="X380:X385 X387:X982">
    <cfRule type="expression" dxfId="11" priority="7">
      <formula>AND(X380="",V380="Pendente")</formula>
    </cfRule>
  </conditionalFormatting>
  <conditionalFormatting sqref="V455 V452 V457">
    <cfRule type="expression" dxfId="10" priority="19">
      <formula>AND(#REF!&gt;0,V452="")</formula>
    </cfRule>
  </conditionalFormatting>
  <conditionalFormatting sqref="V460">
    <cfRule type="expression" dxfId="9" priority="20">
      <formula>AND(#REF!&gt;0,V460="")</formula>
    </cfRule>
  </conditionalFormatting>
  <conditionalFormatting sqref="V456">
    <cfRule type="expression" dxfId="8" priority="21">
      <formula>AND(#REF!&gt;0,V456="")</formula>
    </cfRule>
  </conditionalFormatting>
  <conditionalFormatting sqref="V438:V448">
    <cfRule type="expression" dxfId="7" priority="22">
      <formula>AND(#REF!&gt;0,V438="")</formula>
    </cfRule>
  </conditionalFormatting>
  <conditionalFormatting sqref="V449:V451 V459">
    <cfRule type="expression" dxfId="6" priority="23">
      <formula>AND(#REF!&gt;0,V449="")</formula>
    </cfRule>
  </conditionalFormatting>
  <conditionalFormatting sqref="V461:V463">
    <cfRule type="expression" dxfId="5" priority="24">
      <formula>AND(#REF!&gt;0,V461="")</formula>
    </cfRule>
  </conditionalFormatting>
  <conditionalFormatting sqref="V453:V454 V458">
    <cfRule type="expression" dxfId="4" priority="25">
      <formula>AND(#REF!&gt;0,V453="")</formula>
    </cfRule>
  </conditionalFormatting>
  <conditionalFormatting sqref="V578:V581">
    <cfRule type="expression" dxfId="3" priority="2">
      <formula>AND(B581&gt;0,V581="")</formula>
    </cfRule>
  </conditionalFormatting>
  <conditionalFormatting sqref="B1:B1048576">
    <cfRule type="duplicateValues" dxfId="2" priority="1"/>
  </conditionalFormatting>
  <dataValidations count="3">
    <dataValidation type="textLength" allowBlank="1" showInputMessage="1" showErrorMessage="1" sqref="B449:B485 B490:B508 B1:B443 B510:B1048576" xr:uid="{C427108B-6E54-4060-B65A-700066182536}">
      <formula1>20</formula1>
      <formula2>20</formula2>
    </dataValidation>
    <dataValidation type="date" allowBlank="1" showInputMessage="1" showErrorMessage="1" sqref="M425:R425 K425 K440:Q462 L438:S439 K426:R437 P463:Q463 K465 K463 L463:O465 P465:Q473 K466:O473 R440:R473 K1:R424 S596 K474:R1048576" xr:uid="{D4D6E065-15D2-4C5E-BF3E-3AEDE3CC5CD8}">
      <formula1>42005</formula1>
      <formula2>54789</formula2>
    </dataValidation>
    <dataValidation type="list" allowBlank="1" showInputMessage="1" showErrorMessage="1" sqref="D333 D511:D513 D544 D548 D189 D200 D230:D232 D328 D488 D317:D318 D293:D294 D195:D196 D591:D592 D564:D565 D529 D516:D517 D567:D568 D580 D191:D193 D256 D276:D279 D331 D383:D384 D386:D388 D390 D406:D408 D447 D452:D453 D471 D483 D486 D224 D323 D415 D413 D187 D236 D263 D353 D258 D129 D160 D82 D6 D178 D175 D41 D107:D108 D100 D98 D11 D28 D155 D153 D110 D95 D87 D85 D31 D22 D13 D437 D338 D421 D521 D524 D532 D556 D582:D585 D587 D595 D73 D362" xr:uid="{86D62103-29F2-4190-A543-87BAF982539F}">
      <formula1>$W:$W</formula1>
    </dataValidation>
  </dataValidations>
  <pageMargins left="0.7" right="0.7" top="0.75" bottom="0.75" header="0" footer="0"/>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C668125-297F-493C-BAE7-6B06D6577C66}">
          <x14:formula1>
            <xm:f>#REF!</xm:f>
          </x14:formula1>
          <xm:sqref>H2:H982</xm:sqref>
        </x14:dataValidation>
        <x14:dataValidation type="list" allowBlank="1" showInputMessage="1" showErrorMessage="1" xr:uid="{190ECC58-3DE3-4BB7-BE47-2FB81AD3B3CE}">
          <x14:formula1>
            <xm:f>#REF!</xm:f>
          </x14:formula1>
          <xm:sqref>I2:I982</xm:sqref>
        </x14:dataValidation>
        <x14:dataValidation type="list" allowBlank="1" showInputMessage="1" showErrorMessage="1" xr:uid="{C0EF119D-C402-4B24-B255-96502ACC0BE3}">
          <x14:formula1>
            <xm:f>#REF!</xm:f>
          </x14:formula1>
          <xm:sqref>J2:J982</xm:sqref>
        </x14:dataValidation>
        <x14:dataValidation type="list" allowBlank="1" showInputMessage="1" showErrorMessage="1" xr:uid="{D40D75B3-982B-4C72-ABA2-B49FBD7B7510}">
          <x14:formula1>
            <xm:f>#REF!</xm:f>
          </x14:formula1>
          <xm:sqref>V2:V982</xm:sqref>
        </x14:dataValidation>
        <x14:dataValidation type="list" allowBlank="1" showInputMessage="1" showErrorMessage="1" xr:uid="{3AF4A7DD-6611-4ED6-A889-4AFC1C110A27}">
          <x14:formula1>
            <xm:f>#REF!</xm:f>
          </x14:formula1>
          <xm:sqref>D557:D558 D188 D106 D12 D233:D235 D254 D197:D199 D143:D145 D109 D473:D475 D238:D244 D523 D458 D456 D54:D56 D487 D173:D174 D385 D530 D163 D101:D104 D17:D21 D274:D275 D130:D135 D438 D168 D534:D536 D414 D228 D329 D61:D68 D300:D303 D490:D494 D34 D545 D391:D394 D550 D14:D15 D203:D204 D319:D321 D340:D341 D480 D218:D219 D156 D7:D10 D29:D30 D552 D400:D402 D32 D542 D252 D326:D327 D170 D83 D292 D90:D94 D213:D215 D38:D40 D81 D126:D127 D23:D27 D154 D176:D177 D36 D305:D312 D222:D223 D246:D249 D2:D5 D152 D190 D259:D260 D366:D371 D374:D379 D382 D441:D443 D566 D464:D469 D360:D361 D194 D396:D398 D350:D351 D355:D358 D270 D49:D50 D422:D424 D334:D337 D409:D411 D449:D451 D500:D501 D508 D445 D484 D420 D581 D296 D289:D290 D324 D363 D43:D47 D88 D264:D268 D316 D343:D346 D298 D210:D211 D150 D86 D201 D206:D208 D262 D158:D159 D186 D284 D257 D348 D426:D430 D576:D579 D433:D434 D526:D527 D416:D418 D569:D570 D181:D183 D79 D286 D281:D282 D225 D161 D137:D141 D111:D124 D74:D77 D70:D72 D58 D596:D603 D605:D982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CCD7F-6AF1-40F0-90B1-B9D98235882D}">
  <sheetPr>
    <tabColor theme="9" tint="0.59999389629810485"/>
  </sheetPr>
  <dimension ref="A1:J290"/>
  <sheetViews>
    <sheetView tabSelected="1" zoomScaleNormal="100" workbookViewId="0">
      <pane xSplit="1" ySplit="2" topLeftCell="B3" activePane="bottomRight" state="frozen"/>
      <selection pane="topRight" activeCell="C1" sqref="C1"/>
      <selection pane="bottomLeft" activeCell="A2" sqref="A2"/>
      <selection pane="bottomRight" activeCell="I2" sqref="I2"/>
    </sheetView>
  </sheetViews>
  <sheetFormatPr defaultColWidth="14.42578125" defaultRowHeight="15" customHeight="1" x14ac:dyDescent="0.25"/>
  <cols>
    <col min="1" max="1" width="6.28515625" style="14" customWidth="1"/>
    <col min="2" max="2" width="15.7109375" style="14" customWidth="1"/>
    <col min="3" max="4" width="16.85546875" style="14" customWidth="1"/>
    <col min="5" max="5" width="23.7109375" style="15" customWidth="1"/>
    <col min="6" max="6" width="17.42578125" style="15" customWidth="1"/>
    <col min="7" max="7" width="12" style="14" customWidth="1"/>
    <col min="8" max="8" width="15.28515625" style="14" customWidth="1"/>
    <col min="9" max="9" width="13" style="14" customWidth="1"/>
    <col min="10" max="10" width="12.42578125" style="1" hidden="1" customWidth="1"/>
    <col min="11" max="16384" width="14.42578125" style="3"/>
  </cols>
  <sheetData>
    <row r="1" spans="1:10" ht="33" customHeight="1" x14ac:dyDescent="0.25">
      <c r="A1" s="72" t="s">
        <v>2727</v>
      </c>
      <c r="B1" s="73"/>
      <c r="C1" s="73"/>
      <c r="D1" s="73"/>
      <c r="E1" s="73"/>
      <c r="F1" s="73"/>
      <c r="G1" s="73"/>
      <c r="H1" s="73"/>
      <c r="I1" s="74"/>
    </row>
    <row r="2" spans="1:10" s="6" customFormat="1" ht="36.75" customHeight="1" x14ac:dyDescent="0.25">
      <c r="A2" s="5" t="s">
        <v>4</v>
      </c>
      <c r="B2" s="5" t="s">
        <v>2728</v>
      </c>
      <c r="C2" s="5" t="s">
        <v>2729</v>
      </c>
      <c r="D2" s="5" t="s">
        <v>2730</v>
      </c>
      <c r="E2" s="5" t="s">
        <v>2731</v>
      </c>
      <c r="F2" s="5" t="s">
        <v>2732</v>
      </c>
      <c r="G2" s="5" t="s">
        <v>2733</v>
      </c>
      <c r="H2" s="5" t="s">
        <v>2734</v>
      </c>
      <c r="I2" s="5" t="s">
        <v>2735</v>
      </c>
      <c r="J2" s="4" t="s">
        <v>2736</v>
      </c>
    </row>
    <row r="3" spans="1:10" s="10" customFormat="1" ht="90" customHeight="1" x14ac:dyDescent="0.25">
      <c r="A3" s="7" t="s">
        <v>2219</v>
      </c>
      <c r="B3" s="7" t="s">
        <v>2737</v>
      </c>
      <c r="C3" s="7" t="s">
        <v>2738</v>
      </c>
      <c r="D3" s="7" t="s">
        <v>2739</v>
      </c>
      <c r="E3" s="8" t="s">
        <v>2740</v>
      </c>
      <c r="F3" s="8" t="s">
        <v>2741</v>
      </c>
      <c r="G3" s="7" t="s">
        <v>2720</v>
      </c>
      <c r="H3" s="7"/>
      <c r="I3" s="9">
        <v>43752</v>
      </c>
      <c r="J3" s="2" t="s">
        <v>30</v>
      </c>
    </row>
    <row r="4" spans="1:10" s="10" customFormat="1" ht="90" customHeight="1" x14ac:dyDescent="0.25">
      <c r="A4" s="7" t="s">
        <v>2219</v>
      </c>
      <c r="B4" s="7" t="s">
        <v>2737</v>
      </c>
      <c r="C4" s="7" t="s">
        <v>2742</v>
      </c>
      <c r="D4" s="7" t="s">
        <v>2743</v>
      </c>
      <c r="E4" s="8" t="s">
        <v>2744</v>
      </c>
      <c r="F4" s="8" t="s">
        <v>2745</v>
      </c>
      <c r="G4" s="7" t="s">
        <v>2724</v>
      </c>
      <c r="H4" s="7"/>
      <c r="I4" s="9">
        <v>42633</v>
      </c>
      <c r="J4" s="2" t="s">
        <v>32</v>
      </c>
    </row>
    <row r="5" spans="1:10" s="10" customFormat="1" ht="90" customHeight="1" x14ac:dyDescent="0.25">
      <c r="A5" s="7" t="s">
        <v>2219</v>
      </c>
      <c r="B5" s="7" t="s">
        <v>2737</v>
      </c>
      <c r="C5" s="7" t="s">
        <v>2746</v>
      </c>
      <c r="D5" s="7" t="s">
        <v>2747</v>
      </c>
      <c r="E5" s="8" t="s">
        <v>2748</v>
      </c>
      <c r="F5" s="8" t="s">
        <v>2749</v>
      </c>
      <c r="G5" s="7" t="s">
        <v>2724</v>
      </c>
      <c r="H5" s="7"/>
      <c r="I5" s="9">
        <v>42633</v>
      </c>
      <c r="J5" s="2" t="s">
        <v>32</v>
      </c>
    </row>
    <row r="6" spans="1:10" s="10" customFormat="1" ht="90" customHeight="1" x14ac:dyDescent="0.25">
      <c r="A6" s="7" t="s">
        <v>71</v>
      </c>
      <c r="B6" s="7" t="s">
        <v>2750</v>
      </c>
      <c r="C6" s="7" t="s">
        <v>2751</v>
      </c>
      <c r="D6" s="7" t="s">
        <v>2752</v>
      </c>
      <c r="E6" s="8"/>
      <c r="F6" s="8"/>
      <c r="G6" s="7" t="s">
        <v>2722</v>
      </c>
      <c r="H6" s="7" t="s">
        <v>2725</v>
      </c>
      <c r="I6" s="9"/>
      <c r="J6" s="2" t="s">
        <v>32</v>
      </c>
    </row>
    <row r="7" spans="1:10" s="10" customFormat="1" ht="90" customHeight="1" x14ac:dyDescent="0.25">
      <c r="A7" s="7" t="s">
        <v>71</v>
      </c>
      <c r="B7" s="7" t="s">
        <v>2753</v>
      </c>
      <c r="C7" s="7" t="s">
        <v>2754</v>
      </c>
      <c r="D7" s="7" t="s">
        <v>2755</v>
      </c>
      <c r="E7" s="8" t="s">
        <v>2756</v>
      </c>
      <c r="F7" s="8" t="s">
        <v>2757</v>
      </c>
      <c r="G7" s="7" t="s">
        <v>2722</v>
      </c>
      <c r="H7" s="7" t="s">
        <v>2725</v>
      </c>
      <c r="I7" s="9"/>
      <c r="J7" s="2" t="s">
        <v>32</v>
      </c>
    </row>
    <row r="8" spans="1:10" s="10" customFormat="1" ht="90" customHeight="1" x14ac:dyDescent="0.25">
      <c r="A8" s="7" t="s">
        <v>71</v>
      </c>
      <c r="B8" s="7" t="s">
        <v>2753</v>
      </c>
      <c r="C8" s="7" t="s">
        <v>2758</v>
      </c>
      <c r="D8" s="7" t="s">
        <v>2752</v>
      </c>
      <c r="E8" s="8" t="s">
        <v>2759</v>
      </c>
      <c r="F8" s="8" t="s">
        <v>2760</v>
      </c>
      <c r="G8" s="7" t="s">
        <v>2724</v>
      </c>
      <c r="H8" s="7"/>
      <c r="I8" s="9">
        <v>43482</v>
      </c>
      <c r="J8" s="2" t="s">
        <v>30</v>
      </c>
    </row>
    <row r="9" spans="1:10" s="10" customFormat="1" ht="90" customHeight="1" x14ac:dyDescent="0.25">
      <c r="A9" s="7" t="s">
        <v>71</v>
      </c>
      <c r="B9" s="7" t="s">
        <v>2753</v>
      </c>
      <c r="C9" s="7" t="s">
        <v>2761</v>
      </c>
      <c r="D9" s="7" t="s">
        <v>2752</v>
      </c>
      <c r="E9" s="8" t="s">
        <v>2762</v>
      </c>
      <c r="F9" s="8" t="s">
        <v>2763</v>
      </c>
      <c r="G9" s="7" t="s">
        <v>2722</v>
      </c>
      <c r="H9" s="7" t="s">
        <v>2725</v>
      </c>
      <c r="I9" s="9"/>
      <c r="J9" s="2" t="s">
        <v>32</v>
      </c>
    </row>
    <row r="10" spans="1:10" s="10" customFormat="1" ht="90" customHeight="1" x14ac:dyDescent="0.25">
      <c r="A10" s="7" t="s">
        <v>71</v>
      </c>
      <c r="B10" s="7" t="s">
        <v>2764</v>
      </c>
      <c r="C10" s="7" t="s">
        <v>2765</v>
      </c>
      <c r="D10" s="7" t="s">
        <v>2766</v>
      </c>
      <c r="E10" s="8" t="s">
        <v>2767</v>
      </c>
      <c r="F10" s="8" t="s">
        <v>2768</v>
      </c>
      <c r="G10" s="7" t="s">
        <v>2724</v>
      </c>
      <c r="H10" s="7"/>
      <c r="I10" s="9">
        <v>43165</v>
      </c>
      <c r="J10" s="2" t="s">
        <v>32</v>
      </c>
    </row>
    <row r="11" spans="1:10" s="10" customFormat="1" ht="90" customHeight="1" x14ac:dyDescent="0.25">
      <c r="A11" s="7" t="s">
        <v>650</v>
      </c>
      <c r="B11" s="7" t="s">
        <v>2769</v>
      </c>
      <c r="C11" s="7" t="s">
        <v>2770</v>
      </c>
      <c r="D11" s="7"/>
      <c r="E11" s="8" t="s">
        <v>2771</v>
      </c>
      <c r="F11" s="8" t="s">
        <v>2772</v>
      </c>
      <c r="G11" s="7" t="s">
        <v>2722</v>
      </c>
      <c r="H11" s="7" t="s">
        <v>2725</v>
      </c>
      <c r="I11" s="9"/>
      <c r="J11" s="2" t="s">
        <v>197</v>
      </c>
    </row>
    <row r="12" spans="1:10" s="10" customFormat="1" ht="90" customHeight="1" x14ac:dyDescent="0.25">
      <c r="A12" s="7" t="s">
        <v>650</v>
      </c>
      <c r="B12" s="7" t="s">
        <v>2773</v>
      </c>
      <c r="C12" s="7" t="s">
        <v>2774</v>
      </c>
      <c r="D12" s="7" t="s">
        <v>2775</v>
      </c>
      <c r="E12" s="8" t="s">
        <v>2776</v>
      </c>
      <c r="F12" s="8" t="s">
        <v>2777</v>
      </c>
      <c r="G12" s="7" t="s">
        <v>2722</v>
      </c>
      <c r="H12" s="7" t="s">
        <v>2725</v>
      </c>
      <c r="I12" s="9">
        <v>42838</v>
      </c>
      <c r="J12" s="2" t="s">
        <v>30</v>
      </c>
    </row>
    <row r="13" spans="1:10" s="10" customFormat="1" ht="90" customHeight="1" x14ac:dyDescent="0.25">
      <c r="A13" s="7" t="s">
        <v>650</v>
      </c>
      <c r="B13" s="7" t="s">
        <v>2773</v>
      </c>
      <c r="C13" s="7" t="s">
        <v>2778</v>
      </c>
      <c r="D13" s="7" t="s">
        <v>2779</v>
      </c>
      <c r="E13" s="8" t="s">
        <v>2780</v>
      </c>
      <c r="F13" s="8" t="s">
        <v>2781</v>
      </c>
      <c r="G13" s="7" t="s">
        <v>2720</v>
      </c>
      <c r="H13" s="7"/>
      <c r="I13" s="77"/>
      <c r="J13" s="2" t="s">
        <v>32</v>
      </c>
    </row>
    <row r="14" spans="1:10" s="10" customFormat="1" ht="90" customHeight="1" x14ac:dyDescent="0.25">
      <c r="A14" s="7" t="s">
        <v>650</v>
      </c>
      <c r="B14" s="7" t="s">
        <v>2773</v>
      </c>
      <c r="C14" s="7" t="s">
        <v>2782</v>
      </c>
      <c r="D14" s="7" t="s">
        <v>2783</v>
      </c>
      <c r="E14" s="8" t="s">
        <v>2784</v>
      </c>
      <c r="F14" s="8" t="s">
        <v>2785</v>
      </c>
      <c r="G14" s="7" t="s">
        <v>2722</v>
      </c>
      <c r="H14" s="7" t="s">
        <v>2725</v>
      </c>
      <c r="I14" s="9">
        <v>43095</v>
      </c>
      <c r="J14" s="2" t="s">
        <v>30</v>
      </c>
    </row>
    <row r="15" spans="1:10" s="10" customFormat="1" ht="90" customHeight="1" x14ac:dyDescent="0.25">
      <c r="A15" s="7" t="s">
        <v>650</v>
      </c>
      <c r="B15" s="7" t="s">
        <v>2786</v>
      </c>
      <c r="C15" s="7" t="s">
        <v>2787</v>
      </c>
      <c r="D15" s="7" t="s">
        <v>2783</v>
      </c>
      <c r="E15" s="8"/>
      <c r="F15" s="8" t="s">
        <v>2788</v>
      </c>
      <c r="G15" s="7" t="s">
        <v>2722</v>
      </c>
      <c r="H15" s="7" t="s">
        <v>2725</v>
      </c>
      <c r="I15" s="9">
        <v>43892</v>
      </c>
      <c r="J15" s="2" t="s">
        <v>197</v>
      </c>
    </row>
    <row r="16" spans="1:10" s="10" customFormat="1" ht="90" customHeight="1" x14ac:dyDescent="0.25">
      <c r="A16" s="7" t="s">
        <v>249</v>
      </c>
      <c r="B16" s="7" t="s">
        <v>2789</v>
      </c>
      <c r="C16" s="7" t="s">
        <v>2790</v>
      </c>
      <c r="D16" s="7" t="s">
        <v>2791</v>
      </c>
      <c r="E16" s="8" t="s">
        <v>2792</v>
      </c>
      <c r="F16" s="8" t="s">
        <v>2793</v>
      </c>
      <c r="G16" s="7" t="s">
        <v>2720</v>
      </c>
      <c r="H16" s="7"/>
      <c r="I16" s="9">
        <v>42633</v>
      </c>
      <c r="J16" s="2" t="s">
        <v>32</v>
      </c>
    </row>
    <row r="17" spans="1:10" s="10" customFormat="1" ht="90" customHeight="1" x14ac:dyDescent="0.25">
      <c r="A17" s="7" t="s">
        <v>249</v>
      </c>
      <c r="B17" s="7" t="s">
        <v>2789</v>
      </c>
      <c r="C17" s="7" t="s">
        <v>2794</v>
      </c>
      <c r="D17" s="7" t="s">
        <v>2795</v>
      </c>
      <c r="E17" s="8" t="s">
        <v>2796</v>
      </c>
      <c r="F17" s="8" t="s">
        <v>2797</v>
      </c>
      <c r="G17" s="7" t="s">
        <v>2720</v>
      </c>
      <c r="H17" s="7"/>
      <c r="I17" s="9">
        <v>42769</v>
      </c>
      <c r="J17" s="2" t="s">
        <v>32</v>
      </c>
    </row>
    <row r="18" spans="1:10" s="10" customFormat="1" ht="90" customHeight="1" x14ac:dyDescent="0.25">
      <c r="A18" s="7" t="s">
        <v>249</v>
      </c>
      <c r="B18" s="7" t="s">
        <v>2789</v>
      </c>
      <c r="C18" s="7" t="s">
        <v>2798</v>
      </c>
      <c r="D18" s="7" t="s">
        <v>2795</v>
      </c>
      <c r="E18" s="8" t="s">
        <v>2799</v>
      </c>
      <c r="F18" s="8" t="s">
        <v>2800</v>
      </c>
      <c r="G18" s="7" t="s">
        <v>2722</v>
      </c>
      <c r="H18" s="7" t="s">
        <v>2721</v>
      </c>
      <c r="I18" s="77"/>
      <c r="J18" s="2" t="s">
        <v>32</v>
      </c>
    </row>
    <row r="19" spans="1:10" s="10" customFormat="1" ht="90" customHeight="1" x14ac:dyDescent="0.25">
      <c r="A19" s="7" t="s">
        <v>88</v>
      </c>
      <c r="B19" s="7" t="s">
        <v>2801</v>
      </c>
      <c r="C19" s="7" t="s">
        <v>2802</v>
      </c>
      <c r="D19" s="7" t="s">
        <v>2802</v>
      </c>
      <c r="E19" s="8" t="s">
        <v>2803</v>
      </c>
      <c r="F19" s="8" t="s">
        <v>2804</v>
      </c>
      <c r="G19" s="7" t="s">
        <v>2724</v>
      </c>
      <c r="H19" s="7"/>
      <c r="I19" s="77"/>
      <c r="J19" s="2" t="s">
        <v>197</v>
      </c>
    </row>
    <row r="20" spans="1:10" s="10" customFormat="1" ht="90" customHeight="1" x14ac:dyDescent="0.25">
      <c r="A20" s="7" t="s">
        <v>88</v>
      </c>
      <c r="B20" s="7" t="s">
        <v>2805</v>
      </c>
      <c r="C20" s="7" t="s">
        <v>2806</v>
      </c>
      <c r="D20" s="7" t="s">
        <v>2807</v>
      </c>
      <c r="E20" s="8" t="s">
        <v>2808</v>
      </c>
      <c r="F20" s="8" t="s">
        <v>2809</v>
      </c>
      <c r="G20" s="7" t="s">
        <v>2722</v>
      </c>
      <c r="H20" s="7" t="s">
        <v>2725</v>
      </c>
      <c r="I20" s="9"/>
      <c r="J20" s="2" t="s">
        <v>197</v>
      </c>
    </row>
    <row r="21" spans="1:10" s="10" customFormat="1" ht="90" customHeight="1" x14ac:dyDescent="0.25">
      <c r="A21" s="7" t="s">
        <v>88</v>
      </c>
      <c r="B21" s="7" t="s">
        <v>2810</v>
      </c>
      <c r="C21" s="7" t="s">
        <v>2811</v>
      </c>
      <c r="D21" s="7" t="s">
        <v>2812</v>
      </c>
      <c r="E21" s="8" t="s">
        <v>2813</v>
      </c>
      <c r="F21" s="8" t="s">
        <v>2814</v>
      </c>
      <c r="G21" s="7" t="s">
        <v>2722</v>
      </c>
      <c r="H21" s="7" t="s">
        <v>2725</v>
      </c>
      <c r="I21" s="9"/>
      <c r="J21" s="2" t="s">
        <v>197</v>
      </c>
    </row>
    <row r="22" spans="1:10" s="10" customFormat="1" ht="90" customHeight="1" x14ac:dyDescent="0.25">
      <c r="A22" s="7" t="s">
        <v>88</v>
      </c>
      <c r="B22" s="7" t="s">
        <v>2815</v>
      </c>
      <c r="C22" s="7" t="s">
        <v>2816</v>
      </c>
      <c r="D22" s="7" t="s">
        <v>2817</v>
      </c>
      <c r="E22" s="8" t="s">
        <v>2818</v>
      </c>
      <c r="F22" s="8" t="s">
        <v>2819</v>
      </c>
      <c r="G22" s="7" t="s">
        <v>2722</v>
      </c>
      <c r="H22" s="7" t="s">
        <v>2725</v>
      </c>
      <c r="I22" s="9"/>
      <c r="J22" s="2" t="s">
        <v>197</v>
      </c>
    </row>
    <row r="23" spans="1:10" s="10" customFormat="1" ht="90" customHeight="1" x14ac:dyDescent="0.25">
      <c r="A23" s="7" t="s">
        <v>88</v>
      </c>
      <c r="B23" s="7" t="s">
        <v>2820</v>
      </c>
      <c r="C23" s="7" t="s">
        <v>2821</v>
      </c>
      <c r="D23" s="7" t="s">
        <v>2822</v>
      </c>
      <c r="E23" s="8" t="s">
        <v>2823</v>
      </c>
      <c r="F23" s="8" t="s">
        <v>2824</v>
      </c>
      <c r="G23" s="7" t="s">
        <v>2722</v>
      </c>
      <c r="H23" s="7" t="s">
        <v>2721</v>
      </c>
      <c r="I23" s="9">
        <v>42877</v>
      </c>
      <c r="J23" s="2" t="s">
        <v>32</v>
      </c>
    </row>
    <row r="24" spans="1:10" s="10" customFormat="1" ht="90" customHeight="1" x14ac:dyDescent="0.25">
      <c r="A24" s="7" t="s">
        <v>88</v>
      </c>
      <c r="B24" s="7" t="s">
        <v>2825</v>
      </c>
      <c r="C24" s="7" t="s">
        <v>2826</v>
      </c>
      <c r="D24" s="7" t="s">
        <v>2827</v>
      </c>
      <c r="E24" s="8" t="s">
        <v>2828</v>
      </c>
      <c r="F24" s="8" t="s">
        <v>2829</v>
      </c>
      <c r="G24" s="7" t="s">
        <v>2722</v>
      </c>
      <c r="H24" s="7" t="s">
        <v>2725</v>
      </c>
      <c r="I24" s="77"/>
      <c r="J24" s="2" t="s">
        <v>32</v>
      </c>
    </row>
    <row r="25" spans="1:10" s="10" customFormat="1" ht="90" customHeight="1" x14ac:dyDescent="0.25">
      <c r="A25" s="7" t="s">
        <v>88</v>
      </c>
      <c r="B25" s="7" t="s">
        <v>2825</v>
      </c>
      <c r="C25" s="7" t="s">
        <v>2830</v>
      </c>
      <c r="D25" s="7" t="s">
        <v>2831</v>
      </c>
      <c r="E25" s="8" t="s">
        <v>2832</v>
      </c>
      <c r="F25" s="8" t="s">
        <v>2833</v>
      </c>
      <c r="G25" s="7" t="s">
        <v>2722</v>
      </c>
      <c r="H25" s="7" t="s">
        <v>2725</v>
      </c>
      <c r="I25" s="9"/>
      <c r="J25" s="2" t="s">
        <v>197</v>
      </c>
    </row>
    <row r="26" spans="1:10" s="10" customFormat="1" ht="90" customHeight="1" x14ac:dyDescent="0.25">
      <c r="A26" s="7" t="s">
        <v>88</v>
      </c>
      <c r="B26" s="7" t="s">
        <v>2825</v>
      </c>
      <c r="C26" s="7" t="s">
        <v>2834</v>
      </c>
      <c r="D26" s="7" t="s">
        <v>2835</v>
      </c>
      <c r="E26" s="8" t="s">
        <v>2836</v>
      </c>
      <c r="F26" s="8" t="s">
        <v>2837</v>
      </c>
      <c r="G26" s="7" t="s">
        <v>2724</v>
      </c>
      <c r="H26" s="7"/>
      <c r="I26" s="9">
        <v>42633</v>
      </c>
      <c r="J26" s="2" t="s">
        <v>32</v>
      </c>
    </row>
    <row r="27" spans="1:10" s="10" customFormat="1" ht="90" customHeight="1" x14ac:dyDescent="0.25">
      <c r="A27" s="7" t="s">
        <v>88</v>
      </c>
      <c r="B27" s="7" t="s">
        <v>2825</v>
      </c>
      <c r="C27" s="7" t="s">
        <v>2838</v>
      </c>
      <c r="D27" s="7" t="s">
        <v>2839</v>
      </c>
      <c r="E27" s="8" t="s">
        <v>2840</v>
      </c>
      <c r="F27" s="8" t="s">
        <v>2841</v>
      </c>
      <c r="G27" s="7" t="s">
        <v>2722</v>
      </c>
      <c r="H27" s="7" t="s">
        <v>2725</v>
      </c>
      <c r="I27" s="9"/>
      <c r="J27" s="2" t="s">
        <v>197</v>
      </c>
    </row>
    <row r="28" spans="1:10" s="10" customFormat="1" ht="90" customHeight="1" x14ac:dyDescent="0.25">
      <c r="A28" s="7" t="s">
        <v>88</v>
      </c>
      <c r="B28" s="7" t="s">
        <v>2825</v>
      </c>
      <c r="C28" s="7" t="s">
        <v>2842</v>
      </c>
      <c r="D28" s="7" t="s">
        <v>2843</v>
      </c>
      <c r="E28" s="8" t="s">
        <v>2844</v>
      </c>
      <c r="F28" s="8" t="s">
        <v>2845</v>
      </c>
      <c r="G28" s="7" t="s">
        <v>2722</v>
      </c>
      <c r="H28" s="7" t="s">
        <v>2725</v>
      </c>
      <c r="I28" s="9"/>
      <c r="J28" s="2" t="s">
        <v>197</v>
      </c>
    </row>
    <row r="29" spans="1:10" s="10" customFormat="1" ht="90" customHeight="1" x14ac:dyDescent="0.25">
      <c r="A29" s="7" t="s">
        <v>88</v>
      </c>
      <c r="B29" s="7" t="s">
        <v>2825</v>
      </c>
      <c r="C29" s="7" t="s">
        <v>2846</v>
      </c>
      <c r="D29" s="7" t="s">
        <v>2835</v>
      </c>
      <c r="E29" s="8" t="s">
        <v>2847</v>
      </c>
      <c r="F29" s="8" t="s">
        <v>2848</v>
      </c>
      <c r="G29" s="7" t="s">
        <v>2722</v>
      </c>
      <c r="H29" s="7" t="s">
        <v>2721</v>
      </c>
      <c r="I29" s="9">
        <v>43272</v>
      </c>
      <c r="J29" s="2" t="s">
        <v>30</v>
      </c>
    </row>
    <row r="30" spans="1:10" s="10" customFormat="1" ht="90" customHeight="1" x14ac:dyDescent="0.25">
      <c r="A30" s="7" t="s">
        <v>88</v>
      </c>
      <c r="B30" s="7" t="s">
        <v>2825</v>
      </c>
      <c r="C30" s="7" t="s">
        <v>2849</v>
      </c>
      <c r="D30" s="7" t="s">
        <v>2850</v>
      </c>
      <c r="E30" s="8" t="s">
        <v>2851</v>
      </c>
      <c r="F30" s="8" t="s">
        <v>2852</v>
      </c>
      <c r="G30" s="7" t="s">
        <v>2724</v>
      </c>
      <c r="H30" s="7"/>
      <c r="I30" s="9">
        <v>42877</v>
      </c>
      <c r="J30" s="2" t="s">
        <v>32</v>
      </c>
    </row>
    <row r="31" spans="1:10" s="10" customFormat="1" ht="90" customHeight="1" x14ac:dyDescent="0.25">
      <c r="A31" s="7" t="s">
        <v>88</v>
      </c>
      <c r="B31" s="7" t="s">
        <v>2853</v>
      </c>
      <c r="C31" s="7" t="s">
        <v>2854</v>
      </c>
      <c r="D31" s="7" t="s">
        <v>2817</v>
      </c>
      <c r="E31" s="8" t="s">
        <v>2855</v>
      </c>
      <c r="F31" s="8" t="s">
        <v>2856</v>
      </c>
      <c r="G31" s="7" t="s">
        <v>2722</v>
      </c>
      <c r="H31" s="7" t="s">
        <v>2721</v>
      </c>
      <c r="I31" s="9">
        <v>42933</v>
      </c>
      <c r="J31" s="2" t="s">
        <v>32</v>
      </c>
    </row>
    <row r="32" spans="1:10" s="10" customFormat="1" ht="90" customHeight="1" x14ac:dyDescent="0.25">
      <c r="A32" s="7" t="s">
        <v>88</v>
      </c>
      <c r="B32" s="7" t="s">
        <v>2825</v>
      </c>
      <c r="C32" s="7" t="s">
        <v>2857</v>
      </c>
      <c r="D32" s="7" t="s">
        <v>2843</v>
      </c>
      <c r="E32" s="8" t="s">
        <v>2858</v>
      </c>
      <c r="F32" s="8" t="s">
        <v>2859</v>
      </c>
      <c r="G32" s="7" t="s">
        <v>2724</v>
      </c>
      <c r="H32" s="7"/>
      <c r="I32" s="9">
        <v>43172</v>
      </c>
      <c r="J32" s="2" t="s">
        <v>30</v>
      </c>
    </row>
    <row r="33" spans="1:10" s="10" customFormat="1" ht="90" customHeight="1" x14ac:dyDescent="0.25">
      <c r="A33" s="7" t="s">
        <v>88</v>
      </c>
      <c r="B33" s="7" t="s">
        <v>2810</v>
      </c>
      <c r="C33" s="7" t="s">
        <v>2860</v>
      </c>
      <c r="D33" s="7" t="s">
        <v>2861</v>
      </c>
      <c r="E33" s="8" t="s">
        <v>2862</v>
      </c>
      <c r="F33" s="8" t="s">
        <v>2863</v>
      </c>
      <c r="G33" s="7" t="s">
        <v>2722</v>
      </c>
      <c r="H33" s="7" t="s">
        <v>2725</v>
      </c>
      <c r="I33" s="9">
        <v>43126</v>
      </c>
      <c r="J33" s="2" t="s">
        <v>197</v>
      </c>
    </row>
    <row r="34" spans="1:10" s="10" customFormat="1" ht="90" customHeight="1" x14ac:dyDescent="0.25">
      <c r="A34" s="7" t="s">
        <v>88</v>
      </c>
      <c r="B34" s="7" t="s">
        <v>2864</v>
      </c>
      <c r="C34" s="7" t="s">
        <v>2865</v>
      </c>
      <c r="D34" s="7" t="s">
        <v>2866</v>
      </c>
      <c r="E34" s="8" t="s">
        <v>2867</v>
      </c>
      <c r="F34" s="8" t="s">
        <v>2868</v>
      </c>
      <c r="G34" s="7" t="s">
        <v>2722</v>
      </c>
      <c r="H34" s="7" t="s">
        <v>2725</v>
      </c>
      <c r="I34" s="77"/>
      <c r="J34" s="2" t="s">
        <v>32</v>
      </c>
    </row>
    <row r="35" spans="1:10" s="10" customFormat="1" ht="90" customHeight="1" x14ac:dyDescent="0.25">
      <c r="A35" s="7" t="s">
        <v>88</v>
      </c>
      <c r="B35" s="7" t="s">
        <v>2869</v>
      </c>
      <c r="C35" s="7" t="s">
        <v>2870</v>
      </c>
      <c r="D35" s="7" t="s">
        <v>2871</v>
      </c>
      <c r="E35" s="8" t="s">
        <v>2872</v>
      </c>
      <c r="F35" s="8" t="s">
        <v>2873</v>
      </c>
      <c r="G35" s="7" t="s">
        <v>2722</v>
      </c>
      <c r="H35" s="7" t="s">
        <v>2721</v>
      </c>
      <c r="I35" s="9">
        <v>43264</v>
      </c>
      <c r="J35" s="2" t="s">
        <v>30</v>
      </c>
    </row>
    <row r="36" spans="1:10" s="10" customFormat="1" ht="90" customHeight="1" x14ac:dyDescent="0.25">
      <c r="A36" s="7" t="s">
        <v>88</v>
      </c>
      <c r="B36" s="7" t="s">
        <v>2874</v>
      </c>
      <c r="C36" s="7" t="s">
        <v>2875</v>
      </c>
      <c r="D36" s="7" t="s">
        <v>2876</v>
      </c>
      <c r="E36" s="8" t="s">
        <v>2877</v>
      </c>
      <c r="F36" s="8" t="s">
        <v>2878</v>
      </c>
      <c r="G36" s="7" t="s">
        <v>2722</v>
      </c>
      <c r="H36" s="7" t="s">
        <v>2721</v>
      </c>
      <c r="I36" s="9">
        <v>42984</v>
      </c>
      <c r="J36" s="2" t="s">
        <v>32</v>
      </c>
    </row>
    <row r="37" spans="1:10" s="10" customFormat="1" ht="90" customHeight="1" x14ac:dyDescent="0.25">
      <c r="A37" s="7" t="s">
        <v>83</v>
      </c>
      <c r="B37" s="7" t="s">
        <v>2879</v>
      </c>
      <c r="C37" s="7" t="s">
        <v>2880</v>
      </c>
      <c r="D37" s="7" t="s">
        <v>2881</v>
      </c>
      <c r="E37" s="8" t="s">
        <v>2882</v>
      </c>
      <c r="F37" s="8" t="s">
        <v>2883</v>
      </c>
      <c r="G37" s="7" t="s">
        <v>2722</v>
      </c>
      <c r="H37" s="7" t="s">
        <v>2725</v>
      </c>
      <c r="I37" s="9"/>
      <c r="J37" s="2" t="s">
        <v>32</v>
      </c>
    </row>
    <row r="38" spans="1:10" s="10" customFormat="1" ht="90" customHeight="1" x14ac:dyDescent="0.25">
      <c r="A38" s="7" t="s">
        <v>83</v>
      </c>
      <c r="B38" s="7" t="s">
        <v>2884</v>
      </c>
      <c r="C38" s="7" t="s">
        <v>2885</v>
      </c>
      <c r="D38" s="7" t="s">
        <v>2885</v>
      </c>
      <c r="E38" s="8" t="s">
        <v>2886</v>
      </c>
      <c r="F38" s="8" t="s">
        <v>2887</v>
      </c>
      <c r="G38" s="7" t="s">
        <v>2720</v>
      </c>
      <c r="H38" s="7"/>
      <c r="I38" s="77"/>
      <c r="J38" s="2" t="s">
        <v>654</v>
      </c>
    </row>
    <row r="39" spans="1:10" s="10" customFormat="1" ht="90" customHeight="1" x14ac:dyDescent="0.25">
      <c r="A39" s="7" t="s">
        <v>83</v>
      </c>
      <c r="B39" s="7" t="s">
        <v>2888</v>
      </c>
      <c r="C39" s="7" t="s">
        <v>2889</v>
      </c>
      <c r="D39" s="7" t="s">
        <v>2889</v>
      </c>
      <c r="E39" s="8" t="s">
        <v>2890</v>
      </c>
      <c r="F39" s="8" t="s">
        <v>2891</v>
      </c>
      <c r="G39" s="7" t="s">
        <v>2722</v>
      </c>
      <c r="H39" s="7" t="s">
        <v>2721</v>
      </c>
      <c r="I39" s="9">
        <v>43628</v>
      </c>
      <c r="J39" s="2" t="s">
        <v>30</v>
      </c>
    </row>
    <row r="40" spans="1:10" s="10" customFormat="1" ht="90" customHeight="1" x14ac:dyDescent="0.25">
      <c r="A40" s="7" t="s">
        <v>83</v>
      </c>
      <c r="B40" s="7" t="s">
        <v>2884</v>
      </c>
      <c r="C40" s="7" t="s">
        <v>2892</v>
      </c>
      <c r="D40" s="7" t="s">
        <v>2893</v>
      </c>
      <c r="E40" s="8" t="s">
        <v>2894</v>
      </c>
      <c r="F40" s="8" t="s">
        <v>2895</v>
      </c>
      <c r="G40" s="7" t="s">
        <v>2722</v>
      </c>
      <c r="H40" s="7" t="s">
        <v>2721</v>
      </c>
      <c r="I40" s="9">
        <v>43468</v>
      </c>
      <c r="J40" s="2" t="s">
        <v>30</v>
      </c>
    </row>
    <row r="41" spans="1:10" s="10" customFormat="1" ht="90" customHeight="1" x14ac:dyDescent="0.25">
      <c r="A41" s="7" t="s">
        <v>83</v>
      </c>
      <c r="B41" s="7" t="s">
        <v>2884</v>
      </c>
      <c r="C41" s="7" t="s">
        <v>2896</v>
      </c>
      <c r="D41" s="7" t="s">
        <v>2897</v>
      </c>
      <c r="E41" s="8" t="s">
        <v>2898</v>
      </c>
      <c r="F41" s="8" t="s">
        <v>2899</v>
      </c>
      <c r="G41" s="7" t="s">
        <v>2724</v>
      </c>
      <c r="H41" s="7"/>
      <c r="I41" s="75"/>
      <c r="J41" s="2" t="s">
        <v>30</v>
      </c>
    </row>
    <row r="42" spans="1:10" s="10" customFormat="1" ht="90" customHeight="1" x14ac:dyDescent="0.25">
      <c r="A42" s="7" t="s">
        <v>83</v>
      </c>
      <c r="B42" s="7" t="s">
        <v>2900</v>
      </c>
      <c r="C42" s="7" t="s">
        <v>2901</v>
      </c>
      <c r="D42" s="7" t="s">
        <v>2902</v>
      </c>
      <c r="E42" s="8" t="s">
        <v>2903</v>
      </c>
      <c r="F42" s="8" t="s">
        <v>2904</v>
      </c>
      <c r="G42" s="7" t="s">
        <v>2720</v>
      </c>
      <c r="H42" s="7"/>
      <c r="I42" s="75"/>
      <c r="J42" s="2" t="s">
        <v>30</v>
      </c>
    </row>
    <row r="43" spans="1:10" s="10" customFormat="1" ht="90" customHeight="1" x14ac:dyDescent="0.25">
      <c r="A43" s="7" t="s">
        <v>83</v>
      </c>
      <c r="B43" s="7" t="s">
        <v>2905</v>
      </c>
      <c r="C43" s="7" t="s">
        <v>2906</v>
      </c>
      <c r="D43" s="7" t="s">
        <v>2907</v>
      </c>
      <c r="E43" s="8" t="s">
        <v>2908</v>
      </c>
      <c r="F43" s="8" t="s">
        <v>2909</v>
      </c>
      <c r="G43" s="7" t="s">
        <v>2724</v>
      </c>
      <c r="H43" s="7"/>
      <c r="I43" s="75"/>
      <c r="J43" s="2" t="s">
        <v>30</v>
      </c>
    </row>
    <row r="44" spans="1:10" s="10" customFormat="1" ht="90" customHeight="1" x14ac:dyDescent="0.25">
      <c r="A44" s="7" t="s">
        <v>83</v>
      </c>
      <c r="B44" s="7" t="s">
        <v>2910</v>
      </c>
      <c r="C44" s="7" t="s">
        <v>2911</v>
      </c>
      <c r="D44" s="7" t="s">
        <v>2912</v>
      </c>
      <c r="E44" s="8" t="s">
        <v>2913</v>
      </c>
      <c r="F44" s="8" t="s">
        <v>2914</v>
      </c>
      <c r="G44" s="7" t="s">
        <v>2722</v>
      </c>
      <c r="H44" s="7" t="s">
        <v>2725</v>
      </c>
      <c r="I44" s="9"/>
      <c r="J44" s="2" t="s">
        <v>32</v>
      </c>
    </row>
    <row r="45" spans="1:10" s="10" customFormat="1" ht="90" customHeight="1" x14ac:dyDescent="0.25">
      <c r="A45" s="7" t="s">
        <v>83</v>
      </c>
      <c r="B45" s="7" t="s">
        <v>2915</v>
      </c>
      <c r="C45" s="7" t="s">
        <v>2916</v>
      </c>
      <c r="D45" s="7" t="s">
        <v>2917</v>
      </c>
      <c r="E45" s="8" t="s">
        <v>2918</v>
      </c>
      <c r="F45" s="8" t="s">
        <v>2919</v>
      </c>
      <c r="G45" s="7" t="s">
        <v>2722</v>
      </c>
      <c r="H45" s="7" t="s">
        <v>2725</v>
      </c>
      <c r="I45" s="9">
        <v>43628</v>
      </c>
      <c r="J45" s="2" t="s">
        <v>30</v>
      </c>
    </row>
    <row r="46" spans="1:10" s="10" customFormat="1" ht="90" customHeight="1" x14ac:dyDescent="0.25">
      <c r="A46" s="7" t="s">
        <v>83</v>
      </c>
      <c r="B46" s="7" t="s">
        <v>2884</v>
      </c>
      <c r="C46" s="7" t="s">
        <v>2920</v>
      </c>
      <c r="D46" s="7" t="s">
        <v>2917</v>
      </c>
      <c r="E46" s="8" t="s">
        <v>2921</v>
      </c>
      <c r="F46" s="8" t="s">
        <v>2922</v>
      </c>
      <c r="G46" s="7" t="s">
        <v>2724</v>
      </c>
      <c r="H46" s="7"/>
      <c r="I46" s="9">
        <v>43797</v>
      </c>
      <c r="J46" s="2" t="s">
        <v>30</v>
      </c>
    </row>
    <row r="47" spans="1:10" s="10" customFormat="1" ht="90" customHeight="1" x14ac:dyDescent="0.25">
      <c r="A47" s="7" t="s">
        <v>1448</v>
      </c>
      <c r="B47" s="7" t="s">
        <v>2923</v>
      </c>
      <c r="C47" s="7" t="s">
        <v>2924</v>
      </c>
      <c r="D47" s="7" t="s">
        <v>2925</v>
      </c>
      <c r="E47" s="8" t="s">
        <v>2926</v>
      </c>
      <c r="F47" s="8" t="s">
        <v>2927</v>
      </c>
      <c r="G47" s="7" t="s">
        <v>2720</v>
      </c>
      <c r="H47" s="7"/>
      <c r="I47" s="9">
        <v>42633</v>
      </c>
      <c r="J47" s="2" t="s">
        <v>30</v>
      </c>
    </row>
    <row r="48" spans="1:10" s="10" customFormat="1" ht="90" customHeight="1" x14ac:dyDescent="0.25">
      <c r="A48" s="7" t="s">
        <v>274</v>
      </c>
      <c r="B48" s="7" t="s">
        <v>2928</v>
      </c>
      <c r="C48" s="7" t="s">
        <v>2929</v>
      </c>
      <c r="D48" s="7" t="s">
        <v>2930</v>
      </c>
      <c r="E48" s="8" t="s">
        <v>2931</v>
      </c>
      <c r="F48" s="8" t="s">
        <v>2932</v>
      </c>
      <c r="G48" s="7" t="s">
        <v>2724</v>
      </c>
      <c r="H48" s="7"/>
      <c r="I48" s="9">
        <v>43517</v>
      </c>
      <c r="J48" s="2" t="s">
        <v>30</v>
      </c>
    </row>
    <row r="49" spans="1:10" s="10" customFormat="1" ht="90" customHeight="1" x14ac:dyDescent="0.25">
      <c r="A49" s="7" t="s">
        <v>274</v>
      </c>
      <c r="B49" s="7" t="s">
        <v>2933</v>
      </c>
      <c r="C49" s="7" t="s">
        <v>2934</v>
      </c>
      <c r="D49" s="7" t="s">
        <v>2935</v>
      </c>
      <c r="E49" s="8" t="s">
        <v>2936</v>
      </c>
      <c r="F49" s="8" t="s">
        <v>2937</v>
      </c>
      <c r="G49" s="7" t="s">
        <v>2722</v>
      </c>
      <c r="H49" s="7" t="s">
        <v>2725</v>
      </c>
      <c r="I49" s="9"/>
      <c r="J49" s="2" t="s">
        <v>197</v>
      </c>
    </row>
    <row r="50" spans="1:10" s="10" customFormat="1" ht="90" customHeight="1" x14ac:dyDescent="0.25">
      <c r="A50" s="7" t="s">
        <v>274</v>
      </c>
      <c r="B50" s="7" t="s">
        <v>2933</v>
      </c>
      <c r="C50" s="7" t="s">
        <v>2938</v>
      </c>
      <c r="D50" s="7" t="s">
        <v>2939</v>
      </c>
      <c r="E50" s="8" t="s">
        <v>2940</v>
      </c>
      <c r="F50" s="8" t="s">
        <v>2941</v>
      </c>
      <c r="G50" s="7" t="s">
        <v>2720</v>
      </c>
      <c r="H50" s="7"/>
      <c r="I50" s="9">
        <v>42633</v>
      </c>
      <c r="J50" s="2" t="s">
        <v>32</v>
      </c>
    </row>
    <row r="51" spans="1:10" s="10" customFormat="1" ht="90" customHeight="1" x14ac:dyDescent="0.25">
      <c r="A51" s="7" t="s">
        <v>274</v>
      </c>
      <c r="B51" s="7" t="s">
        <v>2942</v>
      </c>
      <c r="C51" s="7" t="s">
        <v>2943</v>
      </c>
      <c r="D51" s="7" t="s">
        <v>2944</v>
      </c>
      <c r="E51" s="8" t="s">
        <v>2945</v>
      </c>
      <c r="F51" s="8" t="s">
        <v>552</v>
      </c>
      <c r="G51" s="7" t="s">
        <v>2724</v>
      </c>
      <c r="H51" s="7"/>
      <c r="I51" s="9">
        <v>42633</v>
      </c>
      <c r="J51" s="2" t="s">
        <v>32</v>
      </c>
    </row>
    <row r="52" spans="1:10" s="10" customFormat="1" ht="90" customHeight="1" x14ac:dyDescent="0.25">
      <c r="A52" s="7" t="s">
        <v>274</v>
      </c>
      <c r="B52" s="7" t="s">
        <v>2933</v>
      </c>
      <c r="C52" s="7" t="s">
        <v>2946</v>
      </c>
      <c r="D52" s="7" t="s">
        <v>2947</v>
      </c>
      <c r="E52" s="8" t="s">
        <v>2948</v>
      </c>
      <c r="F52" s="8" t="s">
        <v>2949</v>
      </c>
      <c r="G52" s="7" t="s">
        <v>2724</v>
      </c>
      <c r="H52" s="7"/>
      <c r="I52" s="9">
        <v>43230</v>
      </c>
      <c r="J52" s="2" t="s">
        <v>552</v>
      </c>
    </row>
    <row r="53" spans="1:10" s="10" customFormat="1" ht="90" customHeight="1" x14ac:dyDescent="0.25">
      <c r="A53" s="7" t="s">
        <v>274</v>
      </c>
      <c r="B53" s="7" t="s">
        <v>2950</v>
      </c>
      <c r="C53" s="7" t="s">
        <v>2951</v>
      </c>
      <c r="D53" s="7" t="s">
        <v>2952</v>
      </c>
      <c r="E53" s="8" t="s">
        <v>2953</v>
      </c>
      <c r="F53" s="8" t="s">
        <v>2954</v>
      </c>
      <c r="G53" s="7" t="s">
        <v>2720</v>
      </c>
      <c r="H53" s="7"/>
      <c r="I53" s="9">
        <v>44294</v>
      </c>
      <c r="J53" s="2" t="s">
        <v>552</v>
      </c>
    </row>
    <row r="54" spans="1:10" s="10" customFormat="1" ht="90" customHeight="1" x14ac:dyDescent="0.25">
      <c r="A54" s="7" t="s">
        <v>274</v>
      </c>
      <c r="B54" s="7" t="s">
        <v>2955</v>
      </c>
      <c r="C54" s="7" t="s">
        <v>2956</v>
      </c>
      <c r="D54" s="7" t="s">
        <v>2957</v>
      </c>
      <c r="E54" s="8" t="s">
        <v>2958</v>
      </c>
      <c r="F54" s="8" t="s">
        <v>2959</v>
      </c>
      <c r="G54" s="7" t="s">
        <v>2720</v>
      </c>
      <c r="H54" s="7"/>
      <c r="I54" s="9">
        <v>43556</v>
      </c>
      <c r="J54" s="2" t="s">
        <v>552</v>
      </c>
    </row>
    <row r="55" spans="1:10" s="10" customFormat="1" ht="90" customHeight="1" x14ac:dyDescent="0.25">
      <c r="A55" s="7" t="s">
        <v>60</v>
      </c>
      <c r="B55" s="7" t="s">
        <v>2960</v>
      </c>
      <c r="C55" s="7" t="s">
        <v>2961</v>
      </c>
      <c r="D55" s="7" t="s">
        <v>2962</v>
      </c>
      <c r="E55" s="8" t="s">
        <v>2963</v>
      </c>
      <c r="F55" s="8" t="s">
        <v>2964</v>
      </c>
      <c r="G55" s="7" t="s">
        <v>2724</v>
      </c>
      <c r="H55" s="7"/>
      <c r="I55" s="9">
        <v>43154</v>
      </c>
      <c r="J55" s="2" t="s">
        <v>30</v>
      </c>
    </row>
    <row r="56" spans="1:10" s="10" customFormat="1" ht="90" customHeight="1" x14ac:dyDescent="0.25">
      <c r="A56" s="7" t="s">
        <v>60</v>
      </c>
      <c r="B56" s="7" t="s">
        <v>2965</v>
      </c>
      <c r="C56" s="7" t="s">
        <v>2966</v>
      </c>
      <c r="D56" s="7" t="s">
        <v>2967</v>
      </c>
      <c r="E56" s="8" t="s">
        <v>2968</v>
      </c>
      <c r="F56" s="8" t="s">
        <v>2969</v>
      </c>
      <c r="G56" s="7" t="s">
        <v>2722</v>
      </c>
      <c r="H56" s="7" t="s">
        <v>2721</v>
      </c>
      <c r="I56" s="9">
        <v>42633</v>
      </c>
      <c r="J56" s="2" t="s">
        <v>32</v>
      </c>
    </row>
    <row r="57" spans="1:10" s="10" customFormat="1" ht="90" customHeight="1" x14ac:dyDescent="0.25">
      <c r="A57" s="7" t="s">
        <v>60</v>
      </c>
      <c r="B57" s="7" t="s">
        <v>2965</v>
      </c>
      <c r="C57" s="7" t="s">
        <v>2970</v>
      </c>
      <c r="D57" s="7" t="s">
        <v>2971</v>
      </c>
      <c r="E57" s="8" t="s">
        <v>2972</v>
      </c>
      <c r="F57" s="8" t="s">
        <v>2973</v>
      </c>
      <c r="G57" s="7" t="s">
        <v>2720</v>
      </c>
      <c r="H57" s="7"/>
      <c r="I57" s="9">
        <v>43567</v>
      </c>
      <c r="J57" s="2" t="s">
        <v>30</v>
      </c>
    </row>
    <row r="58" spans="1:10" s="10" customFormat="1" ht="90" customHeight="1" x14ac:dyDescent="0.25">
      <c r="A58" s="7" t="s">
        <v>60</v>
      </c>
      <c r="B58" s="7" t="s">
        <v>2965</v>
      </c>
      <c r="C58" s="7" t="s">
        <v>2974</v>
      </c>
      <c r="D58" s="7" t="s">
        <v>2975</v>
      </c>
      <c r="E58" s="8" t="s">
        <v>2976</v>
      </c>
      <c r="F58" s="8" t="s">
        <v>2977</v>
      </c>
      <c r="G58" s="7" t="s">
        <v>2720</v>
      </c>
      <c r="H58" s="7"/>
      <c r="I58" s="9">
        <v>42936</v>
      </c>
      <c r="J58" s="2" t="s">
        <v>32</v>
      </c>
    </row>
    <row r="59" spans="1:10" s="10" customFormat="1" ht="90" customHeight="1" x14ac:dyDescent="0.25">
      <c r="A59" s="7" t="s">
        <v>60</v>
      </c>
      <c r="B59" s="7" t="s">
        <v>2978</v>
      </c>
      <c r="C59" s="7" t="s">
        <v>2979</v>
      </c>
      <c r="D59" s="7" t="s">
        <v>2980</v>
      </c>
      <c r="E59" s="8" t="s">
        <v>2981</v>
      </c>
      <c r="F59" s="8" t="s">
        <v>2982</v>
      </c>
      <c r="G59" s="7" t="s">
        <v>2722</v>
      </c>
      <c r="H59" s="7" t="s">
        <v>2721</v>
      </c>
      <c r="I59" s="9">
        <v>44238</v>
      </c>
      <c r="J59" s="2" t="s">
        <v>30</v>
      </c>
    </row>
    <row r="60" spans="1:10" s="10" customFormat="1" ht="90" customHeight="1" x14ac:dyDescent="0.25">
      <c r="A60" s="7" t="s">
        <v>60</v>
      </c>
      <c r="B60" s="7" t="s">
        <v>2983</v>
      </c>
      <c r="C60" s="7" t="s">
        <v>2984</v>
      </c>
      <c r="D60" s="7" t="s">
        <v>2985</v>
      </c>
      <c r="E60" s="8" t="s">
        <v>2986</v>
      </c>
      <c r="F60" s="8" t="s">
        <v>2987</v>
      </c>
      <c r="G60" s="7" t="s">
        <v>2722</v>
      </c>
      <c r="H60" s="7" t="s">
        <v>2721</v>
      </c>
      <c r="I60" s="9">
        <v>43165</v>
      </c>
      <c r="J60" s="2" t="s">
        <v>30</v>
      </c>
    </row>
    <row r="61" spans="1:10" s="10" customFormat="1" ht="90" customHeight="1" x14ac:dyDescent="0.25">
      <c r="A61" s="7" t="s">
        <v>60</v>
      </c>
      <c r="B61" s="7" t="s">
        <v>2965</v>
      </c>
      <c r="C61" s="7" t="s">
        <v>2988</v>
      </c>
      <c r="D61" s="7" t="s">
        <v>2989</v>
      </c>
      <c r="E61" s="8" t="s">
        <v>2990</v>
      </c>
      <c r="F61" s="8" t="s">
        <v>2991</v>
      </c>
      <c r="G61" s="7" t="s">
        <v>2720</v>
      </c>
      <c r="H61" s="7"/>
      <c r="I61" s="9">
        <v>43168</v>
      </c>
      <c r="J61" s="2"/>
    </row>
    <row r="62" spans="1:10" s="10" customFormat="1" ht="90" customHeight="1" x14ac:dyDescent="0.25">
      <c r="A62" s="7" t="s">
        <v>412</v>
      </c>
      <c r="B62" s="7" t="s">
        <v>2992</v>
      </c>
      <c r="C62" s="7" t="s">
        <v>2993</v>
      </c>
      <c r="D62" s="7" t="s">
        <v>2994</v>
      </c>
      <c r="E62" s="8" t="s">
        <v>2995</v>
      </c>
      <c r="F62" s="8" t="s">
        <v>2996</v>
      </c>
      <c r="G62" s="7" t="s">
        <v>2722</v>
      </c>
      <c r="H62" s="7" t="s">
        <v>2725</v>
      </c>
      <c r="I62" s="75"/>
      <c r="J62" s="2" t="s">
        <v>30</v>
      </c>
    </row>
    <row r="63" spans="1:10" s="10" customFormat="1" ht="90" customHeight="1" x14ac:dyDescent="0.25">
      <c r="A63" s="7" t="s">
        <v>412</v>
      </c>
      <c r="B63" s="7" t="s">
        <v>2992</v>
      </c>
      <c r="C63" s="7" t="s">
        <v>2997</v>
      </c>
      <c r="D63" s="7" t="s">
        <v>2998</v>
      </c>
      <c r="E63" s="8" t="s">
        <v>2999</v>
      </c>
      <c r="F63" s="8" t="s">
        <v>3000</v>
      </c>
      <c r="G63" s="7" t="s">
        <v>2724</v>
      </c>
      <c r="H63" s="7"/>
      <c r="I63" s="9">
        <v>43875</v>
      </c>
      <c r="J63" s="2" t="s">
        <v>30</v>
      </c>
    </row>
    <row r="64" spans="1:10" s="10" customFormat="1" ht="90" customHeight="1" x14ac:dyDescent="0.25">
      <c r="A64" s="7" t="s">
        <v>412</v>
      </c>
      <c r="B64" s="7" t="s">
        <v>3001</v>
      </c>
      <c r="C64" s="7" t="s">
        <v>3002</v>
      </c>
      <c r="D64" s="7" t="s">
        <v>3003</v>
      </c>
      <c r="E64" s="8" t="s">
        <v>3004</v>
      </c>
      <c r="F64" s="8" t="s">
        <v>3005</v>
      </c>
      <c r="G64" s="7" t="s">
        <v>2720</v>
      </c>
      <c r="H64" s="7"/>
      <c r="I64" s="9">
        <v>42835</v>
      </c>
      <c r="J64" s="2" t="s">
        <v>32</v>
      </c>
    </row>
    <row r="65" spans="1:10" s="10" customFormat="1" ht="90" customHeight="1" x14ac:dyDescent="0.25">
      <c r="A65" s="7" t="s">
        <v>412</v>
      </c>
      <c r="B65" s="7" t="s">
        <v>2992</v>
      </c>
      <c r="C65" s="7" t="s">
        <v>3006</v>
      </c>
      <c r="D65" s="7" t="s">
        <v>3007</v>
      </c>
      <c r="E65" s="8" t="s">
        <v>3008</v>
      </c>
      <c r="F65" s="8" t="s">
        <v>3009</v>
      </c>
      <c r="G65" s="7" t="s">
        <v>2720</v>
      </c>
      <c r="H65" s="7"/>
      <c r="I65" s="9">
        <v>44203</v>
      </c>
      <c r="J65" s="2" t="s">
        <v>30</v>
      </c>
    </row>
    <row r="66" spans="1:10" s="10" customFormat="1" ht="90" customHeight="1" x14ac:dyDescent="0.25">
      <c r="A66" s="7" t="s">
        <v>412</v>
      </c>
      <c r="B66" s="7" t="s">
        <v>2992</v>
      </c>
      <c r="C66" s="7" t="s">
        <v>3010</v>
      </c>
      <c r="D66" s="7" t="s">
        <v>3011</v>
      </c>
      <c r="E66" s="8"/>
      <c r="F66" s="11" t="s">
        <v>3012</v>
      </c>
      <c r="G66" s="7" t="s">
        <v>2724</v>
      </c>
      <c r="H66" s="7"/>
      <c r="I66" s="9">
        <v>44203</v>
      </c>
      <c r="J66" s="2" t="s">
        <v>32</v>
      </c>
    </row>
    <row r="67" spans="1:10" s="10" customFormat="1" ht="90" customHeight="1" x14ac:dyDescent="0.25">
      <c r="A67" s="7" t="s">
        <v>412</v>
      </c>
      <c r="B67" s="7" t="s">
        <v>3013</v>
      </c>
      <c r="C67" s="7" t="s">
        <v>3014</v>
      </c>
      <c r="D67" s="7" t="s">
        <v>3015</v>
      </c>
      <c r="E67" s="8" t="s">
        <v>3016</v>
      </c>
      <c r="F67" s="8" t="s">
        <v>552</v>
      </c>
      <c r="G67" s="7" t="s">
        <v>2724</v>
      </c>
      <c r="H67" s="7"/>
      <c r="I67" s="9">
        <v>43854</v>
      </c>
      <c r="J67" s="2" t="s">
        <v>30</v>
      </c>
    </row>
    <row r="68" spans="1:10" s="10" customFormat="1" ht="90" customHeight="1" x14ac:dyDescent="0.25">
      <c r="A68" s="7" t="s">
        <v>109</v>
      </c>
      <c r="B68" s="7" t="s">
        <v>3017</v>
      </c>
      <c r="C68" s="7" t="s">
        <v>3018</v>
      </c>
      <c r="D68" s="7" t="s">
        <v>3019</v>
      </c>
      <c r="E68" s="8"/>
      <c r="F68" s="8"/>
      <c r="G68" s="7" t="s">
        <v>2722</v>
      </c>
      <c r="H68" s="7" t="s">
        <v>2725</v>
      </c>
      <c r="I68" s="9"/>
      <c r="J68" s="2" t="s">
        <v>197</v>
      </c>
    </row>
    <row r="69" spans="1:10" s="10" customFormat="1" ht="90" customHeight="1" x14ac:dyDescent="0.25">
      <c r="A69" s="7" t="s">
        <v>109</v>
      </c>
      <c r="B69" s="7" t="s">
        <v>3020</v>
      </c>
      <c r="C69" s="7" t="s">
        <v>3021</v>
      </c>
      <c r="D69" s="7" t="s">
        <v>3022</v>
      </c>
      <c r="E69" s="8"/>
      <c r="F69" s="8" t="s">
        <v>3023</v>
      </c>
      <c r="G69" s="7" t="s">
        <v>2722</v>
      </c>
      <c r="H69" s="7" t="s">
        <v>2725</v>
      </c>
      <c r="I69" s="9"/>
      <c r="J69" s="2" t="s">
        <v>197</v>
      </c>
    </row>
    <row r="70" spans="1:10" s="10" customFormat="1" ht="90" customHeight="1" x14ac:dyDescent="0.25">
      <c r="A70" s="7" t="s">
        <v>109</v>
      </c>
      <c r="B70" s="7" t="s">
        <v>3024</v>
      </c>
      <c r="C70" s="7" t="s">
        <v>3025</v>
      </c>
      <c r="D70" s="7" t="s">
        <v>3026</v>
      </c>
      <c r="E70" s="8"/>
      <c r="F70" s="8"/>
      <c r="G70" s="7" t="s">
        <v>2722</v>
      </c>
      <c r="H70" s="7" t="s">
        <v>2725</v>
      </c>
      <c r="I70" s="9"/>
      <c r="J70" s="2" t="s">
        <v>197</v>
      </c>
    </row>
    <row r="71" spans="1:10" s="10" customFormat="1" ht="90" customHeight="1" x14ac:dyDescent="0.25">
      <c r="A71" s="7" t="s">
        <v>109</v>
      </c>
      <c r="B71" s="7" t="s">
        <v>3027</v>
      </c>
      <c r="C71" s="7" t="s">
        <v>3028</v>
      </c>
      <c r="D71" s="7" t="s">
        <v>3029</v>
      </c>
      <c r="E71" s="8" t="s">
        <v>3030</v>
      </c>
      <c r="F71" s="8" t="s">
        <v>3031</v>
      </c>
      <c r="G71" s="7" t="s">
        <v>2724</v>
      </c>
      <c r="H71" s="7"/>
      <c r="I71" s="9">
        <v>43172</v>
      </c>
      <c r="J71" s="2" t="s">
        <v>32</v>
      </c>
    </row>
    <row r="72" spans="1:10" s="10" customFormat="1" ht="90" customHeight="1" x14ac:dyDescent="0.25">
      <c r="A72" s="7" t="s">
        <v>109</v>
      </c>
      <c r="B72" s="7" t="s">
        <v>3032</v>
      </c>
      <c r="C72" s="7" t="s">
        <v>3033</v>
      </c>
      <c r="D72" s="7" t="s">
        <v>3034</v>
      </c>
      <c r="E72" s="8"/>
      <c r="F72" s="11" t="s">
        <v>3035</v>
      </c>
      <c r="G72" s="7" t="s">
        <v>2722</v>
      </c>
      <c r="H72" s="7" t="s">
        <v>2725</v>
      </c>
      <c r="I72" s="9"/>
      <c r="J72" s="2" t="s">
        <v>197</v>
      </c>
    </row>
    <row r="73" spans="1:10" s="10" customFormat="1" ht="90" customHeight="1" x14ac:dyDescent="0.25">
      <c r="A73" s="7" t="s">
        <v>109</v>
      </c>
      <c r="B73" s="7" t="s">
        <v>3036</v>
      </c>
      <c r="C73" s="7" t="s">
        <v>3037</v>
      </c>
      <c r="D73" s="7" t="s">
        <v>3038</v>
      </c>
      <c r="E73" s="8" t="s">
        <v>3039</v>
      </c>
      <c r="F73" s="8" t="s">
        <v>3040</v>
      </c>
      <c r="G73" s="7" t="s">
        <v>2722</v>
      </c>
      <c r="H73" s="7" t="s">
        <v>2725</v>
      </c>
      <c r="I73" s="9">
        <v>44245</v>
      </c>
      <c r="J73" s="2" t="s">
        <v>197</v>
      </c>
    </row>
    <row r="74" spans="1:10" s="10" customFormat="1" ht="90" customHeight="1" x14ac:dyDescent="0.25">
      <c r="A74" s="7" t="s">
        <v>109</v>
      </c>
      <c r="B74" s="7" t="s">
        <v>3041</v>
      </c>
      <c r="C74" s="7" t="s">
        <v>3042</v>
      </c>
      <c r="D74" s="7" t="s">
        <v>3043</v>
      </c>
      <c r="E74" s="8" t="s">
        <v>3044</v>
      </c>
      <c r="F74" s="8" t="s">
        <v>3045</v>
      </c>
      <c r="G74" s="7" t="s">
        <v>2722</v>
      </c>
      <c r="H74" s="7" t="s">
        <v>2721</v>
      </c>
      <c r="I74" s="9">
        <v>42971</v>
      </c>
      <c r="J74" s="2" t="s">
        <v>32</v>
      </c>
    </row>
    <row r="75" spans="1:10" s="10" customFormat="1" ht="90" customHeight="1" x14ac:dyDescent="0.25">
      <c r="A75" s="7" t="s">
        <v>109</v>
      </c>
      <c r="B75" s="7" t="s">
        <v>3046</v>
      </c>
      <c r="C75" s="7" t="s">
        <v>3047</v>
      </c>
      <c r="D75" s="7" t="s">
        <v>3048</v>
      </c>
      <c r="E75" s="8" t="s">
        <v>3049</v>
      </c>
      <c r="F75" s="8" t="s">
        <v>3050</v>
      </c>
      <c r="G75" s="7" t="s">
        <v>2724</v>
      </c>
      <c r="H75" s="7"/>
      <c r="I75" s="9">
        <v>42633</v>
      </c>
      <c r="J75" s="2" t="s">
        <v>32</v>
      </c>
    </row>
    <row r="76" spans="1:10" s="10" customFormat="1" ht="90" customHeight="1" x14ac:dyDescent="0.25">
      <c r="A76" s="7" t="s">
        <v>109</v>
      </c>
      <c r="B76" s="7" t="s">
        <v>3051</v>
      </c>
      <c r="C76" s="7" t="s">
        <v>3052</v>
      </c>
      <c r="D76" s="7" t="s">
        <v>3053</v>
      </c>
      <c r="E76" s="8" t="s">
        <v>3054</v>
      </c>
      <c r="F76" s="8" t="s">
        <v>3055</v>
      </c>
      <c r="G76" s="7" t="s">
        <v>2720</v>
      </c>
      <c r="H76" s="7"/>
      <c r="I76" s="9">
        <v>42766</v>
      </c>
      <c r="J76" s="2" t="s">
        <v>32</v>
      </c>
    </row>
    <row r="77" spans="1:10" s="10" customFormat="1" ht="90" customHeight="1" x14ac:dyDescent="0.25">
      <c r="A77" s="7" t="s">
        <v>109</v>
      </c>
      <c r="B77" s="7" t="s">
        <v>3056</v>
      </c>
      <c r="C77" s="7" t="s">
        <v>3057</v>
      </c>
      <c r="D77" s="7" t="s">
        <v>3058</v>
      </c>
      <c r="E77" s="8" t="s">
        <v>3059</v>
      </c>
      <c r="F77" s="8" t="s">
        <v>3060</v>
      </c>
      <c r="G77" s="7" t="s">
        <v>2724</v>
      </c>
      <c r="H77" s="7"/>
      <c r="I77" s="9">
        <v>42633</v>
      </c>
      <c r="J77" s="2" t="s">
        <v>32</v>
      </c>
    </row>
    <row r="78" spans="1:10" s="10" customFormat="1" ht="90" customHeight="1" x14ac:dyDescent="0.25">
      <c r="A78" s="7" t="s">
        <v>109</v>
      </c>
      <c r="B78" s="7" t="s">
        <v>3061</v>
      </c>
      <c r="C78" s="7" t="s">
        <v>3062</v>
      </c>
      <c r="D78" s="7" t="s">
        <v>3063</v>
      </c>
      <c r="E78" s="8" t="s">
        <v>3064</v>
      </c>
      <c r="F78" s="8" t="s">
        <v>3065</v>
      </c>
      <c r="G78" s="7" t="s">
        <v>2722</v>
      </c>
      <c r="H78" s="7" t="s">
        <v>2725</v>
      </c>
      <c r="I78" s="9">
        <v>43440</v>
      </c>
      <c r="J78" s="2" t="s">
        <v>552</v>
      </c>
    </row>
    <row r="79" spans="1:10" s="10" customFormat="1" ht="90" customHeight="1" x14ac:dyDescent="0.25">
      <c r="A79" s="7" t="s">
        <v>109</v>
      </c>
      <c r="B79" s="7" t="s">
        <v>3066</v>
      </c>
      <c r="C79" s="7" t="s">
        <v>3067</v>
      </c>
      <c r="D79" s="7" t="s">
        <v>3068</v>
      </c>
      <c r="E79" s="8"/>
      <c r="F79" s="8"/>
      <c r="G79" s="7" t="s">
        <v>2722</v>
      </c>
      <c r="H79" s="7" t="s">
        <v>2725</v>
      </c>
      <c r="I79" s="9"/>
      <c r="J79" s="2" t="s">
        <v>197</v>
      </c>
    </row>
    <row r="80" spans="1:10" s="10" customFormat="1" ht="90" customHeight="1" x14ac:dyDescent="0.25">
      <c r="A80" s="7" t="s">
        <v>109</v>
      </c>
      <c r="B80" s="7" t="s">
        <v>3069</v>
      </c>
      <c r="C80" s="7" t="s">
        <v>3070</v>
      </c>
      <c r="D80" s="7" t="s">
        <v>3071</v>
      </c>
      <c r="E80" s="8" t="s">
        <v>3072</v>
      </c>
      <c r="F80" s="8" t="s">
        <v>3073</v>
      </c>
      <c r="G80" s="7" t="s">
        <v>2722</v>
      </c>
      <c r="H80" s="7" t="s">
        <v>2725</v>
      </c>
      <c r="I80" s="9"/>
      <c r="J80" s="2" t="s">
        <v>197</v>
      </c>
    </row>
    <row r="81" spans="1:10" s="10" customFormat="1" ht="90" customHeight="1" x14ac:dyDescent="0.25">
      <c r="A81" s="7" t="s">
        <v>109</v>
      </c>
      <c r="B81" s="7" t="s">
        <v>3074</v>
      </c>
      <c r="C81" s="7" t="s">
        <v>3075</v>
      </c>
      <c r="D81" s="7" t="s">
        <v>3076</v>
      </c>
      <c r="E81" s="8"/>
      <c r="F81" s="8"/>
      <c r="G81" s="7" t="s">
        <v>2722</v>
      </c>
      <c r="H81" s="7" t="s">
        <v>2725</v>
      </c>
      <c r="I81" s="9"/>
      <c r="J81" s="2" t="s">
        <v>197</v>
      </c>
    </row>
    <row r="82" spans="1:10" s="10" customFormat="1" ht="90" customHeight="1" x14ac:dyDescent="0.25">
      <c r="A82" s="7" t="s">
        <v>109</v>
      </c>
      <c r="B82" s="7" t="s">
        <v>3077</v>
      </c>
      <c r="C82" s="7" t="s">
        <v>3078</v>
      </c>
      <c r="D82" s="7" t="s">
        <v>3079</v>
      </c>
      <c r="E82" s="8"/>
      <c r="F82" s="8"/>
      <c r="G82" s="7" t="s">
        <v>2722</v>
      </c>
      <c r="H82" s="7" t="s">
        <v>2725</v>
      </c>
      <c r="I82" s="9"/>
      <c r="J82" s="2" t="s">
        <v>197</v>
      </c>
    </row>
    <row r="83" spans="1:10" s="10" customFormat="1" ht="90" customHeight="1" x14ac:dyDescent="0.25">
      <c r="A83" s="7" t="s">
        <v>109</v>
      </c>
      <c r="B83" s="7" t="s">
        <v>3080</v>
      </c>
      <c r="C83" s="7" t="s">
        <v>3081</v>
      </c>
      <c r="D83" s="7" t="s">
        <v>3082</v>
      </c>
      <c r="E83" s="8" t="s">
        <v>3083</v>
      </c>
      <c r="F83" s="8" t="s">
        <v>3084</v>
      </c>
      <c r="G83" s="7" t="s">
        <v>2722</v>
      </c>
      <c r="H83" s="7" t="s">
        <v>2725</v>
      </c>
      <c r="I83" s="9"/>
      <c r="J83" s="2" t="s">
        <v>197</v>
      </c>
    </row>
    <row r="84" spans="1:10" s="10" customFormat="1" ht="90" customHeight="1" x14ac:dyDescent="0.25">
      <c r="A84" s="7" t="s">
        <v>109</v>
      </c>
      <c r="B84" s="7" t="s">
        <v>3085</v>
      </c>
      <c r="C84" s="7" t="s">
        <v>3086</v>
      </c>
      <c r="D84" s="7" t="s">
        <v>3087</v>
      </c>
      <c r="E84" s="8" t="s">
        <v>3088</v>
      </c>
      <c r="F84" s="8" t="s">
        <v>3089</v>
      </c>
      <c r="G84" s="7" t="s">
        <v>2724</v>
      </c>
      <c r="H84" s="7"/>
      <c r="I84" s="9">
        <v>42842</v>
      </c>
      <c r="J84" s="2" t="s">
        <v>32</v>
      </c>
    </row>
    <row r="85" spans="1:10" s="10" customFormat="1" ht="90" customHeight="1" x14ac:dyDescent="0.25">
      <c r="A85" s="7" t="s">
        <v>109</v>
      </c>
      <c r="B85" s="7" t="s">
        <v>3090</v>
      </c>
      <c r="C85" s="7" t="s">
        <v>3091</v>
      </c>
      <c r="D85" s="7" t="s">
        <v>3038</v>
      </c>
      <c r="E85" s="8" t="s">
        <v>3092</v>
      </c>
      <c r="F85" s="8" t="s">
        <v>3093</v>
      </c>
      <c r="G85" s="7" t="s">
        <v>2722</v>
      </c>
      <c r="H85" s="7" t="s">
        <v>2725</v>
      </c>
      <c r="I85" s="9">
        <v>44244</v>
      </c>
      <c r="J85" s="2" t="s">
        <v>197</v>
      </c>
    </row>
    <row r="86" spans="1:10" s="10" customFormat="1" ht="90" customHeight="1" x14ac:dyDescent="0.25">
      <c r="A86" s="7" t="s">
        <v>109</v>
      </c>
      <c r="B86" s="7" t="s">
        <v>3061</v>
      </c>
      <c r="C86" s="7" t="s">
        <v>3094</v>
      </c>
      <c r="D86" s="7" t="s">
        <v>3095</v>
      </c>
      <c r="E86" s="8" t="s">
        <v>3096</v>
      </c>
      <c r="F86" s="8" t="s">
        <v>552</v>
      </c>
      <c r="G86" s="7" t="s">
        <v>2722</v>
      </c>
      <c r="H86" s="7" t="s">
        <v>2725</v>
      </c>
      <c r="I86" s="77"/>
      <c r="J86" s="2" t="s">
        <v>552</v>
      </c>
    </row>
    <row r="87" spans="1:10" s="10" customFormat="1" ht="90" customHeight="1" x14ac:dyDescent="0.25">
      <c r="A87" s="7" t="s">
        <v>109</v>
      </c>
      <c r="B87" s="7" t="s">
        <v>3061</v>
      </c>
      <c r="C87" s="7" t="s">
        <v>3097</v>
      </c>
      <c r="D87" s="7" t="s">
        <v>3063</v>
      </c>
      <c r="E87" s="8" t="s">
        <v>3098</v>
      </c>
      <c r="F87" s="8" t="s">
        <v>3099</v>
      </c>
      <c r="G87" s="7" t="s">
        <v>2720</v>
      </c>
      <c r="H87" s="7"/>
      <c r="I87" s="9">
        <v>42928</v>
      </c>
      <c r="J87" s="2" t="s">
        <v>32</v>
      </c>
    </row>
    <row r="88" spans="1:10" s="10" customFormat="1" ht="90" customHeight="1" x14ac:dyDescent="0.25">
      <c r="A88" s="7" t="s">
        <v>109</v>
      </c>
      <c r="B88" s="7" t="s">
        <v>3051</v>
      </c>
      <c r="C88" s="7" t="s">
        <v>3100</v>
      </c>
      <c r="D88" s="7" t="s">
        <v>3100</v>
      </c>
      <c r="E88" s="8"/>
      <c r="F88" s="8"/>
      <c r="G88" s="7" t="s">
        <v>2722</v>
      </c>
      <c r="H88" s="7" t="s">
        <v>2725</v>
      </c>
      <c r="I88" s="9"/>
      <c r="J88" s="2" t="s">
        <v>197</v>
      </c>
    </row>
    <row r="89" spans="1:10" s="10" customFormat="1" ht="90" customHeight="1" x14ac:dyDescent="0.25">
      <c r="A89" s="7" t="s">
        <v>109</v>
      </c>
      <c r="B89" s="7" t="s">
        <v>3101</v>
      </c>
      <c r="C89" s="7" t="s">
        <v>3102</v>
      </c>
      <c r="D89" s="7" t="s">
        <v>3103</v>
      </c>
      <c r="E89" s="8"/>
      <c r="F89" s="8"/>
      <c r="G89" s="7" t="s">
        <v>2722</v>
      </c>
      <c r="H89" s="7" t="s">
        <v>2725</v>
      </c>
      <c r="I89" s="9"/>
      <c r="J89" s="2" t="s">
        <v>197</v>
      </c>
    </row>
    <row r="90" spans="1:10" s="10" customFormat="1" ht="90" customHeight="1" x14ac:dyDescent="0.25">
      <c r="A90" s="7" t="s">
        <v>109</v>
      </c>
      <c r="B90" s="7" t="s">
        <v>3104</v>
      </c>
      <c r="C90" s="7" t="s">
        <v>3105</v>
      </c>
      <c r="D90" s="7" t="s">
        <v>3106</v>
      </c>
      <c r="E90" s="8"/>
      <c r="F90" s="8"/>
      <c r="G90" s="7" t="s">
        <v>2722</v>
      </c>
      <c r="H90" s="7" t="s">
        <v>2725</v>
      </c>
      <c r="I90" s="9"/>
      <c r="J90" s="2" t="s">
        <v>197</v>
      </c>
    </row>
    <row r="91" spans="1:10" s="10" customFormat="1" ht="90" customHeight="1" x14ac:dyDescent="0.25">
      <c r="A91" s="7" t="s">
        <v>109</v>
      </c>
      <c r="B91" s="7" t="s">
        <v>3090</v>
      </c>
      <c r="C91" s="7" t="s">
        <v>3107</v>
      </c>
      <c r="D91" s="7" t="s">
        <v>3108</v>
      </c>
      <c r="E91" s="8"/>
      <c r="F91" s="8"/>
      <c r="G91" s="7" t="s">
        <v>2722</v>
      </c>
      <c r="H91" s="7" t="s">
        <v>2725</v>
      </c>
      <c r="I91" s="9"/>
      <c r="J91" s="2" t="s">
        <v>197</v>
      </c>
    </row>
    <row r="92" spans="1:10" s="10" customFormat="1" ht="90" customHeight="1" x14ac:dyDescent="0.25">
      <c r="A92" s="7" t="s">
        <v>40</v>
      </c>
      <c r="B92" s="7" t="s">
        <v>3109</v>
      </c>
      <c r="C92" s="7" t="s">
        <v>3110</v>
      </c>
      <c r="D92" s="7" t="s">
        <v>3111</v>
      </c>
      <c r="E92" s="8" t="s">
        <v>3112</v>
      </c>
      <c r="F92" s="8" t="s">
        <v>3113</v>
      </c>
      <c r="G92" s="7" t="s">
        <v>2720</v>
      </c>
      <c r="H92" s="7"/>
      <c r="I92" s="9">
        <v>42633</v>
      </c>
      <c r="J92" s="2" t="s">
        <v>32</v>
      </c>
    </row>
    <row r="93" spans="1:10" s="10" customFormat="1" ht="90" customHeight="1" x14ac:dyDescent="0.25">
      <c r="A93" s="7" t="s">
        <v>40</v>
      </c>
      <c r="B93" s="7" t="s">
        <v>3114</v>
      </c>
      <c r="C93" s="7" t="s">
        <v>3115</v>
      </c>
      <c r="D93" s="7" t="s">
        <v>3116</v>
      </c>
      <c r="E93" s="8" t="s">
        <v>3117</v>
      </c>
      <c r="F93" s="8" t="s">
        <v>3118</v>
      </c>
      <c r="G93" s="7" t="s">
        <v>2720</v>
      </c>
      <c r="H93" s="7"/>
      <c r="I93" s="9">
        <v>44265</v>
      </c>
      <c r="J93" s="2" t="s">
        <v>32</v>
      </c>
    </row>
    <row r="94" spans="1:10" s="10" customFormat="1" ht="90" customHeight="1" x14ac:dyDescent="0.25">
      <c r="A94" s="7" t="s">
        <v>40</v>
      </c>
      <c r="B94" s="7" t="s">
        <v>3119</v>
      </c>
      <c r="C94" s="7" t="s">
        <v>3120</v>
      </c>
      <c r="D94" s="7" t="s">
        <v>3116</v>
      </c>
      <c r="E94" s="8" t="s">
        <v>3121</v>
      </c>
      <c r="F94" s="8" t="s">
        <v>3122</v>
      </c>
      <c r="G94" s="7" t="s">
        <v>2722</v>
      </c>
      <c r="H94" s="7" t="s">
        <v>2725</v>
      </c>
      <c r="I94" s="77"/>
      <c r="J94" s="2" t="s">
        <v>197</v>
      </c>
    </row>
    <row r="95" spans="1:10" s="10" customFormat="1" ht="90" customHeight="1" x14ac:dyDescent="0.25">
      <c r="A95" s="7" t="s">
        <v>40</v>
      </c>
      <c r="B95" s="7" t="s">
        <v>3114</v>
      </c>
      <c r="C95" s="7" t="s">
        <v>3123</v>
      </c>
      <c r="D95" s="7" t="s">
        <v>3124</v>
      </c>
      <c r="E95" s="8" t="s">
        <v>3125</v>
      </c>
      <c r="F95" s="8" t="s">
        <v>3126</v>
      </c>
      <c r="G95" s="7" t="s">
        <v>2722</v>
      </c>
      <c r="H95" s="7" t="s">
        <v>2725</v>
      </c>
      <c r="I95" s="77"/>
      <c r="J95" s="2" t="s">
        <v>197</v>
      </c>
    </row>
    <row r="96" spans="1:10" s="10" customFormat="1" ht="90" customHeight="1" x14ac:dyDescent="0.25">
      <c r="A96" s="7" t="s">
        <v>40</v>
      </c>
      <c r="B96" s="7" t="s">
        <v>3119</v>
      </c>
      <c r="C96" s="7" t="s">
        <v>3127</v>
      </c>
      <c r="D96" s="7" t="s">
        <v>3128</v>
      </c>
      <c r="E96" s="8" t="s">
        <v>3129</v>
      </c>
      <c r="F96" s="8" t="s">
        <v>3130</v>
      </c>
      <c r="G96" s="7" t="s">
        <v>2722</v>
      </c>
      <c r="H96" s="7" t="s">
        <v>2725</v>
      </c>
      <c r="I96" s="77"/>
      <c r="J96" s="2" t="s">
        <v>197</v>
      </c>
    </row>
    <row r="97" spans="1:10" s="10" customFormat="1" ht="90" customHeight="1" x14ac:dyDescent="0.25">
      <c r="A97" s="7" t="s">
        <v>317</v>
      </c>
      <c r="B97" s="7" t="s">
        <v>3131</v>
      </c>
      <c r="C97" s="7" t="s">
        <v>3132</v>
      </c>
      <c r="D97" s="7" t="s">
        <v>3132</v>
      </c>
      <c r="E97" s="8" t="s">
        <v>3133</v>
      </c>
      <c r="F97" s="8" t="s">
        <v>3134</v>
      </c>
      <c r="G97" s="7" t="s">
        <v>2722</v>
      </c>
      <c r="H97" s="7" t="s">
        <v>2725</v>
      </c>
      <c r="I97" s="9"/>
      <c r="J97" s="2" t="s">
        <v>32</v>
      </c>
    </row>
    <row r="98" spans="1:10" s="10" customFormat="1" ht="90" customHeight="1" x14ac:dyDescent="0.25">
      <c r="A98" s="7" t="s">
        <v>317</v>
      </c>
      <c r="B98" s="7" t="s">
        <v>3135</v>
      </c>
      <c r="C98" s="7" t="s">
        <v>698</v>
      </c>
      <c r="D98" s="7" t="s">
        <v>3136</v>
      </c>
      <c r="E98" s="8" t="s">
        <v>3137</v>
      </c>
      <c r="F98" s="8" t="s">
        <v>3138</v>
      </c>
      <c r="G98" s="7" t="s">
        <v>2722</v>
      </c>
      <c r="H98" s="7" t="s">
        <v>2721</v>
      </c>
      <c r="I98" s="9">
        <v>44312</v>
      </c>
      <c r="J98" s="2" t="s">
        <v>30</v>
      </c>
    </row>
    <row r="99" spans="1:10" s="10" customFormat="1" ht="90" customHeight="1" x14ac:dyDescent="0.25">
      <c r="A99" s="7" t="s">
        <v>317</v>
      </c>
      <c r="B99" s="7" t="s">
        <v>3139</v>
      </c>
      <c r="C99" s="7" t="s">
        <v>3140</v>
      </c>
      <c r="D99" s="7" t="s">
        <v>3141</v>
      </c>
      <c r="E99" s="8"/>
      <c r="F99" s="8"/>
      <c r="G99" s="7" t="s">
        <v>2722</v>
      </c>
      <c r="H99" s="7" t="s">
        <v>2725</v>
      </c>
      <c r="I99" s="9"/>
      <c r="J99" s="2" t="s">
        <v>32</v>
      </c>
    </row>
    <row r="100" spans="1:10" s="10" customFormat="1" ht="90" customHeight="1" x14ac:dyDescent="0.25">
      <c r="A100" s="7" t="s">
        <v>317</v>
      </c>
      <c r="B100" s="7" t="s">
        <v>3131</v>
      </c>
      <c r="C100" s="7" t="s">
        <v>3142</v>
      </c>
      <c r="D100" s="7" t="s">
        <v>3143</v>
      </c>
      <c r="E100" s="8" t="s">
        <v>3144</v>
      </c>
      <c r="F100" s="8" t="s">
        <v>3145</v>
      </c>
      <c r="G100" s="7" t="s">
        <v>2722</v>
      </c>
      <c r="H100" s="7" t="s">
        <v>2725</v>
      </c>
      <c r="I100" s="9">
        <v>42775</v>
      </c>
      <c r="J100" s="2" t="s">
        <v>32</v>
      </c>
    </row>
    <row r="101" spans="1:10" s="10" customFormat="1" ht="90" customHeight="1" x14ac:dyDescent="0.25">
      <c r="A101" s="7" t="s">
        <v>317</v>
      </c>
      <c r="B101" s="7" t="s">
        <v>3131</v>
      </c>
      <c r="C101" s="7" t="s">
        <v>3146</v>
      </c>
      <c r="D101" s="7" t="s">
        <v>3147</v>
      </c>
      <c r="E101" s="8" t="s">
        <v>3148</v>
      </c>
      <c r="F101" s="8"/>
      <c r="G101" s="7" t="s">
        <v>2722</v>
      </c>
      <c r="H101" s="7" t="s">
        <v>2725</v>
      </c>
      <c r="I101" s="9"/>
      <c r="J101" s="2" t="s">
        <v>32</v>
      </c>
    </row>
    <row r="102" spans="1:10" s="10" customFormat="1" ht="90" customHeight="1" x14ac:dyDescent="0.25">
      <c r="A102" s="7" t="s">
        <v>317</v>
      </c>
      <c r="B102" s="7" t="s">
        <v>3131</v>
      </c>
      <c r="C102" s="7" t="s">
        <v>3149</v>
      </c>
      <c r="D102" s="7" t="s">
        <v>3150</v>
      </c>
      <c r="E102" s="8" t="s">
        <v>3151</v>
      </c>
      <c r="F102" s="8" t="s">
        <v>3152</v>
      </c>
      <c r="G102" s="7" t="s">
        <v>2722</v>
      </c>
      <c r="H102" s="7" t="s">
        <v>2725</v>
      </c>
      <c r="I102" s="9">
        <v>43752</v>
      </c>
      <c r="J102" s="2" t="s">
        <v>32</v>
      </c>
    </row>
    <row r="103" spans="1:10" s="10" customFormat="1" ht="90" customHeight="1" x14ac:dyDescent="0.25">
      <c r="A103" s="7" t="s">
        <v>317</v>
      </c>
      <c r="B103" s="7" t="s">
        <v>3153</v>
      </c>
      <c r="C103" s="7" t="s">
        <v>3154</v>
      </c>
      <c r="D103" s="7" t="s">
        <v>3155</v>
      </c>
      <c r="E103" s="8" t="s">
        <v>3156</v>
      </c>
      <c r="F103" s="8"/>
      <c r="G103" s="7" t="s">
        <v>2722</v>
      </c>
      <c r="H103" s="7" t="s">
        <v>2725</v>
      </c>
      <c r="I103" s="9">
        <v>44300</v>
      </c>
      <c r="J103" s="2" t="s">
        <v>32</v>
      </c>
    </row>
    <row r="104" spans="1:10" s="10" customFormat="1" ht="90" customHeight="1" x14ac:dyDescent="0.25">
      <c r="A104" s="7" t="s">
        <v>317</v>
      </c>
      <c r="B104" s="7" t="s">
        <v>3157</v>
      </c>
      <c r="C104" s="7" t="s">
        <v>3158</v>
      </c>
      <c r="D104" s="7" t="s">
        <v>3136</v>
      </c>
      <c r="E104" s="8" t="s">
        <v>3159</v>
      </c>
      <c r="F104" s="8"/>
      <c r="G104" s="7" t="s">
        <v>2722</v>
      </c>
      <c r="H104" s="7" t="s">
        <v>2725</v>
      </c>
      <c r="I104" s="77"/>
      <c r="J104" s="2" t="s">
        <v>32</v>
      </c>
    </row>
    <row r="105" spans="1:10" s="10" customFormat="1" ht="90" customHeight="1" x14ac:dyDescent="0.25">
      <c r="A105" s="7" t="s">
        <v>190</v>
      </c>
      <c r="B105" s="7" t="s">
        <v>3160</v>
      </c>
      <c r="C105" s="7" t="s">
        <v>3161</v>
      </c>
      <c r="D105" s="7" t="s">
        <v>3162</v>
      </c>
      <c r="E105" s="8" t="s">
        <v>3163</v>
      </c>
      <c r="F105" s="8" t="s">
        <v>3164</v>
      </c>
      <c r="G105" s="7" t="s">
        <v>2722</v>
      </c>
      <c r="H105" s="7" t="s">
        <v>2721</v>
      </c>
      <c r="I105" s="9" t="s">
        <v>3165</v>
      </c>
      <c r="J105" s="2" t="s">
        <v>30</v>
      </c>
    </row>
    <row r="106" spans="1:10" s="10" customFormat="1" ht="90" customHeight="1" x14ac:dyDescent="0.25">
      <c r="A106" s="7" t="s">
        <v>190</v>
      </c>
      <c r="B106" s="7" t="s">
        <v>3166</v>
      </c>
      <c r="C106" s="7" t="s">
        <v>3167</v>
      </c>
      <c r="D106" s="7" t="s">
        <v>3168</v>
      </c>
      <c r="E106" s="8" t="s">
        <v>3169</v>
      </c>
      <c r="F106" s="8" t="s">
        <v>3170</v>
      </c>
      <c r="G106" s="7" t="s">
        <v>2722</v>
      </c>
      <c r="H106" s="7" t="s">
        <v>2721</v>
      </c>
      <c r="I106" s="75"/>
      <c r="J106" s="2" t="s">
        <v>30</v>
      </c>
    </row>
    <row r="107" spans="1:10" s="10" customFormat="1" ht="90" customHeight="1" x14ac:dyDescent="0.25">
      <c r="A107" s="7" t="s">
        <v>190</v>
      </c>
      <c r="B107" s="7" t="s">
        <v>3171</v>
      </c>
      <c r="C107" s="7" t="s">
        <v>3172</v>
      </c>
      <c r="D107" s="7" t="s">
        <v>3173</v>
      </c>
      <c r="E107" s="8" t="s">
        <v>3174</v>
      </c>
      <c r="F107" s="8" t="s">
        <v>3175</v>
      </c>
      <c r="G107" s="7" t="s">
        <v>2720</v>
      </c>
      <c r="H107" s="7"/>
      <c r="I107" s="9">
        <v>42633</v>
      </c>
      <c r="J107" s="2" t="s">
        <v>32</v>
      </c>
    </row>
    <row r="108" spans="1:10" s="10" customFormat="1" ht="90" customHeight="1" x14ac:dyDescent="0.25">
      <c r="A108" s="7" t="s">
        <v>190</v>
      </c>
      <c r="B108" s="7" t="s">
        <v>3171</v>
      </c>
      <c r="C108" s="7" t="s">
        <v>3176</v>
      </c>
      <c r="D108" s="7" t="s">
        <v>3177</v>
      </c>
      <c r="E108" s="8" t="s">
        <v>3178</v>
      </c>
      <c r="F108" s="8" t="s">
        <v>3179</v>
      </c>
      <c r="G108" s="7" t="s">
        <v>2722</v>
      </c>
      <c r="H108" s="7" t="s">
        <v>2725</v>
      </c>
      <c r="I108" s="77"/>
      <c r="J108" s="2" t="s">
        <v>32</v>
      </c>
    </row>
    <row r="109" spans="1:10" s="10" customFormat="1" ht="90" customHeight="1" x14ac:dyDescent="0.25">
      <c r="A109" s="7" t="s">
        <v>190</v>
      </c>
      <c r="B109" s="7" t="s">
        <v>3180</v>
      </c>
      <c r="C109" s="7" t="s">
        <v>3181</v>
      </c>
      <c r="D109" s="7" t="s">
        <v>3182</v>
      </c>
      <c r="E109" s="8" t="s">
        <v>3183</v>
      </c>
      <c r="F109" s="8" t="s">
        <v>3184</v>
      </c>
      <c r="G109" s="7" t="s">
        <v>2722</v>
      </c>
      <c r="H109" s="7" t="s">
        <v>2725</v>
      </c>
      <c r="I109" s="9">
        <v>43612</v>
      </c>
      <c r="J109" s="2" t="s">
        <v>30</v>
      </c>
    </row>
    <row r="110" spans="1:10" s="10" customFormat="1" ht="90" customHeight="1" x14ac:dyDescent="0.25">
      <c r="A110" s="7" t="s">
        <v>190</v>
      </c>
      <c r="B110" s="7" t="s">
        <v>3171</v>
      </c>
      <c r="C110" s="7" t="s">
        <v>3185</v>
      </c>
      <c r="D110" s="7" t="s">
        <v>3177</v>
      </c>
      <c r="E110" s="8" t="s">
        <v>3186</v>
      </c>
      <c r="F110" s="8" t="s">
        <v>3187</v>
      </c>
      <c r="G110" s="7" t="s">
        <v>2722</v>
      </c>
      <c r="H110" s="7" t="s">
        <v>2725</v>
      </c>
      <c r="I110" s="9">
        <v>43584</v>
      </c>
      <c r="J110" s="2" t="s">
        <v>32</v>
      </c>
    </row>
    <row r="111" spans="1:10" s="10" customFormat="1" ht="90" customHeight="1" x14ac:dyDescent="0.25">
      <c r="A111" s="7" t="s">
        <v>190</v>
      </c>
      <c r="B111" s="7" t="s">
        <v>3171</v>
      </c>
      <c r="C111" s="7" t="s">
        <v>3188</v>
      </c>
      <c r="D111" s="7" t="s">
        <v>3189</v>
      </c>
      <c r="E111" s="8" t="s">
        <v>3190</v>
      </c>
      <c r="F111" s="8" t="s">
        <v>3191</v>
      </c>
      <c r="G111" s="7" t="s">
        <v>2722</v>
      </c>
      <c r="H111" s="7" t="s">
        <v>2725</v>
      </c>
      <c r="I111" s="9">
        <v>42767</v>
      </c>
      <c r="J111" s="2" t="s">
        <v>32</v>
      </c>
    </row>
    <row r="112" spans="1:10" s="10" customFormat="1" ht="90" customHeight="1" x14ac:dyDescent="0.25">
      <c r="A112" s="7" t="s">
        <v>190</v>
      </c>
      <c r="B112" s="7" t="s">
        <v>3192</v>
      </c>
      <c r="C112" s="7" t="s">
        <v>3193</v>
      </c>
      <c r="D112" s="7" t="s">
        <v>3194</v>
      </c>
      <c r="E112" s="8" t="s">
        <v>3195</v>
      </c>
      <c r="F112" s="8" t="s">
        <v>3196</v>
      </c>
      <c r="G112" s="7" t="s">
        <v>2724</v>
      </c>
      <c r="H112" s="7" t="s">
        <v>2725</v>
      </c>
      <c r="I112" s="9">
        <v>44204</v>
      </c>
      <c r="J112" s="2" t="s">
        <v>32</v>
      </c>
    </row>
    <row r="113" spans="1:10" s="10" customFormat="1" ht="90" customHeight="1" x14ac:dyDescent="0.25">
      <c r="A113" s="7" t="s">
        <v>190</v>
      </c>
      <c r="B113" s="7" t="s">
        <v>3197</v>
      </c>
      <c r="C113" s="7" t="s">
        <v>3198</v>
      </c>
      <c r="D113" s="7" t="s">
        <v>3189</v>
      </c>
      <c r="E113" s="8"/>
      <c r="F113" s="8" t="s">
        <v>3199</v>
      </c>
      <c r="G113" s="7" t="s">
        <v>2722</v>
      </c>
      <c r="H113" s="7" t="s">
        <v>2725</v>
      </c>
      <c r="I113" s="9">
        <v>42767</v>
      </c>
      <c r="J113" s="2" t="s">
        <v>32</v>
      </c>
    </row>
    <row r="114" spans="1:10" s="10" customFormat="1" ht="90" customHeight="1" x14ac:dyDescent="0.25">
      <c r="A114" s="7" t="s">
        <v>190</v>
      </c>
      <c r="B114" s="7" t="s">
        <v>3200</v>
      </c>
      <c r="C114" s="7" t="s">
        <v>3201</v>
      </c>
      <c r="D114" s="7" t="s">
        <v>3202</v>
      </c>
      <c r="E114" s="8" t="s">
        <v>3203</v>
      </c>
      <c r="F114" s="8"/>
      <c r="G114" s="7" t="s">
        <v>2724</v>
      </c>
      <c r="H114" s="7"/>
      <c r="I114" s="9">
        <v>44132</v>
      </c>
      <c r="J114" s="2"/>
    </row>
    <row r="115" spans="1:10" s="10" customFormat="1" ht="90" customHeight="1" x14ac:dyDescent="0.25">
      <c r="A115" s="7" t="s">
        <v>47</v>
      </c>
      <c r="B115" s="7" t="s">
        <v>3204</v>
      </c>
      <c r="C115" s="7" t="s">
        <v>3205</v>
      </c>
      <c r="D115" s="7" t="s">
        <v>3206</v>
      </c>
      <c r="E115" s="8" t="s">
        <v>3207</v>
      </c>
      <c r="F115" s="8" t="s">
        <v>3208</v>
      </c>
      <c r="G115" s="7" t="s">
        <v>2724</v>
      </c>
      <c r="H115" s="7"/>
      <c r="I115" s="75"/>
      <c r="J115" s="2" t="s">
        <v>30</v>
      </c>
    </row>
    <row r="116" spans="1:10" s="10" customFormat="1" ht="90" customHeight="1" x14ac:dyDescent="0.25">
      <c r="A116" s="7" t="s">
        <v>47</v>
      </c>
      <c r="B116" s="7" t="s">
        <v>3204</v>
      </c>
      <c r="C116" s="7" t="s">
        <v>3209</v>
      </c>
      <c r="D116" s="7" t="s">
        <v>3206</v>
      </c>
      <c r="E116" s="8" t="s">
        <v>3210</v>
      </c>
      <c r="F116" s="8" t="s">
        <v>3211</v>
      </c>
      <c r="G116" s="7" t="s">
        <v>2722</v>
      </c>
      <c r="H116" s="7" t="s">
        <v>2725</v>
      </c>
      <c r="I116" s="9"/>
      <c r="J116" s="2" t="s">
        <v>197</v>
      </c>
    </row>
    <row r="117" spans="1:10" s="10" customFormat="1" ht="90" customHeight="1" x14ac:dyDescent="0.25">
      <c r="A117" s="7" t="s">
        <v>47</v>
      </c>
      <c r="B117" s="7" t="s">
        <v>3212</v>
      </c>
      <c r="C117" s="7" t="s">
        <v>3213</v>
      </c>
      <c r="D117" s="7" t="s">
        <v>3214</v>
      </c>
      <c r="E117" s="8" t="s">
        <v>3215</v>
      </c>
      <c r="F117" s="8" t="s">
        <v>3216</v>
      </c>
      <c r="G117" s="7" t="s">
        <v>2720</v>
      </c>
      <c r="H117" s="7"/>
      <c r="I117" s="9">
        <v>43249</v>
      </c>
      <c r="J117" s="2" t="s">
        <v>30</v>
      </c>
    </row>
    <row r="118" spans="1:10" s="10" customFormat="1" ht="90" customHeight="1" x14ac:dyDescent="0.25">
      <c r="A118" s="7" t="s">
        <v>47</v>
      </c>
      <c r="B118" s="7" t="s">
        <v>3217</v>
      </c>
      <c r="C118" s="7" t="s">
        <v>3218</v>
      </c>
      <c r="D118" s="7" t="s">
        <v>3219</v>
      </c>
      <c r="E118" s="8" t="s">
        <v>3220</v>
      </c>
      <c r="F118" s="8" t="s">
        <v>3221</v>
      </c>
      <c r="G118" s="7" t="s">
        <v>2724</v>
      </c>
      <c r="H118" s="7"/>
      <c r="I118" s="9">
        <v>43249</v>
      </c>
      <c r="J118" s="2" t="s">
        <v>30</v>
      </c>
    </row>
    <row r="119" spans="1:10" s="10" customFormat="1" ht="90" customHeight="1" x14ac:dyDescent="0.25">
      <c r="A119" s="7" t="s">
        <v>47</v>
      </c>
      <c r="B119" s="7" t="s">
        <v>3204</v>
      </c>
      <c r="C119" s="7" t="s">
        <v>3222</v>
      </c>
      <c r="D119" s="7" t="s">
        <v>3223</v>
      </c>
      <c r="E119" s="8" t="s">
        <v>3224</v>
      </c>
      <c r="F119" s="8" t="s">
        <v>3225</v>
      </c>
      <c r="G119" s="7" t="s">
        <v>2724</v>
      </c>
      <c r="H119" s="7"/>
      <c r="I119" s="9">
        <v>43374</v>
      </c>
      <c r="J119" s="2" t="s">
        <v>30</v>
      </c>
    </row>
    <row r="120" spans="1:10" s="10" customFormat="1" ht="90" customHeight="1" x14ac:dyDescent="0.25">
      <c r="A120" s="7" t="s">
        <v>47</v>
      </c>
      <c r="B120" s="7" t="s">
        <v>3204</v>
      </c>
      <c r="C120" s="7" t="s">
        <v>3226</v>
      </c>
      <c r="D120" s="7" t="s">
        <v>3226</v>
      </c>
      <c r="E120" s="8" t="s">
        <v>3227</v>
      </c>
      <c r="F120" s="8" t="s">
        <v>3228</v>
      </c>
      <c r="G120" s="7" t="s">
        <v>627</v>
      </c>
      <c r="H120" s="7"/>
      <c r="I120" s="9">
        <v>44216</v>
      </c>
      <c r="J120" s="2" t="s">
        <v>30</v>
      </c>
    </row>
    <row r="121" spans="1:10" s="10" customFormat="1" ht="90" customHeight="1" x14ac:dyDescent="0.25">
      <c r="A121" s="7" t="s">
        <v>47</v>
      </c>
      <c r="B121" s="7" t="s">
        <v>3204</v>
      </c>
      <c r="C121" s="7" t="s">
        <v>3229</v>
      </c>
      <c r="D121" s="7" t="s">
        <v>3230</v>
      </c>
      <c r="E121" s="8" t="s">
        <v>3231</v>
      </c>
      <c r="F121" s="8" t="s">
        <v>3232</v>
      </c>
      <c r="G121" s="7" t="s">
        <v>2724</v>
      </c>
      <c r="H121" s="7"/>
      <c r="I121" s="9">
        <v>43027</v>
      </c>
      <c r="J121" s="2" t="s">
        <v>30</v>
      </c>
    </row>
    <row r="122" spans="1:10" s="10" customFormat="1" ht="90" customHeight="1" x14ac:dyDescent="0.25">
      <c r="A122" s="7" t="s">
        <v>47</v>
      </c>
      <c r="B122" s="7" t="s">
        <v>3204</v>
      </c>
      <c r="C122" s="7" t="s">
        <v>3233</v>
      </c>
      <c r="D122" s="7" t="s">
        <v>3234</v>
      </c>
      <c r="E122" s="8" t="s">
        <v>3235</v>
      </c>
      <c r="F122" s="8" t="s">
        <v>3236</v>
      </c>
      <c r="G122" s="7" t="s">
        <v>2724</v>
      </c>
      <c r="H122" s="7"/>
      <c r="I122" s="9">
        <v>43075</v>
      </c>
      <c r="J122" s="2" t="s">
        <v>30</v>
      </c>
    </row>
    <row r="123" spans="1:10" s="10" customFormat="1" ht="90" customHeight="1" x14ac:dyDescent="0.25">
      <c r="A123" s="7" t="s">
        <v>77</v>
      </c>
      <c r="B123" s="7" t="s">
        <v>3237</v>
      </c>
      <c r="C123" s="7" t="s">
        <v>3238</v>
      </c>
      <c r="D123" s="7" t="s">
        <v>3239</v>
      </c>
      <c r="E123" s="8" t="s">
        <v>3240</v>
      </c>
      <c r="F123" s="8" t="s">
        <v>3241</v>
      </c>
      <c r="G123" s="7" t="s">
        <v>2720</v>
      </c>
      <c r="H123" s="7"/>
      <c r="I123" s="75"/>
      <c r="J123" s="2" t="s">
        <v>30</v>
      </c>
    </row>
    <row r="124" spans="1:10" s="10" customFormat="1" ht="90" customHeight="1" x14ac:dyDescent="0.25">
      <c r="A124" s="7" t="s">
        <v>77</v>
      </c>
      <c r="B124" s="7" t="s">
        <v>3237</v>
      </c>
      <c r="C124" s="7" t="s">
        <v>3242</v>
      </c>
      <c r="D124" s="7" t="s">
        <v>3243</v>
      </c>
      <c r="E124" s="8" t="s">
        <v>3244</v>
      </c>
      <c r="F124" s="8" t="s">
        <v>3245</v>
      </c>
      <c r="G124" s="7" t="s">
        <v>2724</v>
      </c>
      <c r="H124" s="7"/>
      <c r="I124" s="9">
        <v>42751</v>
      </c>
      <c r="J124" s="2" t="s">
        <v>30</v>
      </c>
    </row>
    <row r="125" spans="1:10" s="10" customFormat="1" ht="90" customHeight="1" x14ac:dyDescent="0.25">
      <c r="A125" s="7" t="s">
        <v>77</v>
      </c>
      <c r="B125" s="7" t="s">
        <v>3246</v>
      </c>
      <c r="C125" s="7" t="s">
        <v>3247</v>
      </c>
      <c r="D125" s="7" t="s">
        <v>3248</v>
      </c>
      <c r="E125" s="8" t="s">
        <v>3249</v>
      </c>
      <c r="F125" s="8" t="s">
        <v>3250</v>
      </c>
      <c r="G125" s="7" t="s">
        <v>2722</v>
      </c>
      <c r="H125" s="7" t="s">
        <v>2725</v>
      </c>
      <c r="I125" s="9">
        <v>42716</v>
      </c>
      <c r="J125" s="2" t="s">
        <v>30</v>
      </c>
    </row>
    <row r="126" spans="1:10" s="10" customFormat="1" ht="90" customHeight="1" x14ac:dyDescent="0.25">
      <c r="A126" s="7" t="s">
        <v>77</v>
      </c>
      <c r="B126" s="7" t="s">
        <v>3237</v>
      </c>
      <c r="C126" s="7" t="s">
        <v>3251</v>
      </c>
      <c r="D126" s="7" t="s">
        <v>3252</v>
      </c>
      <c r="E126" s="8" t="s">
        <v>3253</v>
      </c>
      <c r="F126" s="8" t="s">
        <v>3254</v>
      </c>
      <c r="G126" s="7" t="s">
        <v>2724</v>
      </c>
      <c r="H126" s="7"/>
      <c r="I126" s="76"/>
      <c r="J126" s="2" t="s">
        <v>30</v>
      </c>
    </row>
    <row r="127" spans="1:10" s="10" customFormat="1" ht="90" customHeight="1" x14ac:dyDescent="0.25">
      <c r="A127" s="7" t="s">
        <v>77</v>
      </c>
      <c r="B127" s="7" t="s">
        <v>3237</v>
      </c>
      <c r="C127" s="7" t="s">
        <v>3255</v>
      </c>
      <c r="D127" s="7" t="s">
        <v>3256</v>
      </c>
      <c r="E127" s="8" t="s">
        <v>3257</v>
      </c>
      <c r="F127" s="8" t="s">
        <v>3258</v>
      </c>
      <c r="G127" s="7" t="s">
        <v>2720</v>
      </c>
      <c r="H127" s="7"/>
      <c r="I127" s="12">
        <v>43154</v>
      </c>
      <c r="J127" s="2" t="s">
        <v>30</v>
      </c>
    </row>
    <row r="128" spans="1:10" s="10" customFormat="1" ht="90" customHeight="1" x14ac:dyDescent="0.25">
      <c r="A128" s="7" t="s">
        <v>77</v>
      </c>
      <c r="B128" s="7" t="s">
        <v>3237</v>
      </c>
      <c r="C128" s="7" t="s">
        <v>3259</v>
      </c>
      <c r="D128" s="7" t="s">
        <v>3260</v>
      </c>
      <c r="E128" s="8" t="s">
        <v>3261</v>
      </c>
      <c r="F128" s="8" t="s">
        <v>3262</v>
      </c>
      <c r="G128" s="7" t="s">
        <v>2722</v>
      </c>
      <c r="H128" s="7" t="s">
        <v>2721</v>
      </c>
      <c r="I128" s="76"/>
      <c r="J128" s="2" t="s">
        <v>30</v>
      </c>
    </row>
    <row r="129" spans="1:10" s="10" customFormat="1" ht="90" customHeight="1" x14ac:dyDescent="0.25">
      <c r="A129" s="7" t="s">
        <v>77</v>
      </c>
      <c r="B129" s="7" t="s">
        <v>3237</v>
      </c>
      <c r="C129" s="7" t="s">
        <v>3263</v>
      </c>
      <c r="D129" s="7" t="s">
        <v>3239</v>
      </c>
      <c r="E129" s="8" t="s">
        <v>3264</v>
      </c>
      <c r="F129" s="8" t="s">
        <v>3265</v>
      </c>
      <c r="G129" s="7" t="s">
        <v>2722</v>
      </c>
      <c r="H129" s="7" t="s">
        <v>2721</v>
      </c>
      <c r="I129" s="9">
        <v>42955</v>
      </c>
      <c r="J129" s="2" t="s">
        <v>30</v>
      </c>
    </row>
    <row r="130" spans="1:10" s="10" customFormat="1" ht="90" customHeight="1" x14ac:dyDescent="0.25">
      <c r="A130" s="7" t="s">
        <v>77</v>
      </c>
      <c r="B130" s="7" t="s">
        <v>3237</v>
      </c>
      <c r="C130" s="7" t="s">
        <v>3266</v>
      </c>
      <c r="D130" s="7" t="s">
        <v>3252</v>
      </c>
      <c r="E130" s="8" t="s">
        <v>3267</v>
      </c>
      <c r="F130" s="8" t="s">
        <v>3268</v>
      </c>
      <c r="G130" s="7" t="s">
        <v>2724</v>
      </c>
      <c r="H130" s="7"/>
      <c r="I130" s="75"/>
      <c r="J130" s="2" t="s">
        <v>30</v>
      </c>
    </row>
    <row r="131" spans="1:10" s="10" customFormat="1" ht="90" customHeight="1" x14ac:dyDescent="0.25">
      <c r="A131" s="7" t="s">
        <v>77</v>
      </c>
      <c r="B131" s="7" t="s">
        <v>3237</v>
      </c>
      <c r="C131" s="7" t="s">
        <v>3269</v>
      </c>
      <c r="D131" s="7" t="s">
        <v>3270</v>
      </c>
      <c r="E131" s="8" t="s">
        <v>3271</v>
      </c>
      <c r="F131" s="8" t="s">
        <v>3272</v>
      </c>
      <c r="G131" s="7" t="s">
        <v>2722</v>
      </c>
      <c r="H131" s="7" t="s">
        <v>2721</v>
      </c>
      <c r="I131" s="75"/>
      <c r="J131" s="2" t="s">
        <v>30</v>
      </c>
    </row>
    <row r="132" spans="1:10" s="10" customFormat="1" ht="90" customHeight="1" x14ac:dyDescent="0.25">
      <c r="A132" s="7" t="s">
        <v>77</v>
      </c>
      <c r="B132" s="7" t="s">
        <v>3273</v>
      </c>
      <c r="C132" s="7" t="s">
        <v>3274</v>
      </c>
      <c r="D132" s="7" t="s">
        <v>3275</v>
      </c>
      <c r="E132" s="8" t="s">
        <v>3276</v>
      </c>
      <c r="F132" s="8" t="s">
        <v>3277</v>
      </c>
      <c r="G132" s="7" t="s">
        <v>2724</v>
      </c>
      <c r="H132" s="7"/>
      <c r="I132" s="75"/>
      <c r="J132" s="2" t="s">
        <v>30</v>
      </c>
    </row>
    <row r="133" spans="1:10" s="10" customFormat="1" ht="90" customHeight="1" x14ac:dyDescent="0.25">
      <c r="A133" s="7" t="s">
        <v>77</v>
      </c>
      <c r="B133" s="7" t="s">
        <v>3237</v>
      </c>
      <c r="C133" s="7" t="s">
        <v>3278</v>
      </c>
      <c r="D133" s="7" t="s">
        <v>3239</v>
      </c>
      <c r="E133" s="8" t="s">
        <v>3279</v>
      </c>
      <c r="F133" s="8" t="s">
        <v>552</v>
      </c>
      <c r="G133" s="7" t="s">
        <v>2722</v>
      </c>
      <c r="H133" s="7" t="s">
        <v>2725</v>
      </c>
      <c r="I133" s="9">
        <v>42716</v>
      </c>
      <c r="J133" s="2" t="s">
        <v>32</v>
      </c>
    </row>
    <row r="134" spans="1:10" s="10" customFormat="1" ht="90" customHeight="1" x14ac:dyDescent="0.25">
      <c r="A134" s="7" t="s">
        <v>77</v>
      </c>
      <c r="B134" s="7" t="s">
        <v>3237</v>
      </c>
      <c r="C134" s="7" t="s">
        <v>3280</v>
      </c>
      <c r="D134" s="7" t="s">
        <v>3281</v>
      </c>
      <c r="E134" s="8" t="s">
        <v>3282</v>
      </c>
      <c r="F134" s="8" t="s">
        <v>3283</v>
      </c>
      <c r="G134" s="7" t="s">
        <v>2720</v>
      </c>
      <c r="H134" s="7"/>
      <c r="I134" s="9">
        <v>43234</v>
      </c>
      <c r="J134" s="2" t="s">
        <v>30</v>
      </c>
    </row>
    <row r="135" spans="1:10" s="10" customFormat="1" ht="90" customHeight="1" x14ac:dyDescent="0.25">
      <c r="A135" s="7" t="s">
        <v>103</v>
      </c>
      <c r="B135" s="7" t="s">
        <v>3284</v>
      </c>
      <c r="C135" s="7" t="s">
        <v>3285</v>
      </c>
      <c r="D135" s="7" t="s">
        <v>3286</v>
      </c>
      <c r="E135" s="8" t="s">
        <v>3287</v>
      </c>
      <c r="F135" s="8" t="s">
        <v>3288</v>
      </c>
      <c r="G135" s="7" t="s">
        <v>2720</v>
      </c>
      <c r="H135" s="7"/>
      <c r="I135" s="9">
        <v>42880</v>
      </c>
      <c r="J135" s="2" t="s">
        <v>3289</v>
      </c>
    </row>
    <row r="136" spans="1:10" s="10" customFormat="1" ht="90" customHeight="1" x14ac:dyDescent="0.25">
      <c r="A136" s="7" t="s">
        <v>103</v>
      </c>
      <c r="B136" s="7" t="s">
        <v>3284</v>
      </c>
      <c r="C136" s="7" t="s">
        <v>3290</v>
      </c>
      <c r="D136" s="7" t="s">
        <v>3291</v>
      </c>
      <c r="E136" s="8" t="s">
        <v>3292</v>
      </c>
      <c r="F136" s="8" t="s">
        <v>3293</v>
      </c>
      <c r="G136" s="7" t="s">
        <v>2722</v>
      </c>
      <c r="H136" s="7" t="s">
        <v>2725</v>
      </c>
      <c r="I136" s="77"/>
      <c r="J136" s="2" t="s">
        <v>32</v>
      </c>
    </row>
    <row r="137" spans="1:10" s="10" customFormat="1" ht="90" customHeight="1" x14ac:dyDescent="0.25">
      <c r="A137" s="7" t="s">
        <v>103</v>
      </c>
      <c r="B137" s="7" t="s">
        <v>3294</v>
      </c>
      <c r="C137" s="7" t="s">
        <v>3295</v>
      </c>
      <c r="D137" s="7" t="s">
        <v>3296</v>
      </c>
      <c r="E137" s="8" t="s">
        <v>3297</v>
      </c>
      <c r="F137" s="8" t="s">
        <v>3298</v>
      </c>
      <c r="G137" s="7" t="s">
        <v>2720</v>
      </c>
      <c r="H137" s="7"/>
      <c r="I137" s="9">
        <v>43130</v>
      </c>
      <c r="J137" s="2" t="s">
        <v>30</v>
      </c>
    </row>
    <row r="138" spans="1:10" s="10" customFormat="1" ht="90" customHeight="1" x14ac:dyDescent="0.25">
      <c r="A138" s="7" t="s">
        <v>103</v>
      </c>
      <c r="B138" s="7" t="s">
        <v>3294</v>
      </c>
      <c r="C138" s="7" t="s">
        <v>3299</v>
      </c>
      <c r="D138" s="7" t="s">
        <v>3300</v>
      </c>
      <c r="E138" s="8" t="s">
        <v>3301</v>
      </c>
      <c r="F138" s="8" t="s">
        <v>3302</v>
      </c>
      <c r="G138" s="7" t="s">
        <v>2722</v>
      </c>
      <c r="H138" s="7" t="s">
        <v>2721</v>
      </c>
      <c r="I138" s="9">
        <v>43895</v>
      </c>
      <c r="J138" s="2" t="s">
        <v>30</v>
      </c>
    </row>
    <row r="139" spans="1:10" s="10" customFormat="1" ht="90" customHeight="1" x14ac:dyDescent="0.25">
      <c r="A139" s="7" t="s">
        <v>103</v>
      </c>
      <c r="B139" s="7" t="s">
        <v>3303</v>
      </c>
      <c r="C139" s="7" t="s">
        <v>3304</v>
      </c>
      <c r="D139" s="7" t="s">
        <v>3305</v>
      </c>
      <c r="E139" s="8" t="s">
        <v>3306</v>
      </c>
      <c r="F139" s="8" t="s">
        <v>3307</v>
      </c>
      <c r="G139" s="7" t="s">
        <v>2720</v>
      </c>
      <c r="H139" s="7"/>
      <c r="I139" s="9">
        <v>43165</v>
      </c>
      <c r="J139" s="2" t="s">
        <v>30</v>
      </c>
    </row>
    <row r="140" spans="1:10" s="10" customFormat="1" ht="90" customHeight="1" x14ac:dyDescent="0.25">
      <c r="A140" s="7" t="s">
        <v>103</v>
      </c>
      <c r="B140" s="7" t="s">
        <v>3294</v>
      </c>
      <c r="C140" s="7" t="s">
        <v>3308</v>
      </c>
      <c r="D140" s="7" t="s">
        <v>3296</v>
      </c>
      <c r="E140" s="8" t="s">
        <v>3309</v>
      </c>
      <c r="F140" s="8" t="s">
        <v>3298</v>
      </c>
      <c r="G140" s="7" t="s">
        <v>2720</v>
      </c>
      <c r="H140" s="7"/>
      <c r="I140" s="9">
        <v>42633</v>
      </c>
      <c r="J140" s="2" t="s">
        <v>32</v>
      </c>
    </row>
    <row r="141" spans="1:10" s="10" customFormat="1" ht="90" customHeight="1" x14ac:dyDescent="0.25">
      <c r="A141" s="7" t="s">
        <v>217</v>
      </c>
      <c r="B141" s="7" t="s">
        <v>3310</v>
      </c>
      <c r="C141" s="7" t="s">
        <v>3311</v>
      </c>
      <c r="D141" s="7" t="s">
        <v>3312</v>
      </c>
      <c r="E141" s="8" t="s">
        <v>3313</v>
      </c>
      <c r="F141" s="8" t="s">
        <v>3314</v>
      </c>
      <c r="G141" s="7" t="s">
        <v>2722</v>
      </c>
      <c r="H141" s="7" t="s">
        <v>2725</v>
      </c>
      <c r="I141" s="77"/>
      <c r="J141" s="2" t="s">
        <v>32</v>
      </c>
    </row>
    <row r="142" spans="1:10" s="10" customFormat="1" ht="90" customHeight="1" x14ac:dyDescent="0.25">
      <c r="A142" s="7" t="s">
        <v>217</v>
      </c>
      <c r="B142" s="7" t="s">
        <v>3315</v>
      </c>
      <c r="C142" s="7" t="s">
        <v>3316</v>
      </c>
      <c r="D142" s="7" t="s">
        <v>3317</v>
      </c>
      <c r="E142" s="8" t="s">
        <v>3318</v>
      </c>
      <c r="F142" s="8" t="s">
        <v>3319</v>
      </c>
      <c r="G142" s="7" t="s">
        <v>2722</v>
      </c>
      <c r="H142" s="7" t="s">
        <v>2725</v>
      </c>
      <c r="I142" s="9">
        <v>42970</v>
      </c>
      <c r="J142" s="2" t="s">
        <v>30</v>
      </c>
    </row>
    <row r="143" spans="1:10" s="10" customFormat="1" ht="90" customHeight="1" x14ac:dyDescent="0.25">
      <c r="A143" s="7" t="s">
        <v>217</v>
      </c>
      <c r="B143" s="7" t="s">
        <v>3310</v>
      </c>
      <c r="C143" s="7" t="s">
        <v>2834</v>
      </c>
      <c r="D143" s="7" t="s">
        <v>3312</v>
      </c>
      <c r="E143" s="8" t="s">
        <v>3320</v>
      </c>
      <c r="F143" s="8" t="s">
        <v>3321</v>
      </c>
      <c r="G143" s="7" t="s">
        <v>2720</v>
      </c>
      <c r="H143" s="7"/>
      <c r="I143" s="9">
        <v>42633</v>
      </c>
      <c r="J143" s="2" t="s">
        <v>32</v>
      </c>
    </row>
    <row r="144" spans="1:10" s="10" customFormat="1" ht="90" customHeight="1" x14ac:dyDescent="0.25">
      <c r="A144" s="7" t="s">
        <v>217</v>
      </c>
      <c r="B144" s="7" t="s">
        <v>3310</v>
      </c>
      <c r="C144" s="7" t="s">
        <v>3322</v>
      </c>
      <c r="D144" s="7" t="s">
        <v>3323</v>
      </c>
      <c r="E144" s="8" t="s">
        <v>3324</v>
      </c>
      <c r="F144" s="8" t="s">
        <v>3325</v>
      </c>
      <c r="G144" s="7" t="s">
        <v>2724</v>
      </c>
      <c r="H144" s="7"/>
      <c r="I144" s="9">
        <v>42704</v>
      </c>
      <c r="J144" s="2" t="s">
        <v>30</v>
      </c>
    </row>
    <row r="145" spans="1:10" s="10" customFormat="1" ht="90" customHeight="1" x14ac:dyDescent="0.25">
      <c r="A145" s="7" t="s">
        <v>217</v>
      </c>
      <c r="B145" s="7" t="s">
        <v>3326</v>
      </c>
      <c r="C145" s="7" t="s">
        <v>3327</v>
      </c>
      <c r="D145" s="7" t="s">
        <v>3328</v>
      </c>
      <c r="E145" s="8" t="s">
        <v>3329</v>
      </c>
      <c r="F145" s="8" t="s">
        <v>3330</v>
      </c>
      <c r="G145" s="7" t="s">
        <v>2720</v>
      </c>
      <c r="H145" s="7"/>
      <c r="I145" s="9">
        <v>42774</v>
      </c>
      <c r="J145" s="2" t="s">
        <v>30</v>
      </c>
    </row>
    <row r="146" spans="1:10" s="10" customFormat="1" ht="90" customHeight="1" x14ac:dyDescent="0.25">
      <c r="A146" s="7" t="s">
        <v>217</v>
      </c>
      <c r="B146" s="7" t="s">
        <v>3331</v>
      </c>
      <c r="C146" s="7" t="s">
        <v>3332</v>
      </c>
      <c r="D146" s="7" t="s">
        <v>3333</v>
      </c>
      <c r="E146" s="8" t="s">
        <v>3334</v>
      </c>
      <c r="F146" s="8" t="s">
        <v>3335</v>
      </c>
      <c r="G146" s="7" t="s">
        <v>2724</v>
      </c>
      <c r="H146" s="7"/>
      <c r="I146" s="9">
        <v>42751</v>
      </c>
      <c r="J146" s="2" t="s">
        <v>30</v>
      </c>
    </row>
    <row r="147" spans="1:10" s="10" customFormat="1" ht="90" customHeight="1" x14ac:dyDescent="0.25">
      <c r="A147" s="7" t="s">
        <v>217</v>
      </c>
      <c r="B147" s="7" t="s">
        <v>3310</v>
      </c>
      <c r="C147" s="7" t="s">
        <v>3336</v>
      </c>
      <c r="D147" s="7" t="s">
        <v>3337</v>
      </c>
      <c r="E147" s="8" t="s">
        <v>3338</v>
      </c>
      <c r="F147" s="8" t="s">
        <v>3339</v>
      </c>
      <c r="G147" s="7" t="s">
        <v>2720</v>
      </c>
      <c r="H147" s="7"/>
      <c r="I147" s="9">
        <v>42633</v>
      </c>
      <c r="J147" s="2" t="s">
        <v>32</v>
      </c>
    </row>
    <row r="148" spans="1:10" s="10" customFormat="1" ht="90" customHeight="1" x14ac:dyDescent="0.25">
      <c r="A148" s="7" t="s">
        <v>217</v>
      </c>
      <c r="B148" s="7" t="s">
        <v>3340</v>
      </c>
      <c r="C148" s="7" t="s">
        <v>3341</v>
      </c>
      <c r="D148" s="7" t="s">
        <v>3337</v>
      </c>
      <c r="E148" s="8" t="s">
        <v>3342</v>
      </c>
      <c r="F148" s="8" t="s">
        <v>552</v>
      </c>
      <c r="G148" s="7" t="s">
        <v>2722</v>
      </c>
      <c r="H148" s="7" t="s">
        <v>2725</v>
      </c>
      <c r="I148" s="9"/>
      <c r="J148" s="2" t="s">
        <v>30</v>
      </c>
    </row>
    <row r="149" spans="1:10" s="10" customFormat="1" ht="90" customHeight="1" x14ac:dyDescent="0.25">
      <c r="A149" s="7" t="s">
        <v>217</v>
      </c>
      <c r="B149" s="7" t="s">
        <v>3343</v>
      </c>
      <c r="C149" s="7" t="s">
        <v>3344</v>
      </c>
      <c r="D149" s="7" t="s">
        <v>3345</v>
      </c>
      <c r="E149" s="8" t="s">
        <v>3346</v>
      </c>
      <c r="F149" s="8" t="s">
        <v>3347</v>
      </c>
      <c r="G149" s="7" t="s">
        <v>2722</v>
      </c>
      <c r="H149" s="7" t="s">
        <v>2725</v>
      </c>
      <c r="I149" s="9"/>
      <c r="J149" s="2" t="s">
        <v>30</v>
      </c>
    </row>
    <row r="150" spans="1:10" s="10" customFormat="1" ht="90" customHeight="1" x14ac:dyDescent="0.25">
      <c r="A150" s="7" t="s">
        <v>29</v>
      </c>
      <c r="B150" s="7" t="s">
        <v>3348</v>
      </c>
      <c r="C150" s="7" t="s">
        <v>3349</v>
      </c>
      <c r="D150" s="7" t="s">
        <v>3350</v>
      </c>
      <c r="E150" s="8" t="s">
        <v>3351</v>
      </c>
      <c r="F150" s="8" t="s">
        <v>552</v>
      </c>
      <c r="G150" s="7" t="s">
        <v>2722</v>
      </c>
      <c r="H150" s="7" t="s">
        <v>2725</v>
      </c>
      <c r="I150" s="9"/>
      <c r="J150" s="2" t="s">
        <v>30</v>
      </c>
    </row>
    <row r="151" spans="1:10" s="10" customFormat="1" ht="90" customHeight="1" x14ac:dyDescent="0.25">
      <c r="A151" s="7" t="s">
        <v>29</v>
      </c>
      <c r="B151" s="7" t="s">
        <v>3352</v>
      </c>
      <c r="C151" s="7" t="s">
        <v>3353</v>
      </c>
      <c r="D151" s="7" t="s">
        <v>3354</v>
      </c>
      <c r="E151" s="8" t="s">
        <v>3355</v>
      </c>
      <c r="F151" s="8" t="s">
        <v>552</v>
      </c>
      <c r="G151" s="7" t="s">
        <v>2724</v>
      </c>
      <c r="H151" s="7"/>
      <c r="I151" s="9">
        <v>42796</v>
      </c>
      <c r="J151" s="2" t="s">
        <v>32</v>
      </c>
    </row>
    <row r="152" spans="1:10" s="10" customFormat="1" ht="90" customHeight="1" x14ac:dyDescent="0.25">
      <c r="A152" s="7" t="s">
        <v>29</v>
      </c>
      <c r="B152" s="7" t="s">
        <v>3352</v>
      </c>
      <c r="C152" s="7" t="s">
        <v>3356</v>
      </c>
      <c r="D152" s="7" t="s">
        <v>3357</v>
      </c>
      <c r="E152" s="8" t="s">
        <v>3358</v>
      </c>
      <c r="F152" s="8" t="s">
        <v>3359</v>
      </c>
      <c r="G152" s="7" t="s">
        <v>2724</v>
      </c>
      <c r="H152" s="7"/>
      <c r="I152" s="9">
        <v>44203</v>
      </c>
      <c r="J152" s="2" t="s">
        <v>32</v>
      </c>
    </row>
    <row r="153" spans="1:10" s="10" customFormat="1" ht="90" customHeight="1" x14ac:dyDescent="0.25">
      <c r="A153" s="7" t="s">
        <v>29</v>
      </c>
      <c r="B153" s="7" t="s">
        <v>3352</v>
      </c>
      <c r="C153" s="7" t="s">
        <v>3360</v>
      </c>
      <c r="D153" s="7" t="s">
        <v>3361</v>
      </c>
      <c r="E153" s="8" t="s">
        <v>3362</v>
      </c>
      <c r="F153" s="8" t="s">
        <v>3363</v>
      </c>
      <c r="G153" s="7" t="s">
        <v>2722</v>
      </c>
      <c r="H153" s="7" t="s">
        <v>2725</v>
      </c>
      <c r="I153" s="9">
        <v>43475</v>
      </c>
      <c r="J153" s="2" t="s">
        <v>552</v>
      </c>
    </row>
    <row r="154" spans="1:10" s="10" customFormat="1" ht="90" customHeight="1" x14ac:dyDescent="0.25">
      <c r="A154" s="7" t="s">
        <v>29</v>
      </c>
      <c r="B154" s="7" t="s">
        <v>3364</v>
      </c>
      <c r="C154" s="7" t="s">
        <v>3365</v>
      </c>
      <c r="D154" s="7" t="s">
        <v>3365</v>
      </c>
      <c r="E154" s="8" t="s">
        <v>3366</v>
      </c>
      <c r="F154" s="8" t="s">
        <v>3367</v>
      </c>
      <c r="G154" s="7" t="s">
        <v>2722</v>
      </c>
      <c r="H154" s="7" t="s">
        <v>2725</v>
      </c>
      <c r="I154" s="9">
        <v>42768</v>
      </c>
      <c r="J154" s="2" t="s">
        <v>197</v>
      </c>
    </row>
    <row r="155" spans="1:10" s="10" customFormat="1" ht="90" customHeight="1" x14ac:dyDescent="0.25">
      <c r="A155" s="7" t="s">
        <v>29</v>
      </c>
      <c r="B155" s="7" t="s">
        <v>3352</v>
      </c>
      <c r="C155" s="7" t="s">
        <v>3368</v>
      </c>
      <c r="D155" s="7" t="s">
        <v>3173</v>
      </c>
      <c r="E155" s="8" t="s">
        <v>3369</v>
      </c>
      <c r="F155" s="8" t="s">
        <v>3370</v>
      </c>
      <c r="G155" s="7" t="s">
        <v>2724</v>
      </c>
      <c r="H155" s="7"/>
      <c r="I155" s="9">
        <v>42633</v>
      </c>
      <c r="J155" s="2" t="s">
        <v>32</v>
      </c>
    </row>
    <row r="156" spans="1:10" s="10" customFormat="1" ht="90" customHeight="1" x14ac:dyDescent="0.25">
      <c r="A156" s="7" t="s">
        <v>29</v>
      </c>
      <c r="B156" s="7" t="s">
        <v>3371</v>
      </c>
      <c r="C156" s="7" t="s">
        <v>3372</v>
      </c>
      <c r="D156" s="7" t="s">
        <v>3373</v>
      </c>
      <c r="E156" s="8" t="s">
        <v>3374</v>
      </c>
      <c r="F156" s="8" t="s">
        <v>3375</v>
      </c>
      <c r="G156" s="7" t="s">
        <v>2720</v>
      </c>
      <c r="H156" s="7"/>
      <c r="I156" s="9">
        <v>42633</v>
      </c>
      <c r="J156" s="2" t="s">
        <v>32</v>
      </c>
    </row>
    <row r="157" spans="1:10" s="10" customFormat="1" ht="90" customHeight="1" x14ac:dyDescent="0.25">
      <c r="A157" s="7" t="s">
        <v>29</v>
      </c>
      <c r="B157" s="7" t="s">
        <v>3352</v>
      </c>
      <c r="C157" s="7" t="s">
        <v>3376</v>
      </c>
      <c r="D157" s="7" t="s">
        <v>3377</v>
      </c>
      <c r="E157" s="8" t="s">
        <v>3378</v>
      </c>
      <c r="F157" s="8" t="s">
        <v>3379</v>
      </c>
      <c r="G157" s="7" t="s">
        <v>2724</v>
      </c>
      <c r="H157" s="7"/>
      <c r="I157" s="9" t="s">
        <v>3380</v>
      </c>
      <c r="J157" s="2" t="s">
        <v>32</v>
      </c>
    </row>
    <row r="158" spans="1:10" s="10" customFormat="1" ht="90" customHeight="1" x14ac:dyDescent="0.25">
      <c r="A158" s="7" t="s">
        <v>29</v>
      </c>
      <c r="B158" s="7" t="s">
        <v>3352</v>
      </c>
      <c r="C158" s="7" t="s">
        <v>3381</v>
      </c>
      <c r="D158" s="7" t="s">
        <v>3382</v>
      </c>
      <c r="E158" s="8"/>
      <c r="F158" s="8"/>
      <c r="G158" s="7" t="s">
        <v>2722</v>
      </c>
      <c r="H158" s="7" t="s">
        <v>2725</v>
      </c>
      <c r="I158" s="9"/>
      <c r="J158" s="2" t="s">
        <v>197</v>
      </c>
    </row>
    <row r="159" spans="1:10" s="10" customFormat="1" ht="90" customHeight="1" x14ac:dyDescent="0.25">
      <c r="A159" s="7" t="s">
        <v>29</v>
      </c>
      <c r="B159" s="7" t="s">
        <v>3383</v>
      </c>
      <c r="C159" s="7" t="s">
        <v>3384</v>
      </c>
      <c r="D159" s="7" t="s">
        <v>3384</v>
      </c>
      <c r="E159" s="8" t="s">
        <v>3385</v>
      </c>
      <c r="F159" s="8" t="s">
        <v>3386</v>
      </c>
      <c r="G159" s="7" t="s">
        <v>2722</v>
      </c>
      <c r="H159" s="7" t="s">
        <v>2725</v>
      </c>
      <c r="I159" s="9"/>
      <c r="J159" s="2" t="s">
        <v>197</v>
      </c>
    </row>
    <row r="160" spans="1:10" s="10" customFormat="1" ht="90" customHeight="1" x14ac:dyDescent="0.25">
      <c r="A160" s="7" t="s">
        <v>29</v>
      </c>
      <c r="B160" s="7" t="s">
        <v>3387</v>
      </c>
      <c r="C160" s="7" t="s">
        <v>3388</v>
      </c>
      <c r="D160" s="7" t="s">
        <v>3389</v>
      </c>
      <c r="E160" s="8" t="s">
        <v>3390</v>
      </c>
      <c r="F160" s="8" t="s">
        <v>3391</v>
      </c>
      <c r="G160" s="7" t="s">
        <v>2724</v>
      </c>
      <c r="H160" s="7"/>
      <c r="I160" s="9">
        <v>43783</v>
      </c>
      <c r="J160" s="2" t="s">
        <v>32</v>
      </c>
    </row>
    <row r="161" spans="1:10" s="10" customFormat="1" ht="90" customHeight="1" x14ac:dyDescent="0.25">
      <c r="A161" s="7" t="s">
        <v>29</v>
      </c>
      <c r="B161" s="7" t="s">
        <v>3392</v>
      </c>
      <c r="C161" s="7" t="s">
        <v>3393</v>
      </c>
      <c r="D161" s="7" t="s">
        <v>3393</v>
      </c>
      <c r="E161" s="8" t="s">
        <v>3394</v>
      </c>
      <c r="F161" s="8" t="s">
        <v>3395</v>
      </c>
      <c r="G161" s="7" t="s">
        <v>2720</v>
      </c>
      <c r="H161" s="7"/>
      <c r="I161" s="9">
        <v>43895</v>
      </c>
      <c r="J161" s="2" t="s">
        <v>32</v>
      </c>
    </row>
    <row r="162" spans="1:10" s="10" customFormat="1" ht="90" customHeight="1" x14ac:dyDescent="0.25">
      <c r="A162" s="7" t="s">
        <v>29</v>
      </c>
      <c r="B162" s="7" t="s">
        <v>3352</v>
      </c>
      <c r="C162" s="7" t="s">
        <v>3396</v>
      </c>
      <c r="D162" s="7" t="s">
        <v>3397</v>
      </c>
      <c r="E162" s="8"/>
      <c r="F162" s="8"/>
      <c r="G162" s="7" t="s">
        <v>2722</v>
      </c>
      <c r="H162" s="7" t="s">
        <v>2725</v>
      </c>
      <c r="I162" s="9"/>
      <c r="J162" s="2" t="s">
        <v>197</v>
      </c>
    </row>
    <row r="163" spans="1:10" s="10" customFormat="1" ht="90" customHeight="1" x14ac:dyDescent="0.25">
      <c r="A163" s="7" t="s">
        <v>201</v>
      </c>
      <c r="B163" s="7" t="s">
        <v>3398</v>
      </c>
      <c r="C163" s="7" t="s">
        <v>3399</v>
      </c>
      <c r="D163" s="7" t="s">
        <v>3400</v>
      </c>
      <c r="E163" s="8" t="s">
        <v>3401</v>
      </c>
      <c r="F163" s="8" t="s">
        <v>3402</v>
      </c>
      <c r="G163" s="7" t="s">
        <v>2720</v>
      </c>
      <c r="H163" s="7"/>
      <c r="I163" s="9">
        <v>42789</v>
      </c>
      <c r="J163" s="2" t="s">
        <v>30</v>
      </c>
    </row>
    <row r="164" spans="1:10" s="10" customFormat="1" ht="90" customHeight="1" x14ac:dyDescent="0.25">
      <c r="A164" s="7" t="s">
        <v>201</v>
      </c>
      <c r="B164" s="7" t="s">
        <v>3403</v>
      </c>
      <c r="C164" s="7" t="s">
        <v>3404</v>
      </c>
      <c r="D164" s="7" t="s">
        <v>3405</v>
      </c>
      <c r="E164" s="8" t="s">
        <v>3406</v>
      </c>
      <c r="F164" s="8" t="s">
        <v>552</v>
      </c>
      <c r="G164" s="7" t="s">
        <v>2722</v>
      </c>
      <c r="H164" s="7" t="s">
        <v>2721</v>
      </c>
      <c r="I164" s="9">
        <v>42633</v>
      </c>
      <c r="J164" s="2" t="s">
        <v>30</v>
      </c>
    </row>
    <row r="165" spans="1:10" s="10" customFormat="1" ht="90" customHeight="1" x14ac:dyDescent="0.25">
      <c r="A165" s="7" t="s">
        <v>201</v>
      </c>
      <c r="B165" s="7" t="s">
        <v>3403</v>
      </c>
      <c r="C165" s="7" t="s">
        <v>3407</v>
      </c>
      <c r="D165" s="7" t="s">
        <v>3405</v>
      </c>
      <c r="E165" s="8" t="s">
        <v>3408</v>
      </c>
      <c r="F165" s="8" t="s">
        <v>3409</v>
      </c>
      <c r="G165" s="7" t="s">
        <v>2720</v>
      </c>
      <c r="H165" s="7"/>
      <c r="I165" s="9">
        <v>43223</v>
      </c>
      <c r="J165" s="2" t="s">
        <v>30</v>
      </c>
    </row>
    <row r="166" spans="1:10" s="10" customFormat="1" ht="90" customHeight="1" x14ac:dyDescent="0.25">
      <c r="A166" s="7" t="s">
        <v>225</v>
      </c>
      <c r="B166" s="7" t="s">
        <v>3410</v>
      </c>
      <c r="C166" s="7" t="s">
        <v>3411</v>
      </c>
      <c r="D166" s="7" t="s">
        <v>3412</v>
      </c>
      <c r="E166" s="8" t="s">
        <v>3413</v>
      </c>
      <c r="F166" s="8" t="s">
        <v>3414</v>
      </c>
      <c r="G166" s="7" t="s">
        <v>2722</v>
      </c>
      <c r="H166" s="7" t="s">
        <v>2721</v>
      </c>
      <c r="I166" s="9">
        <v>42633</v>
      </c>
      <c r="J166" s="2" t="s">
        <v>32</v>
      </c>
    </row>
    <row r="167" spans="1:10" s="10" customFormat="1" ht="90" customHeight="1" x14ac:dyDescent="0.25">
      <c r="A167" s="7" t="s">
        <v>225</v>
      </c>
      <c r="B167" s="7" t="s">
        <v>3415</v>
      </c>
      <c r="C167" s="7" t="s">
        <v>3416</v>
      </c>
      <c r="D167" s="7" t="s">
        <v>3417</v>
      </c>
      <c r="E167" s="8" t="s">
        <v>3418</v>
      </c>
      <c r="F167" s="8" t="s">
        <v>3419</v>
      </c>
      <c r="G167" s="7" t="s">
        <v>2720</v>
      </c>
      <c r="H167" s="7"/>
      <c r="I167" s="9">
        <v>42893</v>
      </c>
      <c r="J167" s="2" t="s">
        <v>32</v>
      </c>
    </row>
    <row r="168" spans="1:10" s="10" customFormat="1" ht="90" customHeight="1" x14ac:dyDescent="0.25">
      <c r="A168" s="7" t="s">
        <v>225</v>
      </c>
      <c r="B168" s="7" t="s">
        <v>3420</v>
      </c>
      <c r="C168" s="7" t="s">
        <v>3421</v>
      </c>
      <c r="D168" s="7" t="s">
        <v>3422</v>
      </c>
      <c r="E168" s="13" t="s">
        <v>3423</v>
      </c>
      <c r="F168" s="8" t="s">
        <v>3424</v>
      </c>
      <c r="G168" s="7" t="s">
        <v>2720</v>
      </c>
      <c r="H168" s="7"/>
      <c r="I168" s="9">
        <v>44326</v>
      </c>
      <c r="J168" s="2" t="s">
        <v>30</v>
      </c>
    </row>
    <row r="169" spans="1:10" s="10" customFormat="1" ht="90" customHeight="1" x14ac:dyDescent="0.25">
      <c r="A169" s="7" t="s">
        <v>54</v>
      </c>
      <c r="B169" s="7" t="s">
        <v>3425</v>
      </c>
      <c r="C169" s="7" t="s">
        <v>3426</v>
      </c>
      <c r="D169" s="7" t="s">
        <v>3427</v>
      </c>
      <c r="E169" s="8" t="s">
        <v>3428</v>
      </c>
      <c r="F169" s="8" t="s">
        <v>3429</v>
      </c>
      <c r="G169" s="7" t="s">
        <v>2724</v>
      </c>
      <c r="H169" s="7"/>
      <c r="I169" s="9" t="s">
        <v>3430</v>
      </c>
      <c r="J169" s="2" t="s">
        <v>30</v>
      </c>
    </row>
    <row r="170" spans="1:10" s="10" customFormat="1" ht="90" customHeight="1" x14ac:dyDescent="0.25">
      <c r="A170" s="7" t="s">
        <v>130</v>
      </c>
      <c r="B170" s="7" t="s">
        <v>3431</v>
      </c>
      <c r="C170" s="7" t="s">
        <v>3432</v>
      </c>
      <c r="D170" s="7" t="s">
        <v>3433</v>
      </c>
      <c r="E170" s="8" t="s">
        <v>3434</v>
      </c>
      <c r="F170" s="8" t="s">
        <v>3435</v>
      </c>
      <c r="G170" s="7" t="s">
        <v>2722</v>
      </c>
      <c r="H170" s="7" t="s">
        <v>2721</v>
      </c>
      <c r="I170" s="77"/>
      <c r="J170" s="2" t="s">
        <v>32</v>
      </c>
    </row>
    <row r="171" spans="1:10" s="10" customFormat="1" ht="90" customHeight="1" x14ac:dyDescent="0.25">
      <c r="A171" s="7" t="s">
        <v>130</v>
      </c>
      <c r="B171" s="7" t="s">
        <v>3436</v>
      </c>
      <c r="C171" s="7" t="s">
        <v>3437</v>
      </c>
      <c r="D171" s="7" t="s">
        <v>3438</v>
      </c>
      <c r="E171" s="8" t="s">
        <v>3439</v>
      </c>
      <c r="F171" s="8" t="s">
        <v>3440</v>
      </c>
      <c r="G171" s="7" t="s">
        <v>2720</v>
      </c>
      <c r="H171" s="7"/>
      <c r="I171" s="9">
        <v>43123</v>
      </c>
      <c r="J171" s="2" t="s">
        <v>32</v>
      </c>
    </row>
    <row r="172" spans="1:10" s="10" customFormat="1" ht="90" customHeight="1" x14ac:dyDescent="0.25">
      <c r="A172" s="7" t="s">
        <v>130</v>
      </c>
      <c r="B172" s="7" t="s">
        <v>3441</v>
      </c>
      <c r="C172" s="7" t="s">
        <v>3442</v>
      </c>
      <c r="D172" s="7" t="s">
        <v>3443</v>
      </c>
      <c r="E172" s="8" t="s">
        <v>3444</v>
      </c>
      <c r="F172" s="8" t="s">
        <v>3445</v>
      </c>
      <c r="G172" s="7" t="s">
        <v>2724</v>
      </c>
      <c r="H172" s="7"/>
      <c r="I172" s="9">
        <v>43258</v>
      </c>
      <c r="J172" s="2" t="s">
        <v>32</v>
      </c>
    </row>
    <row r="173" spans="1:10" s="10" customFormat="1" ht="90" customHeight="1" x14ac:dyDescent="0.25">
      <c r="A173" s="7" t="s">
        <v>130</v>
      </c>
      <c r="B173" s="7" t="s">
        <v>3446</v>
      </c>
      <c r="C173" s="7" t="s">
        <v>3447</v>
      </c>
      <c r="D173" s="7" t="s">
        <v>3448</v>
      </c>
      <c r="E173" s="8" t="s">
        <v>3449</v>
      </c>
      <c r="F173" s="8" t="s">
        <v>3450</v>
      </c>
      <c r="G173" s="7" t="s">
        <v>2724</v>
      </c>
      <c r="H173" s="7"/>
      <c r="I173" s="9">
        <v>43572</v>
      </c>
      <c r="J173" s="2" t="s">
        <v>30</v>
      </c>
    </row>
    <row r="174" spans="1:10" s="10" customFormat="1" ht="90" customHeight="1" x14ac:dyDescent="0.25">
      <c r="A174" s="7" t="s">
        <v>130</v>
      </c>
      <c r="B174" s="7" t="s">
        <v>3451</v>
      </c>
      <c r="C174" s="7" t="s">
        <v>3452</v>
      </c>
      <c r="D174" s="7" t="s">
        <v>3453</v>
      </c>
      <c r="E174" s="8" t="s">
        <v>3454</v>
      </c>
      <c r="F174" s="8" t="s">
        <v>3455</v>
      </c>
      <c r="G174" s="7" t="s">
        <v>2720</v>
      </c>
      <c r="H174" s="7"/>
      <c r="I174" s="9">
        <v>43543</v>
      </c>
      <c r="J174" s="2" t="s">
        <v>30</v>
      </c>
    </row>
    <row r="175" spans="1:10" s="10" customFormat="1" ht="90" customHeight="1" x14ac:dyDescent="0.25">
      <c r="A175" s="7" t="s">
        <v>130</v>
      </c>
      <c r="B175" s="7" t="s">
        <v>3456</v>
      </c>
      <c r="C175" s="7" t="s">
        <v>3457</v>
      </c>
      <c r="D175" s="7" t="s">
        <v>3458</v>
      </c>
      <c r="E175" s="8" t="s">
        <v>3459</v>
      </c>
      <c r="F175" s="8" t="s">
        <v>3460</v>
      </c>
      <c r="G175" s="7" t="s">
        <v>2720</v>
      </c>
      <c r="H175" s="7"/>
      <c r="I175" s="9">
        <v>44294</v>
      </c>
      <c r="J175" s="2" t="s">
        <v>30</v>
      </c>
    </row>
    <row r="176" spans="1:10" s="10" customFormat="1" ht="90" customHeight="1" x14ac:dyDescent="0.25">
      <c r="A176" s="7" t="s">
        <v>130</v>
      </c>
      <c r="B176" s="7" t="s">
        <v>3431</v>
      </c>
      <c r="C176" s="7" t="s">
        <v>2758</v>
      </c>
      <c r="D176" s="7" t="s">
        <v>3461</v>
      </c>
      <c r="E176" s="8"/>
      <c r="F176" s="8"/>
      <c r="G176" s="7" t="s">
        <v>2722</v>
      </c>
      <c r="H176" s="7" t="s">
        <v>2721</v>
      </c>
      <c r="I176" s="77"/>
      <c r="J176" s="2" t="s">
        <v>32</v>
      </c>
    </row>
    <row r="177" spans="1:10" s="10" customFormat="1" ht="90" customHeight="1" x14ac:dyDescent="0.25">
      <c r="A177" s="7" t="s">
        <v>130</v>
      </c>
      <c r="B177" s="7" t="s">
        <v>3441</v>
      </c>
      <c r="C177" s="7" t="s">
        <v>3462</v>
      </c>
      <c r="D177" s="7" t="s">
        <v>3463</v>
      </c>
      <c r="E177" s="8" t="s">
        <v>3464</v>
      </c>
      <c r="F177" s="8" t="s">
        <v>3465</v>
      </c>
      <c r="G177" s="7" t="s">
        <v>2722</v>
      </c>
      <c r="H177" s="7" t="s">
        <v>2721</v>
      </c>
      <c r="I177" s="9">
        <v>42795</v>
      </c>
      <c r="J177" s="2" t="s">
        <v>30</v>
      </c>
    </row>
    <row r="178" spans="1:10" s="10" customFormat="1" ht="90" customHeight="1" x14ac:dyDescent="0.25">
      <c r="A178" s="7" t="s">
        <v>130</v>
      </c>
      <c r="B178" s="7" t="s">
        <v>3466</v>
      </c>
      <c r="C178" s="7" t="s">
        <v>3467</v>
      </c>
      <c r="D178" s="7" t="s">
        <v>3468</v>
      </c>
      <c r="E178" s="8" t="s">
        <v>3469</v>
      </c>
      <c r="F178" s="8" t="s">
        <v>552</v>
      </c>
      <c r="G178" s="7" t="s">
        <v>2724</v>
      </c>
      <c r="H178" s="7"/>
      <c r="I178" s="9">
        <v>42633</v>
      </c>
      <c r="J178" s="2" t="s">
        <v>32</v>
      </c>
    </row>
    <row r="179" spans="1:10" s="10" customFormat="1" ht="90" customHeight="1" x14ac:dyDescent="0.25">
      <c r="A179" s="7" t="s">
        <v>130</v>
      </c>
      <c r="B179" s="7" t="s">
        <v>3441</v>
      </c>
      <c r="C179" s="7" t="s">
        <v>3470</v>
      </c>
      <c r="D179" s="7" t="s">
        <v>3471</v>
      </c>
      <c r="E179" s="8" t="s">
        <v>3472</v>
      </c>
      <c r="F179" s="8" t="s">
        <v>3473</v>
      </c>
      <c r="G179" s="7" t="s">
        <v>2720</v>
      </c>
      <c r="H179" s="7"/>
      <c r="I179" s="9">
        <v>42633</v>
      </c>
      <c r="J179" s="2" t="s">
        <v>32</v>
      </c>
    </row>
    <row r="180" spans="1:10" s="10" customFormat="1" ht="90" customHeight="1" x14ac:dyDescent="0.25">
      <c r="A180" s="7" t="s">
        <v>130</v>
      </c>
      <c r="B180" s="7" t="s">
        <v>3474</v>
      </c>
      <c r="C180" s="7" t="s">
        <v>3475</v>
      </c>
      <c r="D180" s="7" t="s">
        <v>3476</v>
      </c>
      <c r="E180" s="8" t="s">
        <v>3477</v>
      </c>
      <c r="F180" s="8" t="s">
        <v>3478</v>
      </c>
      <c r="G180" s="7" t="s">
        <v>2724</v>
      </c>
      <c r="H180" s="7"/>
      <c r="I180" s="9">
        <v>43879</v>
      </c>
      <c r="J180" s="2" t="s">
        <v>30</v>
      </c>
    </row>
    <row r="181" spans="1:10" s="10" customFormat="1" ht="90" customHeight="1" x14ac:dyDescent="0.25">
      <c r="A181" s="7" t="s">
        <v>130</v>
      </c>
      <c r="B181" s="7" t="s">
        <v>3479</v>
      </c>
      <c r="C181" s="7" t="s">
        <v>3480</v>
      </c>
      <c r="D181" s="7" t="s">
        <v>3481</v>
      </c>
      <c r="E181" s="8" t="s">
        <v>3482</v>
      </c>
      <c r="F181" s="8" t="s">
        <v>3483</v>
      </c>
      <c r="G181" s="7" t="s">
        <v>2720</v>
      </c>
      <c r="H181" s="7"/>
      <c r="I181" s="9">
        <v>42633</v>
      </c>
      <c r="J181" s="2" t="s">
        <v>32</v>
      </c>
    </row>
    <row r="182" spans="1:10" s="10" customFormat="1" ht="90" customHeight="1" x14ac:dyDescent="0.25">
      <c r="A182" s="7" t="s">
        <v>130</v>
      </c>
      <c r="B182" s="7" t="s">
        <v>3484</v>
      </c>
      <c r="C182" s="7" t="s">
        <v>3485</v>
      </c>
      <c r="D182" s="7" t="s">
        <v>3486</v>
      </c>
      <c r="E182" s="8" t="s">
        <v>3487</v>
      </c>
      <c r="F182" s="8" t="s">
        <v>3488</v>
      </c>
      <c r="G182" s="7" t="s">
        <v>2724</v>
      </c>
      <c r="H182" s="7"/>
      <c r="I182" s="9">
        <v>42633</v>
      </c>
      <c r="J182" s="2" t="s">
        <v>32</v>
      </c>
    </row>
    <row r="183" spans="1:10" s="10" customFormat="1" ht="90" customHeight="1" x14ac:dyDescent="0.25">
      <c r="A183" s="7" t="s">
        <v>130</v>
      </c>
      <c r="B183" s="7" t="s">
        <v>3489</v>
      </c>
      <c r="C183" s="7" t="s">
        <v>3490</v>
      </c>
      <c r="D183" s="7" t="s">
        <v>3491</v>
      </c>
      <c r="E183" s="8" t="s">
        <v>3492</v>
      </c>
      <c r="F183" s="8" t="s">
        <v>3493</v>
      </c>
      <c r="G183" s="7" t="s">
        <v>2722</v>
      </c>
      <c r="H183" s="7" t="s">
        <v>2721</v>
      </c>
      <c r="I183" s="9">
        <v>43840</v>
      </c>
      <c r="J183" s="2" t="s">
        <v>32</v>
      </c>
    </row>
    <row r="184" spans="1:10" s="10" customFormat="1" ht="90" customHeight="1" x14ac:dyDescent="0.25">
      <c r="A184" s="7" t="s">
        <v>130</v>
      </c>
      <c r="B184" s="7" t="s">
        <v>3494</v>
      </c>
      <c r="C184" s="7" t="s">
        <v>3495</v>
      </c>
      <c r="D184" s="7" t="s">
        <v>3496</v>
      </c>
      <c r="E184" s="8" t="s">
        <v>3497</v>
      </c>
      <c r="F184" s="8" t="s">
        <v>3498</v>
      </c>
      <c r="G184" s="7" t="s">
        <v>2720</v>
      </c>
      <c r="H184" s="7"/>
      <c r="I184" s="9">
        <v>42633</v>
      </c>
      <c r="J184" s="2" t="s">
        <v>32</v>
      </c>
    </row>
    <row r="185" spans="1:10" s="10" customFormat="1" ht="90" customHeight="1" x14ac:dyDescent="0.25">
      <c r="A185" s="7" t="s">
        <v>130</v>
      </c>
      <c r="B185" s="7" t="s">
        <v>3499</v>
      </c>
      <c r="C185" s="7" t="s">
        <v>3500</v>
      </c>
      <c r="D185" s="7" t="s">
        <v>3501</v>
      </c>
      <c r="E185" s="8" t="s">
        <v>3502</v>
      </c>
      <c r="F185" s="8" t="s">
        <v>3503</v>
      </c>
      <c r="G185" s="7" t="s">
        <v>2724</v>
      </c>
      <c r="H185" s="7"/>
      <c r="I185" s="9">
        <v>42751</v>
      </c>
      <c r="J185" s="2" t="s">
        <v>30</v>
      </c>
    </row>
    <row r="186" spans="1:10" s="10" customFormat="1" ht="90" customHeight="1" x14ac:dyDescent="0.25">
      <c r="A186" s="7" t="s">
        <v>130</v>
      </c>
      <c r="B186" s="7" t="s">
        <v>3441</v>
      </c>
      <c r="C186" s="7" t="s">
        <v>3504</v>
      </c>
      <c r="D186" s="7" t="s">
        <v>3453</v>
      </c>
      <c r="E186" s="8" t="s">
        <v>3505</v>
      </c>
      <c r="F186" s="8" t="s">
        <v>3506</v>
      </c>
      <c r="G186" s="7" t="s">
        <v>2724</v>
      </c>
      <c r="H186" s="7"/>
      <c r="I186" s="9">
        <v>42633</v>
      </c>
      <c r="J186" s="2" t="s">
        <v>32</v>
      </c>
    </row>
    <row r="187" spans="1:10" s="10" customFormat="1" ht="90" customHeight="1" x14ac:dyDescent="0.25">
      <c r="A187" s="7" t="s">
        <v>130</v>
      </c>
      <c r="B187" s="7" t="s">
        <v>3507</v>
      </c>
      <c r="C187" s="7" t="s">
        <v>3508</v>
      </c>
      <c r="D187" s="7" t="s">
        <v>3509</v>
      </c>
      <c r="E187" s="8" t="s">
        <v>3510</v>
      </c>
      <c r="F187" s="8" t="s">
        <v>3511</v>
      </c>
      <c r="G187" s="7" t="s">
        <v>2722</v>
      </c>
      <c r="H187" s="7" t="s">
        <v>2725</v>
      </c>
      <c r="I187" s="9"/>
      <c r="J187" s="2" t="s">
        <v>32</v>
      </c>
    </row>
    <row r="188" spans="1:10" s="10" customFormat="1" ht="90" customHeight="1" x14ac:dyDescent="0.25">
      <c r="A188" s="7" t="s">
        <v>130</v>
      </c>
      <c r="B188" s="7" t="s">
        <v>3512</v>
      </c>
      <c r="C188" s="7" t="s">
        <v>3513</v>
      </c>
      <c r="D188" s="7" t="s">
        <v>3514</v>
      </c>
      <c r="E188" s="8" t="s">
        <v>3515</v>
      </c>
      <c r="F188" s="8" t="s">
        <v>3516</v>
      </c>
      <c r="G188" s="7" t="s">
        <v>2720</v>
      </c>
      <c r="H188" s="7"/>
      <c r="I188" s="9">
        <v>42766</v>
      </c>
      <c r="J188" s="2" t="s">
        <v>32</v>
      </c>
    </row>
    <row r="189" spans="1:10" s="10" customFormat="1" ht="90" customHeight="1" x14ac:dyDescent="0.25">
      <c r="A189" s="7" t="s">
        <v>130</v>
      </c>
      <c r="B189" s="7" t="s">
        <v>3517</v>
      </c>
      <c r="C189" s="7" t="s">
        <v>3518</v>
      </c>
      <c r="D189" s="7" t="s">
        <v>3519</v>
      </c>
      <c r="E189" s="8" t="s">
        <v>3520</v>
      </c>
      <c r="F189" s="8" t="s">
        <v>3521</v>
      </c>
      <c r="G189" s="7" t="s">
        <v>2724</v>
      </c>
      <c r="H189" s="7"/>
      <c r="I189" s="9">
        <v>42633</v>
      </c>
      <c r="J189" s="2" t="s">
        <v>32</v>
      </c>
    </row>
    <row r="190" spans="1:10" s="10" customFormat="1" ht="90" customHeight="1" x14ac:dyDescent="0.25">
      <c r="A190" s="7" t="s">
        <v>130</v>
      </c>
      <c r="B190" s="7" t="s">
        <v>3522</v>
      </c>
      <c r="C190" s="7" t="s">
        <v>3523</v>
      </c>
      <c r="D190" s="7" t="s">
        <v>3524</v>
      </c>
      <c r="E190" s="8" t="s">
        <v>3525</v>
      </c>
      <c r="F190" s="8" t="s">
        <v>3526</v>
      </c>
      <c r="G190" s="7" t="s">
        <v>2724</v>
      </c>
      <c r="H190" s="7"/>
      <c r="I190" s="9">
        <v>42633</v>
      </c>
      <c r="J190" s="2" t="s">
        <v>32</v>
      </c>
    </row>
    <row r="191" spans="1:10" s="10" customFormat="1" ht="90" customHeight="1" x14ac:dyDescent="0.25">
      <c r="A191" s="7" t="s">
        <v>130</v>
      </c>
      <c r="B191" s="7" t="s">
        <v>3527</v>
      </c>
      <c r="C191" s="7" t="s">
        <v>3528</v>
      </c>
      <c r="D191" s="7" t="s">
        <v>3529</v>
      </c>
      <c r="E191" s="8" t="s">
        <v>3530</v>
      </c>
      <c r="F191" s="8" t="s">
        <v>3531</v>
      </c>
      <c r="G191" s="7" t="s">
        <v>2720</v>
      </c>
      <c r="H191" s="7"/>
      <c r="I191" s="75"/>
      <c r="J191" s="2" t="s">
        <v>30</v>
      </c>
    </row>
    <row r="192" spans="1:10" s="10" customFormat="1" ht="90" customHeight="1" x14ac:dyDescent="0.25">
      <c r="A192" s="7" t="s">
        <v>130</v>
      </c>
      <c r="B192" s="7" t="s">
        <v>3532</v>
      </c>
      <c r="C192" s="7" t="s">
        <v>3533</v>
      </c>
      <c r="D192" s="7" t="s">
        <v>3534</v>
      </c>
      <c r="E192" s="8" t="s">
        <v>3535</v>
      </c>
      <c r="F192" s="8" t="s">
        <v>3536</v>
      </c>
      <c r="G192" s="7" t="s">
        <v>2720</v>
      </c>
      <c r="H192" s="7"/>
      <c r="I192" s="9">
        <v>43971</v>
      </c>
      <c r="J192" s="2" t="s">
        <v>30</v>
      </c>
    </row>
    <row r="193" spans="1:10" s="10" customFormat="1" ht="90" customHeight="1" x14ac:dyDescent="0.25">
      <c r="A193" s="7" t="s">
        <v>130</v>
      </c>
      <c r="B193" s="7" t="s">
        <v>3537</v>
      </c>
      <c r="C193" s="7" t="s">
        <v>3538</v>
      </c>
      <c r="D193" s="7" t="s">
        <v>3539</v>
      </c>
      <c r="E193" s="8" t="s">
        <v>3540</v>
      </c>
      <c r="F193" s="8" t="s">
        <v>3541</v>
      </c>
      <c r="G193" s="7" t="s">
        <v>2720</v>
      </c>
      <c r="H193" s="7"/>
      <c r="I193" s="9">
        <v>42766</v>
      </c>
      <c r="J193" s="2" t="s">
        <v>30</v>
      </c>
    </row>
    <row r="194" spans="1:10" s="10" customFormat="1" ht="90" customHeight="1" x14ac:dyDescent="0.25">
      <c r="A194" s="7" t="s">
        <v>130</v>
      </c>
      <c r="B194" s="7" t="s">
        <v>3499</v>
      </c>
      <c r="C194" s="7" t="s">
        <v>3542</v>
      </c>
      <c r="D194" s="7" t="s">
        <v>3501</v>
      </c>
      <c r="E194" s="8" t="s">
        <v>3543</v>
      </c>
      <c r="F194" s="8" t="s">
        <v>3544</v>
      </c>
      <c r="G194" s="7" t="s">
        <v>2720</v>
      </c>
      <c r="H194" s="7"/>
      <c r="I194" s="9">
        <v>42751</v>
      </c>
      <c r="J194" s="2" t="s">
        <v>30</v>
      </c>
    </row>
    <row r="195" spans="1:10" s="10" customFormat="1" ht="90" customHeight="1" x14ac:dyDescent="0.25">
      <c r="A195" s="7" t="s">
        <v>130</v>
      </c>
      <c r="B195" s="7" t="s">
        <v>3545</v>
      </c>
      <c r="C195" s="7" t="s">
        <v>3546</v>
      </c>
      <c r="D195" s="7" t="s">
        <v>3514</v>
      </c>
      <c r="E195" s="8" t="s">
        <v>3547</v>
      </c>
      <c r="F195" s="8" t="s">
        <v>3548</v>
      </c>
      <c r="G195" s="7" t="s">
        <v>2720</v>
      </c>
      <c r="H195" s="7"/>
      <c r="I195" s="9">
        <v>42633</v>
      </c>
      <c r="J195" s="2" t="s">
        <v>32</v>
      </c>
    </row>
    <row r="196" spans="1:10" s="10" customFormat="1" ht="90" customHeight="1" x14ac:dyDescent="0.25">
      <c r="A196" s="7" t="s">
        <v>130</v>
      </c>
      <c r="B196" s="7" t="s">
        <v>3441</v>
      </c>
      <c r="C196" s="7" t="s">
        <v>3549</v>
      </c>
      <c r="D196" s="7" t="s">
        <v>3443</v>
      </c>
      <c r="E196" s="8" t="s">
        <v>3550</v>
      </c>
      <c r="F196" s="8" t="s">
        <v>3551</v>
      </c>
      <c r="G196" s="7" t="s">
        <v>2722</v>
      </c>
      <c r="H196" s="7" t="s">
        <v>2725</v>
      </c>
      <c r="I196" s="9"/>
      <c r="J196" s="2" t="s">
        <v>32</v>
      </c>
    </row>
    <row r="197" spans="1:10" s="10" customFormat="1" ht="90" customHeight="1" x14ac:dyDescent="0.25">
      <c r="A197" s="7" t="s">
        <v>130</v>
      </c>
      <c r="B197" s="7" t="s">
        <v>3441</v>
      </c>
      <c r="C197" s="7" t="s">
        <v>3552</v>
      </c>
      <c r="D197" s="7" t="s">
        <v>3443</v>
      </c>
      <c r="E197" s="8" t="s">
        <v>3553</v>
      </c>
      <c r="F197" s="8" t="s">
        <v>3554</v>
      </c>
      <c r="G197" s="7" t="s">
        <v>2724</v>
      </c>
      <c r="H197" s="7"/>
      <c r="I197" s="9">
        <v>43258</v>
      </c>
      <c r="J197" s="2" t="s">
        <v>32</v>
      </c>
    </row>
    <row r="198" spans="1:10" s="10" customFormat="1" ht="90" customHeight="1" x14ac:dyDescent="0.25">
      <c r="A198" s="7" t="s">
        <v>130</v>
      </c>
      <c r="B198" s="7" t="s">
        <v>3555</v>
      </c>
      <c r="C198" s="7" t="s">
        <v>3556</v>
      </c>
      <c r="D198" s="7" t="s">
        <v>3557</v>
      </c>
      <c r="E198" s="8" t="s">
        <v>3558</v>
      </c>
      <c r="F198" s="8" t="s">
        <v>3559</v>
      </c>
      <c r="G198" s="7" t="s">
        <v>2722</v>
      </c>
      <c r="H198" s="7" t="s">
        <v>2725</v>
      </c>
      <c r="I198" s="9"/>
      <c r="J198" s="2" t="s">
        <v>32</v>
      </c>
    </row>
    <row r="199" spans="1:10" s="10" customFormat="1" ht="90" customHeight="1" x14ac:dyDescent="0.25">
      <c r="A199" s="7" t="s">
        <v>130</v>
      </c>
      <c r="B199" s="7" t="s">
        <v>3560</v>
      </c>
      <c r="C199" s="7" t="s">
        <v>3561</v>
      </c>
      <c r="D199" s="7" t="s">
        <v>3562</v>
      </c>
      <c r="E199" s="8" t="s">
        <v>3563</v>
      </c>
      <c r="F199" s="8" t="s">
        <v>3564</v>
      </c>
      <c r="G199" s="7" t="s">
        <v>2722</v>
      </c>
      <c r="H199" s="7" t="s">
        <v>2725</v>
      </c>
      <c r="I199" s="9"/>
      <c r="J199" s="2" t="s">
        <v>32</v>
      </c>
    </row>
    <row r="200" spans="1:10" s="10" customFormat="1" ht="90" customHeight="1" x14ac:dyDescent="0.25">
      <c r="A200" s="7" t="s">
        <v>130</v>
      </c>
      <c r="B200" s="7" t="s">
        <v>3456</v>
      </c>
      <c r="C200" s="7" t="s">
        <v>3565</v>
      </c>
      <c r="D200" s="7" t="s">
        <v>3566</v>
      </c>
      <c r="E200" s="8" t="s">
        <v>3567</v>
      </c>
      <c r="F200" s="8" t="s">
        <v>3568</v>
      </c>
      <c r="G200" s="7" t="s">
        <v>2722</v>
      </c>
      <c r="H200" s="7" t="s">
        <v>2725</v>
      </c>
      <c r="I200" s="77"/>
      <c r="J200" s="2" t="s">
        <v>32</v>
      </c>
    </row>
    <row r="201" spans="1:10" s="10" customFormat="1" ht="90" customHeight="1" x14ac:dyDescent="0.25">
      <c r="A201" s="7" t="s">
        <v>130</v>
      </c>
      <c r="B201" s="7" t="s">
        <v>3569</v>
      </c>
      <c r="C201" s="7" t="s">
        <v>3570</v>
      </c>
      <c r="D201" s="7" t="s">
        <v>3571</v>
      </c>
      <c r="E201" s="8" t="s">
        <v>3572</v>
      </c>
      <c r="F201" s="8" t="s">
        <v>3573</v>
      </c>
      <c r="G201" s="7" t="s">
        <v>2720</v>
      </c>
      <c r="H201" s="7"/>
      <c r="I201" s="77"/>
      <c r="J201" s="2" t="s">
        <v>32</v>
      </c>
    </row>
    <row r="202" spans="1:10" s="10" customFormat="1" ht="90" customHeight="1" x14ac:dyDescent="0.25">
      <c r="A202" s="7" t="s">
        <v>254</v>
      </c>
      <c r="B202" s="7" t="s">
        <v>3574</v>
      </c>
      <c r="C202" s="7" t="s">
        <v>3575</v>
      </c>
      <c r="D202" s="7" t="s">
        <v>3576</v>
      </c>
      <c r="E202" s="8"/>
      <c r="F202" s="8"/>
      <c r="G202" s="7" t="s">
        <v>2722</v>
      </c>
      <c r="H202" s="7" t="s">
        <v>2725</v>
      </c>
      <c r="I202" s="9"/>
      <c r="J202" s="2" t="s">
        <v>32</v>
      </c>
    </row>
    <row r="203" spans="1:10" s="10" customFormat="1" ht="90" customHeight="1" x14ac:dyDescent="0.25">
      <c r="A203" s="7" t="s">
        <v>254</v>
      </c>
      <c r="B203" s="7" t="s">
        <v>2928</v>
      </c>
      <c r="C203" s="7" t="s">
        <v>3577</v>
      </c>
      <c r="D203" s="7" t="s">
        <v>2930</v>
      </c>
      <c r="E203" s="8"/>
      <c r="F203" s="8"/>
      <c r="G203" s="7" t="s">
        <v>2722</v>
      </c>
      <c r="H203" s="7" t="s">
        <v>2725</v>
      </c>
      <c r="I203" s="9"/>
      <c r="J203" s="2" t="s">
        <v>32</v>
      </c>
    </row>
    <row r="204" spans="1:10" s="10" customFormat="1" ht="90" customHeight="1" x14ac:dyDescent="0.25">
      <c r="A204" s="7" t="s">
        <v>254</v>
      </c>
      <c r="B204" s="7" t="s">
        <v>3578</v>
      </c>
      <c r="C204" s="7" t="s">
        <v>3579</v>
      </c>
      <c r="D204" s="7" t="s">
        <v>3580</v>
      </c>
      <c r="E204" s="8" t="s">
        <v>3581</v>
      </c>
      <c r="F204" s="8"/>
      <c r="G204" s="7" t="s">
        <v>2722</v>
      </c>
      <c r="H204" s="7" t="s">
        <v>2725</v>
      </c>
      <c r="I204" s="9"/>
      <c r="J204" s="2" t="s">
        <v>32</v>
      </c>
    </row>
    <row r="205" spans="1:10" s="10" customFormat="1" ht="90" customHeight="1" x14ac:dyDescent="0.25">
      <c r="A205" s="7" t="s">
        <v>254</v>
      </c>
      <c r="B205" s="7" t="s">
        <v>3582</v>
      </c>
      <c r="C205" s="7" t="s">
        <v>3583</v>
      </c>
      <c r="D205" s="7" t="s">
        <v>3584</v>
      </c>
      <c r="E205" s="8"/>
      <c r="F205" s="8"/>
      <c r="G205" s="7" t="s">
        <v>2722</v>
      </c>
      <c r="H205" s="7" t="s">
        <v>2725</v>
      </c>
      <c r="I205" s="9">
        <v>42786</v>
      </c>
      <c r="J205" s="2" t="s">
        <v>32</v>
      </c>
    </row>
    <row r="206" spans="1:10" s="10" customFormat="1" ht="90" customHeight="1" x14ac:dyDescent="0.25">
      <c r="A206" s="7" t="s">
        <v>254</v>
      </c>
      <c r="B206" s="7" t="s">
        <v>3585</v>
      </c>
      <c r="C206" s="7" t="s">
        <v>3586</v>
      </c>
      <c r="D206" s="7" t="s">
        <v>3587</v>
      </c>
      <c r="E206" s="8"/>
      <c r="F206" s="8"/>
      <c r="G206" s="7" t="s">
        <v>2722</v>
      </c>
      <c r="H206" s="7" t="s">
        <v>2725</v>
      </c>
      <c r="I206" s="9"/>
      <c r="J206" s="2" t="s">
        <v>32</v>
      </c>
    </row>
    <row r="207" spans="1:10" s="10" customFormat="1" ht="90" customHeight="1" x14ac:dyDescent="0.25">
      <c r="A207" s="7" t="s">
        <v>254</v>
      </c>
      <c r="B207" s="7" t="s">
        <v>3588</v>
      </c>
      <c r="C207" s="7" t="s">
        <v>3589</v>
      </c>
      <c r="D207" s="7" t="s">
        <v>3589</v>
      </c>
      <c r="E207" s="8" t="s">
        <v>3590</v>
      </c>
      <c r="F207" s="11" t="s">
        <v>3591</v>
      </c>
      <c r="G207" s="7" t="s">
        <v>2724</v>
      </c>
      <c r="H207" s="7"/>
      <c r="I207" s="9">
        <v>44033</v>
      </c>
      <c r="J207" s="2" t="s">
        <v>30</v>
      </c>
    </row>
    <row r="208" spans="1:10" s="10" customFormat="1" ht="90" customHeight="1" x14ac:dyDescent="0.25">
      <c r="A208" s="7" t="s">
        <v>254</v>
      </c>
      <c r="B208" s="7" t="s">
        <v>3592</v>
      </c>
      <c r="C208" s="7" t="s">
        <v>3593</v>
      </c>
      <c r="D208" s="7" t="s">
        <v>3594</v>
      </c>
      <c r="E208" s="8"/>
      <c r="F208" s="8"/>
      <c r="G208" s="7" t="s">
        <v>2722</v>
      </c>
      <c r="H208" s="7" t="s">
        <v>2725</v>
      </c>
      <c r="I208" s="9"/>
      <c r="J208" s="2" t="s">
        <v>32</v>
      </c>
    </row>
    <row r="209" spans="1:10" s="10" customFormat="1" ht="90" customHeight="1" x14ac:dyDescent="0.25">
      <c r="A209" s="7" t="s">
        <v>254</v>
      </c>
      <c r="B209" s="7" t="s">
        <v>3595</v>
      </c>
      <c r="C209" s="7" t="s">
        <v>3596</v>
      </c>
      <c r="D209" s="7" t="s">
        <v>3597</v>
      </c>
      <c r="E209" s="8"/>
      <c r="F209" s="8"/>
      <c r="G209" s="7" t="s">
        <v>2722</v>
      </c>
      <c r="H209" s="7" t="s">
        <v>2725</v>
      </c>
      <c r="I209" s="9"/>
      <c r="J209" s="2" t="s">
        <v>32</v>
      </c>
    </row>
    <row r="210" spans="1:10" s="10" customFormat="1" ht="90" customHeight="1" x14ac:dyDescent="0.25">
      <c r="A210" s="7" t="s">
        <v>254</v>
      </c>
      <c r="B210" s="7" t="s">
        <v>3598</v>
      </c>
      <c r="C210" s="7" t="s">
        <v>3599</v>
      </c>
      <c r="D210" s="7" t="s">
        <v>3600</v>
      </c>
      <c r="E210" s="8"/>
      <c r="F210" s="8"/>
      <c r="G210" s="7" t="s">
        <v>2722</v>
      </c>
      <c r="H210" s="7" t="s">
        <v>2725</v>
      </c>
      <c r="I210" s="9"/>
      <c r="J210" s="2" t="s">
        <v>32</v>
      </c>
    </row>
    <row r="211" spans="1:10" s="10" customFormat="1" ht="90" customHeight="1" x14ac:dyDescent="0.25">
      <c r="A211" s="7" t="s">
        <v>254</v>
      </c>
      <c r="B211" s="7" t="s">
        <v>3601</v>
      </c>
      <c r="C211" s="7" t="s">
        <v>3602</v>
      </c>
      <c r="D211" s="7" t="s">
        <v>3603</v>
      </c>
      <c r="E211" s="8"/>
      <c r="F211" s="8"/>
      <c r="G211" s="7" t="s">
        <v>2722</v>
      </c>
      <c r="H211" s="7" t="s">
        <v>2725</v>
      </c>
      <c r="I211" s="9"/>
      <c r="J211" s="2" t="s">
        <v>32</v>
      </c>
    </row>
    <row r="212" spans="1:10" s="10" customFormat="1" ht="90" customHeight="1" x14ac:dyDescent="0.25">
      <c r="A212" s="7" t="s">
        <v>254</v>
      </c>
      <c r="B212" s="7" t="s">
        <v>3604</v>
      </c>
      <c r="C212" s="7" t="s">
        <v>3605</v>
      </c>
      <c r="D212" s="7" t="s">
        <v>3606</v>
      </c>
      <c r="E212" s="8"/>
      <c r="F212" s="8"/>
      <c r="G212" s="7" t="s">
        <v>2722</v>
      </c>
      <c r="H212" s="7" t="s">
        <v>2725</v>
      </c>
      <c r="I212" s="9"/>
      <c r="J212" s="2" t="s">
        <v>32</v>
      </c>
    </row>
    <row r="213" spans="1:10" s="10" customFormat="1" ht="90" customHeight="1" x14ac:dyDescent="0.25">
      <c r="A213" s="7" t="s">
        <v>254</v>
      </c>
      <c r="B213" s="7" t="s">
        <v>3595</v>
      </c>
      <c r="C213" s="7" t="s">
        <v>3607</v>
      </c>
      <c r="D213" s="7" t="s">
        <v>3608</v>
      </c>
      <c r="E213" s="8" t="s">
        <v>3609</v>
      </c>
      <c r="F213" s="8" t="s">
        <v>3610</v>
      </c>
      <c r="G213" s="7" t="s">
        <v>2722</v>
      </c>
      <c r="H213" s="7" t="s">
        <v>2725</v>
      </c>
      <c r="I213" s="9"/>
      <c r="J213" s="2" t="s">
        <v>30</v>
      </c>
    </row>
    <row r="214" spans="1:10" s="10" customFormat="1" ht="90" customHeight="1" x14ac:dyDescent="0.25">
      <c r="A214" s="7" t="s">
        <v>254</v>
      </c>
      <c r="B214" s="7" t="s">
        <v>3611</v>
      </c>
      <c r="C214" s="7" t="s">
        <v>3612</v>
      </c>
      <c r="D214" s="7" t="s">
        <v>3613</v>
      </c>
      <c r="E214" s="8"/>
      <c r="F214" s="8"/>
      <c r="G214" s="7" t="s">
        <v>2722</v>
      </c>
      <c r="H214" s="7" t="s">
        <v>2725</v>
      </c>
      <c r="I214" s="9"/>
      <c r="J214" s="2" t="s">
        <v>32</v>
      </c>
    </row>
    <row r="215" spans="1:10" s="10" customFormat="1" ht="90" customHeight="1" x14ac:dyDescent="0.25">
      <c r="A215" s="7" t="s">
        <v>254</v>
      </c>
      <c r="B215" s="7" t="s">
        <v>3601</v>
      </c>
      <c r="C215" s="7" t="s">
        <v>3614</v>
      </c>
      <c r="D215" s="7" t="s">
        <v>3615</v>
      </c>
      <c r="E215" s="8"/>
      <c r="F215" s="8"/>
      <c r="G215" s="7" t="s">
        <v>2722</v>
      </c>
      <c r="H215" s="7" t="s">
        <v>2725</v>
      </c>
      <c r="I215" s="9"/>
      <c r="J215" s="2" t="s">
        <v>32</v>
      </c>
    </row>
    <row r="216" spans="1:10" s="10" customFormat="1" ht="90" customHeight="1" x14ac:dyDescent="0.25">
      <c r="A216" s="7" t="s">
        <v>254</v>
      </c>
      <c r="B216" s="7" t="s">
        <v>3616</v>
      </c>
      <c r="C216" s="7" t="s">
        <v>3617</v>
      </c>
      <c r="D216" s="7" t="s">
        <v>3618</v>
      </c>
      <c r="E216" s="8"/>
      <c r="F216" s="8"/>
      <c r="G216" s="7" t="s">
        <v>2722</v>
      </c>
      <c r="H216" s="7" t="s">
        <v>2725</v>
      </c>
      <c r="I216" s="9"/>
      <c r="J216" s="2" t="s">
        <v>32</v>
      </c>
    </row>
    <row r="217" spans="1:10" s="10" customFormat="1" ht="90" customHeight="1" x14ac:dyDescent="0.25">
      <c r="A217" s="7" t="s">
        <v>254</v>
      </c>
      <c r="B217" s="7" t="s">
        <v>3619</v>
      </c>
      <c r="C217" s="7" t="s">
        <v>3620</v>
      </c>
      <c r="D217" s="7" t="s">
        <v>3621</v>
      </c>
      <c r="E217" s="8"/>
      <c r="F217" s="8"/>
      <c r="G217" s="7" t="s">
        <v>2722</v>
      </c>
      <c r="H217" s="7" t="s">
        <v>2725</v>
      </c>
      <c r="I217" s="9"/>
      <c r="J217" s="2" t="s">
        <v>32</v>
      </c>
    </row>
    <row r="218" spans="1:10" s="10" customFormat="1" ht="90" customHeight="1" x14ac:dyDescent="0.25">
      <c r="A218" s="7" t="s">
        <v>254</v>
      </c>
      <c r="B218" s="7" t="s">
        <v>3622</v>
      </c>
      <c r="C218" s="7" t="s">
        <v>3623</v>
      </c>
      <c r="D218" s="7" t="s">
        <v>3624</v>
      </c>
      <c r="E218" s="8" t="s">
        <v>3625</v>
      </c>
      <c r="F218" s="8" t="s">
        <v>3626</v>
      </c>
      <c r="G218" s="7" t="s">
        <v>2722</v>
      </c>
      <c r="H218" s="7" t="s">
        <v>2723</v>
      </c>
      <c r="I218" s="9">
        <v>42870</v>
      </c>
      <c r="J218" s="2" t="s">
        <v>32</v>
      </c>
    </row>
    <row r="219" spans="1:10" s="10" customFormat="1" ht="90" customHeight="1" x14ac:dyDescent="0.25">
      <c r="A219" s="7" t="s">
        <v>254</v>
      </c>
      <c r="B219" s="7" t="s">
        <v>3627</v>
      </c>
      <c r="C219" s="7" t="s">
        <v>3628</v>
      </c>
      <c r="D219" s="7" t="s">
        <v>3629</v>
      </c>
      <c r="E219" s="8" t="s">
        <v>3630</v>
      </c>
      <c r="F219" s="8" t="s">
        <v>3631</v>
      </c>
      <c r="G219" s="7" t="s">
        <v>2722</v>
      </c>
      <c r="H219" s="7" t="s">
        <v>2725</v>
      </c>
      <c r="I219" s="9"/>
      <c r="J219" s="2" t="s">
        <v>30</v>
      </c>
    </row>
    <row r="220" spans="1:10" s="10" customFormat="1" ht="90" customHeight="1" x14ac:dyDescent="0.25">
      <c r="A220" s="7" t="s">
        <v>254</v>
      </c>
      <c r="B220" s="7" t="s">
        <v>3632</v>
      </c>
      <c r="C220" s="7" t="s">
        <v>3633</v>
      </c>
      <c r="D220" s="7" t="s">
        <v>3634</v>
      </c>
      <c r="E220" s="8"/>
      <c r="F220" s="8"/>
      <c r="G220" s="7" t="s">
        <v>2722</v>
      </c>
      <c r="H220" s="7" t="s">
        <v>2725</v>
      </c>
      <c r="I220" s="9">
        <v>43552</v>
      </c>
      <c r="J220" s="2" t="s">
        <v>32</v>
      </c>
    </row>
    <row r="221" spans="1:10" s="10" customFormat="1" ht="90" customHeight="1" x14ac:dyDescent="0.25">
      <c r="A221" s="7" t="s">
        <v>254</v>
      </c>
      <c r="B221" s="7" t="s">
        <v>3635</v>
      </c>
      <c r="C221" s="7" t="s">
        <v>3636</v>
      </c>
      <c r="D221" s="7" t="s">
        <v>3637</v>
      </c>
      <c r="E221" s="8"/>
      <c r="F221" s="8"/>
      <c r="G221" s="7" t="s">
        <v>2722</v>
      </c>
      <c r="H221" s="7" t="s">
        <v>2725</v>
      </c>
      <c r="I221" s="9"/>
      <c r="J221" s="2" t="s">
        <v>32</v>
      </c>
    </row>
    <row r="222" spans="1:10" s="10" customFormat="1" ht="90" customHeight="1" x14ac:dyDescent="0.25">
      <c r="A222" s="7" t="s">
        <v>254</v>
      </c>
      <c r="B222" s="7" t="s">
        <v>3601</v>
      </c>
      <c r="C222" s="7" t="s">
        <v>3638</v>
      </c>
      <c r="D222" s="7" t="s">
        <v>3639</v>
      </c>
      <c r="E222" s="8"/>
      <c r="F222" s="8"/>
      <c r="G222" s="7" t="s">
        <v>2722</v>
      </c>
      <c r="H222" s="7" t="s">
        <v>2725</v>
      </c>
      <c r="I222" s="9"/>
      <c r="J222" s="2" t="s">
        <v>32</v>
      </c>
    </row>
    <row r="223" spans="1:10" s="10" customFormat="1" ht="90" customHeight="1" x14ac:dyDescent="0.25">
      <c r="A223" s="7" t="s">
        <v>279</v>
      </c>
      <c r="B223" s="7" t="s">
        <v>3640</v>
      </c>
      <c r="C223" s="7" t="s">
        <v>3641</v>
      </c>
      <c r="D223" s="7" t="s">
        <v>3642</v>
      </c>
      <c r="E223" s="8" t="s">
        <v>3643</v>
      </c>
      <c r="F223" s="8" t="s">
        <v>3644</v>
      </c>
      <c r="G223" s="7" t="s">
        <v>2722</v>
      </c>
      <c r="H223" s="7" t="s">
        <v>2725</v>
      </c>
      <c r="I223" s="75"/>
      <c r="J223" s="2" t="s">
        <v>30</v>
      </c>
    </row>
    <row r="224" spans="1:10" s="10" customFormat="1" ht="90" customHeight="1" x14ac:dyDescent="0.25">
      <c r="A224" s="7" t="s">
        <v>279</v>
      </c>
      <c r="B224" s="7" t="s">
        <v>3645</v>
      </c>
      <c r="C224" s="7" t="s">
        <v>3646</v>
      </c>
      <c r="D224" s="7" t="s">
        <v>3647</v>
      </c>
      <c r="E224" s="8" t="s">
        <v>3648</v>
      </c>
      <c r="F224" s="8" t="s">
        <v>3649</v>
      </c>
      <c r="G224" s="7" t="s">
        <v>2724</v>
      </c>
      <c r="H224" s="7"/>
      <c r="I224" s="9">
        <v>42704</v>
      </c>
      <c r="J224" s="2" t="s">
        <v>30</v>
      </c>
    </row>
    <row r="225" spans="1:10" s="10" customFormat="1" ht="90" customHeight="1" x14ac:dyDescent="0.25">
      <c r="A225" s="7" t="s">
        <v>279</v>
      </c>
      <c r="B225" s="7" t="s">
        <v>3650</v>
      </c>
      <c r="C225" s="7" t="s">
        <v>3651</v>
      </c>
      <c r="D225" s="7" t="s">
        <v>3642</v>
      </c>
      <c r="E225" s="8" t="s">
        <v>3652</v>
      </c>
      <c r="F225" s="8" t="s">
        <v>3653</v>
      </c>
      <c r="G225" s="7" t="s">
        <v>2722</v>
      </c>
      <c r="H225" s="7" t="s">
        <v>2721</v>
      </c>
      <c r="I225" s="9">
        <v>43171</v>
      </c>
      <c r="J225" s="2" t="s">
        <v>30</v>
      </c>
    </row>
    <row r="226" spans="1:10" s="10" customFormat="1" ht="90" customHeight="1" x14ac:dyDescent="0.25">
      <c r="A226" s="7" t="s">
        <v>165</v>
      </c>
      <c r="B226" s="7" t="s">
        <v>3654</v>
      </c>
      <c r="C226" s="7" t="s">
        <v>3655</v>
      </c>
      <c r="D226" s="7" t="s">
        <v>3656</v>
      </c>
      <c r="E226" s="8"/>
      <c r="F226" s="8"/>
      <c r="G226" s="7" t="s">
        <v>2722</v>
      </c>
      <c r="H226" s="7" t="s">
        <v>2725</v>
      </c>
      <c r="I226" s="9"/>
      <c r="J226" s="2" t="s">
        <v>32</v>
      </c>
    </row>
    <row r="227" spans="1:10" s="10" customFormat="1" ht="90" customHeight="1" x14ac:dyDescent="0.25">
      <c r="A227" s="7" t="s">
        <v>165</v>
      </c>
      <c r="B227" s="7" t="s">
        <v>3657</v>
      </c>
      <c r="C227" s="7" t="s">
        <v>3658</v>
      </c>
      <c r="D227" s="7" t="s">
        <v>3659</v>
      </c>
      <c r="E227" s="8"/>
      <c r="F227" s="8"/>
      <c r="G227" s="7" t="s">
        <v>2722</v>
      </c>
      <c r="H227" s="7" t="s">
        <v>2725</v>
      </c>
      <c r="I227" s="9"/>
      <c r="J227" s="2" t="s">
        <v>32</v>
      </c>
    </row>
    <row r="228" spans="1:10" s="10" customFormat="1" ht="90" customHeight="1" x14ac:dyDescent="0.25">
      <c r="A228" s="7" t="s">
        <v>165</v>
      </c>
      <c r="B228" s="7" t="s">
        <v>3660</v>
      </c>
      <c r="C228" s="7" t="s">
        <v>3661</v>
      </c>
      <c r="D228" s="7" t="s">
        <v>3662</v>
      </c>
      <c r="E228" s="8" t="s">
        <v>3663</v>
      </c>
      <c r="F228" s="8"/>
      <c r="G228" s="7" t="s">
        <v>2722</v>
      </c>
      <c r="H228" s="7" t="s">
        <v>2725</v>
      </c>
      <c r="I228" s="9"/>
      <c r="J228" s="2" t="s">
        <v>32</v>
      </c>
    </row>
    <row r="229" spans="1:10" s="10" customFormat="1" ht="90" customHeight="1" x14ac:dyDescent="0.25">
      <c r="A229" s="7" t="s">
        <v>165</v>
      </c>
      <c r="B229" s="7" t="s">
        <v>3664</v>
      </c>
      <c r="C229" s="7" t="s">
        <v>3665</v>
      </c>
      <c r="D229" s="7" t="s">
        <v>3666</v>
      </c>
      <c r="E229" s="8"/>
      <c r="F229" s="8"/>
      <c r="G229" s="7" t="s">
        <v>2722</v>
      </c>
      <c r="H229" s="7" t="s">
        <v>2725</v>
      </c>
      <c r="I229" s="9"/>
      <c r="J229" s="2" t="s">
        <v>32</v>
      </c>
    </row>
    <row r="230" spans="1:10" s="10" customFormat="1" ht="90" customHeight="1" x14ac:dyDescent="0.25">
      <c r="A230" s="7" t="s">
        <v>165</v>
      </c>
      <c r="B230" s="7" t="s">
        <v>3667</v>
      </c>
      <c r="C230" s="7" t="s">
        <v>3668</v>
      </c>
      <c r="D230" s="7" t="s">
        <v>3669</v>
      </c>
      <c r="E230" s="8"/>
      <c r="F230" s="8"/>
      <c r="G230" s="7" t="s">
        <v>2722</v>
      </c>
      <c r="H230" s="7" t="s">
        <v>2725</v>
      </c>
      <c r="I230" s="9"/>
      <c r="J230" s="2" t="s">
        <v>32</v>
      </c>
    </row>
    <row r="231" spans="1:10" s="10" customFormat="1" ht="90" customHeight="1" x14ac:dyDescent="0.25">
      <c r="A231" s="7" t="s">
        <v>165</v>
      </c>
      <c r="B231" s="7" t="s">
        <v>3670</v>
      </c>
      <c r="C231" s="7" t="s">
        <v>3671</v>
      </c>
      <c r="D231" s="7" t="s">
        <v>3672</v>
      </c>
      <c r="E231" s="8"/>
      <c r="F231" s="8"/>
      <c r="G231" s="7" t="s">
        <v>2722</v>
      </c>
      <c r="H231" s="7" t="s">
        <v>2725</v>
      </c>
      <c r="I231" s="9"/>
      <c r="J231" s="2" t="s">
        <v>32</v>
      </c>
    </row>
    <row r="232" spans="1:10" s="10" customFormat="1" ht="90" customHeight="1" x14ac:dyDescent="0.25">
      <c r="A232" s="7" t="s">
        <v>165</v>
      </c>
      <c r="B232" s="7" t="s">
        <v>3673</v>
      </c>
      <c r="C232" s="7" t="s">
        <v>3674</v>
      </c>
      <c r="D232" s="7" t="s">
        <v>3675</v>
      </c>
      <c r="E232" s="8"/>
      <c r="F232" s="8"/>
      <c r="G232" s="7" t="s">
        <v>2722</v>
      </c>
      <c r="H232" s="7" t="s">
        <v>2725</v>
      </c>
      <c r="I232" s="9"/>
      <c r="J232" s="2" t="s">
        <v>32</v>
      </c>
    </row>
    <row r="233" spans="1:10" s="10" customFormat="1" ht="90" customHeight="1" x14ac:dyDescent="0.25">
      <c r="A233" s="7" t="s">
        <v>165</v>
      </c>
      <c r="B233" s="7" t="s">
        <v>3676</v>
      </c>
      <c r="C233" s="7" t="s">
        <v>3677</v>
      </c>
      <c r="D233" s="7" t="s">
        <v>3678</v>
      </c>
      <c r="E233" s="8" t="s">
        <v>3679</v>
      </c>
      <c r="F233" s="8" t="s">
        <v>3680</v>
      </c>
      <c r="G233" s="7" t="s">
        <v>2720</v>
      </c>
      <c r="H233" s="7"/>
      <c r="I233" s="9">
        <v>42922</v>
      </c>
      <c r="J233" s="2" t="s">
        <v>32</v>
      </c>
    </row>
    <row r="234" spans="1:10" s="10" customFormat="1" ht="90" customHeight="1" x14ac:dyDescent="0.25">
      <c r="A234" s="7" t="s">
        <v>165</v>
      </c>
      <c r="B234" s="7" t="s">
        <v>3681</v>
      </c>
      <c r="C234" s="7" t="s">
        <v>3682</v>
      </c>
      <c r="D234" s="7" t="s">
        <v>3683</v>
      </c>
      <c r="E234" s="8"/>
      <c r="F234" s="8"/>
      <c r="G234" s="7" t="s">
        <v>2722</v>
      </c>
      <c r="H234" s="7" t="s">
        <v>2725</v>
      </c>
      <c r="I234" s="9"/>
      <c r="J234" s="2" t="s">
        <v>32</v>
      </c>
    </row>
    <row r="235" spans="1:10" s="10" customFormat="1" ht="90" customHeight="1" x14ac:dyDescent="0.25">
      <c r="A235" s="7" t="s">
        <v>165</v>
      </c>
      <c r="B235" s="7" t="s">
        <v>3684</v>
      </c>
      <c r="C235" s="7" t="s">
        <v>3685</v>
      </c>
      <c r="D235" s="7" t="s">
        <v>3686</v>
      </c>
      <c r="E235" s="8"/>
      <c r="F235" s="8"/>
      <c r="G235" s="7" t="s">
        <v>2722</v>
      </c>
      <c r="H235" s="7" t="s">
        <v>2725</v>
      </c>
      <c r="I235" s="9"/>
      <c r="J235" s="2" t="s">
        <v>32</v>
      </c>
    </row>
    <row r="236" spans="1:10" s="10" customFormat="1" ht="90" customHeight="1" x14ac:dyDescent="0.25">
      <c r="A236" s="7" t="s">
        <v>165</v>
      </c>
      <c r="B236" s="7" t="s">
        <v>3687</v>
      </c>
      <c r="C236" s="7" t="s">
        <v>3688</v>
      </c>
      <c r="D236" s="7" t="s">
        <v>3689</v>
      </c>
      <c r="E236" s="8"/>
      <c r="F236" s="8"/>
      <c r="G236" s="7" t="s">
        <v>2722</v>
      </c>
      <c r="H236" s="7" t="s">
        <v>2725</v>
      </c>
      <c r="I236" s="9"/>
      <c r="J236" s="2" t="s">
        <v>32</v>
      </c>
    </row>
    <row r="237" spans="1:10" s="10" customFormat="1" ht="90" customHeight="1" x14ac:dyDescent="0.25">
      <c r="A237" s="7" t="s">
        <v>165</v>
      </c>
      <c r="B237" s="7" t="s">
        <v>3690</v>
      </c>
      <c r="C237" s="7" t="s">
        <v>3691</v>
      </c>
      <c r="D237" s="7" t="s">
        <v>3692</v>
      </c>
      <c r="E237" s="8" t="s">
        <v>3693</v>
      </c>
      <c r="F237" s="8" t="s">
        <v>3694</v>
      </c>
      <c r="G237" s="7" t="s">
        <v>2720</v>
      </c>
      <c r="H237" s="7"/>
      <c r="I237" s="9">
        <v>44245</v>
      </c>
      <c r="J237" s="2" t="s">
        <v>30</v>
      </c>
    </row>
    <row r="238" spans="1:10" s="10" customFormat="1" ht="90" customHeight="1" x14ac:dyDescent="0.25">
      <c r="A238" s="7" t="s">
        <v>165</v>
      </c>
      <c r="B238" s="7" t="s">
        <v>3690</v>
      </c>
      <c r="C238" s="7" t="s">
        <v>3695</v>
      </c>
      <c r="D238" s="7" t="s">
        <v>3696</v>
      </c>
      <c r="E238" s="8"/>
      <c r="F238" s="8" t="s">
        <v>3697</v>
      </c>
      <c r="G238" s="7" t="s">
        <v>2722</v>
      </c>
      <c r="H238" s="7" t="s">
        <v>2725</v>
      </c>
      <c r="I238" s="9"/>
      <c r="J238" s="2" t="s">
        <v>32</v>
      </c>
    </row>
    <row r="239" spans="1:10" s="10" customFormat="1" ht="90" customHeight="1" x14ac:dyDescent="0.25">
      <c r="A239" s="7" t="s">
        <v>165</v>
      </c>
      <c r="B239" s="7" t="s">
        <v>3673</v>
      </c>
      <c r="C239" s="7" t="s">
        <v>3698</v>
      </c>
      <c r="D239" s="7" t="s">
        <v>3699</v>
      </c>
      <c r="E239" s="8" t="s">
        <v>3700</v>
      </c>
      <c r="F239" s="8"/>
      <c r="G239" s="7" t="s">
        <v>2722</v>
      </c>
      <c r="H239" s="7" t="s">
        <v>2725</v>
      </c>
      <c r="I239" s="9"/>
      <c r="J239" s="2" t="s">
        <v>32</v>
      </c>
    </row>
    <row r="240" spans="1:10" s="10" customFormat="1" ht="90" customHeight="1" x14ac:dyDescent="0.25">
      <c r="A240" s="7" t="s">
        <v>165</v>
      </c>
      <c r="B240" s="7" t="s">
        <v>3690</v>
      </c>
      <c r="C240" s="7" t="s">
        <v>3701</v>
      </c>
      <c r="D240" s="7" t="s">
        <v>3696</v>
      </c>
      <c r="E240" s="8"/>
      <c r="F240" s="8"/>
      <c r="G240" s="7" t="s">
        <v>2722</v>
      </c>
      <c r="H240" s="7" t="s">
        <v>2725</v>
      </c>
      <c r="I240" s="9"/>
      <c r="J240" s="2" t="s">
        <v>32</v>
      </c>
    </row>
    <row r="241" spans="1:10" s="10" customFormat="1" ht="90" customHeight="1" x14ac:dyDescent="0.25">
      <c r="A241" s="7" t="s">
        <v>165</v>
      </c>
      <c r="B241" s="7" t="s">
        <v>3702</v>
      </c>
      <c r="C241" s="7" t="s">
        <v>3703</v>
      </c>
      <c r="D241" s="7" t="s">
        <v>3704</v>
      </c>
      <c r="E241" s="8"/>
      <c r="F241" s="8"/>
      <c r="G241" s="7" t="s">
        <v>2722</v>
      </c>
      <c r="H241" s="7" t="s">
        <v>2725</v>
      </c>
      <c r="I241" s="9"/>
      <c r="J241" s="2" t="s">
        <v>32</v>
      </c>
    </row>
    <row r="242" spans="1:10" s="10" customFormat="1" ht="90" customHeight="1" x14ac:dyDescent="0.25">
      <c r="A242" s="7" t="s">
        <v>165</v>
      </c>
      <c r="B242" s="7" t="s">
        <v>3705</v>
      </c>
      <c r="C242" s="7" t="s">
        <v>3706</v>
      </c>
      <c r="D242" s="7" t="s">
        <v>3707</v>
      </c>
      <c r="E242" s="8"/>
      <c r="F242" s="8"/>
      <c r="G242" s="7" t="s">
        <v>2722</v>
      </c>
      <c r="H242" s="7" t="s">
        <v>2725</v>
      </c>
      <c r="I242" s="9"/>
      <c r="J242" s="2" t="s">
        <v>32</v>
      </c>
    </row>
    <row r="243" spans="1:10" s="10" customFormat="1" ht="90" customHeight="1" x14ac:dyDescent="0.25">
      <c r="A243" s="7" t="s">
        <v>165</v>
      </c>
      <c r="B243" s="7" t="s">
        <v>3708</v>
      </c>
      <c r="C243" s="7" t="s">
        <v>3709</v>
      </c>
      <c r="D243" s="7" t="s">
        <v>3710</v>
      </c>
      <c r="E243" s="8"/>
      <c r="F243" s="8"/>
      <c r="G243" s="7" t="s">
        <v>2722</v>
      </c>
      <c r="H243" s="7" t="s">
        <v>2725</v>
      </c>
      <c r="I243" s="9"/>
      <c r="J243" s="2" t="s">
        <v>32</v>
      </c>
    </row>
    <row r="244" spans="1:10" s="10" customFormat="1" ht="90" customHeight="1" x14ac:dyDescent="0.25">
      <c r="A244" s="7" t="s">
        <v>165</v>
      </c>
      <c r="B244" s="7" t="s">
        <v>3711</v>
      </c>
      <c r="C244" s="7" t="s">
        <v>3712</v>
      </c>
      <c r="D244" s="7" t="s">
        <v>3713</v>
      </c>
      <c r="E244" s="8"/>
      <c r="F244" s="8"/>
      <c r="G244" s="7" t="s">
        <v>2722</v>
      </c>
      <c r="H244" s="7" t="s">
        <v>2725</v>
      </c>
      <c r="I244" s="9"/>
      <c r="J244" s="2" t="s">
        <v>32</v>
      </c>
    </row>
    <row r="245" spans="1:10" s="10" customFormat="1" ht="90" customHeight="1" x14ac:dyDescent="0.25">
      <c r="A245" s="7" t="s">
        <v>165</v>
      </c>
      <c r="B245" s="7" t="s">
        <v>3673</v>
      </c>
      <c r="C245" s="7" t="s">
        <v>3714</v>
      </c>
      <c r="D245" s="7" t="s">
        <v>3675</v>
      </c>
      <c r="E245" s="8" t="s">
        <v>3715</v>
      </c>
      <c r="F245" s="8"/>
      <c r="G245" s="7" t="s">
        <v>2722</v>
      </c>
      <c r="H245" s="7" t="s">
        <v>2725</v>
      </c>
      <c r="I245" s="9"/>
      <c r="J245" s="2" t="s">
        <v>32</v>
      </c>
    </row>
    <row r="246" spans="1:10" s="10" customFormat="1" ht="90" customHeight="1" x14ac:dyDescent="0.25">
      <c r="A246" s="7" t="s">
        <v>165</v>
      </c>
      <c r="B246" s="7" t="s">
        <v>3716</v>
      </c>
      <c r="C246" s="7" t="s">
        <v>3717</v>
      </c>
      <c r="D246" s="7" t="s">
        <v>3662</v>
      </c>
      <c r="E246" s="8"/>
      <c r="F246" s="8"/>
      <c r="G246" s="7" t="s">
        <v>2722</v>
      </c>
      <c r="H246" s="7" t="s">
        <v>2725</v>
      </c>
      <c r="I246" s="9"/>
      <c r="J246" s="2" t="s">
        <v>32</v>
      </c>
    </row>
    <row r="247" spans="1:10" s="10" customFormat="1" ht="90" customHeight="1" x14ac:dyDescent="0.25">
      <c r="A247" s="7" t="s">
        <v>165</v>
      </c>
      <c r="B247" s="7" t="s">
        <v>3718</v>
      </c>
      <c r="C247" s="7" t="s">
        <v>3719</v>
      </c>
      <c r="D247" s="7" t="s">
        <v>3720</v>
      </c>
      <c r="E247" s="8"/>
      <c r="F247" s="8"/>
      <c r="G247" s="7" t="s">
        <v>2722</v>
      </c>
      <c r="H247" s="7" t="s">
        <v>2725</v>
      </c>
      <c r="I247" s="9"/>
      <c r="J247" s="2" t="s">
        <v>32</v>
      </c>
    </row>
    <row r="248" spans="1:10" s="10" customFormat="1" ht="90" customHeight="1" x14ac:dyDescent="0.25">
      <c r="A248" s="7" t="s">
        <v>165</v>
      </c>
      <c r="B248" s="7" t="s">
        <v>3708</v>
      </c>
      <c r="C248" s="7" t="s">
        <v>3721</v>
      </c>
      <c r="D248" s="7" t="s">
        <v>3722</v>
      </c>
      <c r="E248" s="8"/>
      <c r="F248" s="8"/>
      <c r="G248" s="7" t="s">
        <v>2722</v>
      </c>
      <c r="H248" s="7" t="s">
        <v>2725</v>
      </c>
      <c r="I248" s="9"/>
      <c r="J248" s="2" t="s">
        <v>32</v>
      </c>
    </row>
    <row r="249" spans="1:10" s="10" customFormat="1" ht="90" customHeight="1" x14ac:dyDescent="0.25">
      <c r="A249" s="7" t="s">
        <v>165</v>
      </c>
      <c r="B249" s="7" t="s">
        <v>3723</v>
      </c>
      <c r="C249" s="7" t="s">
        <v>3724</v>
      </c>
      <c r="D249" s="7" t="s">
        <v>3725</v>
      </c>
      <c r="E249" s="8"/>
      <c r="F249" s="8"/>
      <c r="G249" s="7" t="s">
        <v>2722</v>
      </c>
      <c r="H249" s="7" t="s">
        <v>2725</v>
      </c>
      <c r="I249" s="9"/>
      <c r="J249" s="2" t="s">
        <v>32</v>
      </c>
    </row>
    <row r="250" spans="1:10" s="10" customFormat="1" ht="90" customHeight="1" x14ac:dyDescent="0.25">
      <c r="A250" s="7" t="s">
        <v>165</v>
      </c>
      <c r="B250" s="7" t="s">
        <v>3726</v>
      </c>
      <c r="C250" s="7" t="s">
        <v>3727</v>
      </c>
      <c r="D250" s="7" t="s">
        <v>3728</v>
      </c>
      <c r="E250" s="8"/>
      <c r="F250" s="8"/>
      <c r="G250" s="7" t="s">
        <v>2722</v>
      </c>
      <c r="H250" s="7" t="s">
        <v>2725</v>
      </c>
      <c r="I250" s="9"/>
      <c r="J250" s="2" t="s">
        <v>32</v>
      </c>
    </row>
    <row r="251" spans="1:10" s="10" customFormat="1" ht="90" customHeight="1" x14ac:dyDescent="0.25">
      <c r="A251" s="7" t="s">
        <v>165</v>
      </c>
      <c r="B251" s="7" t="s">
        <v>3729</v>
      </c>
      <c r="C251" s="7" t="s">
        <v>3730</v>
      </c>
      <c r="D251" s="7" t="s">
        <v>3731</v>
      </c>
      <c r="E251" s="8"/>
      <c r="F251" s="8"/>
      <c r="G251" s="7" t="s">
        <v>2722</v>
      </c>
      <c r="H251" s="7" t="s">
        <v>2725</v>
      </c>
      <c r="I251" s="9"/>
      <c r="J251" s="2" t="s">
        <v>32</v>
      </c>
    </row>
    <row r="252" spans="1:10" s="10" customFormat="1" ht="90" customHeight="1" x14ac:dyDescent="0.25">
      <c r="A252" s="7" t="s">
        <v>165</v>
      </c>
      <c r="B252" s="7" t="s">
        <v>3732</v>
      </c>
      <c r="C252" s="7" t="s">
        <v>3733</v>
      </c>
      <c r="D252" s="7" t="s">
        <v>3734</v>
      </c>
      <c r="E252" s="8"/>
      <c r="F252" s="8"/>
      <c r="G252" s="7" t="s">
        <v>2722</v>
      </c>
      <c r="H252" s="7" t="s">
        <v>2725</v>
      </c>
      <c r="I252" s="9">
        <v>42961</v>
      </c>
      <c r="J252" s="2" t="s">
        <v>32</v>
      </c>
    </row>
    <row r="253" spans="1:10" s="10" customFormat="1" ht="90" customHeight="1" x14ac:dyDescent="0.25">
      <c r="A253" s="7" t="s">
        <v>165</v>
      </c>
      <c r="B253" s="7" t="s">
        <v>3735</v>
      </c>
      <c r="C253" s="7" t="s">
        <v>3736</v>
      </c>
      <c r="D253" s="7" t="s">
        <v>3737</v>
      </c>
      <c r="E253" s="8"/>
      <c r="F253" s="8"/>
      <c r="G253" s="7" t="s">
        <v>2722</v>
      </c>
      <c r="H253" s="7" t="s">
        <v>2725</v>
      </c>
      <c r="I253" s="9"/>
      <c r="J253" s="2" t="s">
        <v>32</v>
      </c>
    </row>
    <row r="254" spans="1:10" s="10" customFormat="1" ht="90" customHeight="1" x14ac:dyDescent="0.25">
      <c r="A254" s="7" t="s">
        <v>165</v>
      </c>
      <c r="B254" s="7" t="s">
        <v>3738</v>
      </c>
      <c r="C254" s="7" t="s">
        <v>3739</v>
      </c>
      <c r="D254" s="7" t="s">
        <v>3740</v>
      </c>
      <c r="E254" s="8"/>
      <c r="F254" s="8"/>
      <c r="G254" s="7" t="s">
        <v>2722</v>
      </c>
      <c r="H254" s="7" t="s">
        <v>2725</v>
      </c>
      <c r="I254" s="9"/>
      <c r="J254" s="2" t="s">
        <v>32</v>
      </c>
    </row>
    <row r="255" spans="1:10" s="10" customFormat="1" ht="90" customHeight="1" x14ac:dyDescent="0.25">
      <c r="A255" s="7" t="s">
        <v>165</v>
      </c>
      <c r="B255" s="7" t="s">
        <v>3741</v>
      </c>
      <c r="C255" s="7" t="s">
        <v>3742</v>
      </c>
      <c r="D255" s="7" t="s">
        <v>3743</v>
      </c>
      <c r="E255" s="8"/>
      <c r="F255" s="8"/>
      <c r="G255" s="7" t="s">
        <v>2722</v>
      </c>
      <c r="H255" s="7" t="s">
        <v>2725</v>
      </c>
      <c r="I255" s="9"/>
      <c r="J255" s="2" t="s">
        <v>32</v>
      </c>
    </row>
    <row r="256" spans="1:10" s="10" customFormat="1" ht="90" customHeight="1" x14ac:dyDescent="0.25">
      <c r="A256" s="7" t="s">
        <v>165</v>
      </c>
      <c r="B256" s="7" t="s">
        <v>3744</v>
      </c>
      <c r="C256" s="7" t="s">
        <v>3745</v>
      </c>
      <c r="D256" s="7" t="s">
        <v>3746</v>
      </c>
      <c r="E256" s="8"/>
      <c r="F256" s="8"/>
      <c r="G256" s="7" t="s">
        <v>2722</v>
      </c>
      <c r="H256" s="7" t="s">
        <v>2725</v>
      </c>
      <c r="I256" s="9"/>
      <c r="J256" s="2" t="s">
        <v>32</v>
      </c>
    </row>
    <row r="257" spans="1:10" s="10" customFormat="1" ht="90" customHeight="1" x14ac:dyDescent="0.25">
      <c r="A257" s="7" t="s">
        <v>165</v>
      </c>
      <c r="B257" s="7" t="s">
        <v>3726</v>
      </c>
      <c r="C257" s="7" t="s">
        <v>3747</v>
      </c>
      <c r="D257" s="7" t="s">
        <v>3728</v>
      </c>
      <c r="E257" s="8"/>
      <c r="F257" s="8"/>
      <c r="G257" s="7" t="s">
        <v>2722</v>
      </c>
      <c r="H257" s="7" t="s">
        <v>2725</v>
      </c>
      <c r="I257" s="9"/>
      <c r="J257" s="2" t="s">
        <v>32</v>
      </c>
    </row>
    <row r="258" spans="1:10" s="10" customFormat="1" ht="90" customHeight="1" x14ac:dyDescent="0.25">
      <c r="A258" s="7" t="s">
        <v>165</v>
      </c>
      <c r="B258" s="7" t="s">
        <v>3748</v>
      </c>
      <c r="C258" s="7" t="s">
        <v>3749</v>
      </c>
      <c r="D258" s="7" t="s">
        <v>3750</v>
      </c>
      <c r="E258" s="8"/>
      <c r="F258" s="8"/>
      <c r="G258" s="7" t="s">
        <v>2722</v>
      </c>
      <c r="H258" s="7" t="s">
        <v>2725</v>
      </c>
      <c r="I258" s="9"/>
      <c r="J258" s="2" t="s">
        <v>32</v>
      </c>
    </row>
    <row r="259" spans="1:10" s="10" customFormat="1" ht="90" customHeight="1" x14ac:dyDescent="0.25">
      <c r="A259" s="7" t="s">
        <v>165</v>
      </c>
      <c r="B259" s="7" t="s">
        <v>3751</v>
      </c>
      <c r="C259" s="7" t="s">
        <v>3752</v>
      </c>
      <c r="D259" s="7" t="s">
        <v>3753</v>
      </c>
      <c r="E259" s="8"/>
      <c r="F259" s="8"/>
      <c r="G259" s="7" t="s">
        <v>2722</v>
      </c>
      <c r="H259" s="7" t="s">
        <v>2725</v>
      </c>
      <c r="I259" s="9"/>
      <c r="J259" s="2" t="s">
        <v>32</v>
      </c>
    </row>
    <row r="260" spans="1:10" s="10" customFormat="1" ht="90" customHeight="1" x14ac:dyDescent="0.25">
      <c r="A260" s="7" t="s">
        <v>165</v>
      </c>
      <c r="B260" s="7" t="s">
        <v>3754</v>
      </c>
      <c r="C260" s="7" t="s">
        <v>3755</v>
      </c>
      <c r="D260" s="7" t="s">
        <v>3756</v>
      </c>
      <c r="E260" s="8" t="s">
        <v>3757</v>
      </c>
      <c r="F260" s="8" t="s">
        <v>3758</v>
      </c>
      <c r="G260" s="7" t="s">
        <v>2722</v>
      </c>
      <c r="H260" s="7" t="s">
        <v>2725</v>
      </c>
      <c r="I260" s="9"/>
      <c r="J260" s="2" t="s">
        <v>32</v>
      </c>
    </row>
    <row r="261" spans="1:10" s="10" customFormat="1" ht="90" customHeight="1" x14ac:dyDescent="0.25">
      <c r="A261" s="7" t="s">
        <v>165</v>
      </c>
      <c r="B261" s="7" t="s">
        <v>3759</v>
      </c>
      <c r="C261" s="7" t="s">
        <v>3760</v>
      </c>
      <c r="D261" s="7" t="s">
        <v>3761</v>
      </c>
      <c r="E261" s="8"/>
      <c r="F261" s="8"/>
      <c r="G261" s="7" t="s">
        <v>2722</v>
      </c>
      <c r="H261" s="7" t="s">
        <v>2725</v>
      </c>
      <c r="I261" s="9"/>
      <c r="J261" s="2" t="s">
        <v>32</v>
      </c>
    </row>
    <row r="262" spans="1:10" s="10" customFormat="1" ht="90" customHeight="1" x14ac:dyDescent="0.25">
      <c r="A262" s="7" t="s">
        <v>165</v>
      </c>
      <c r="B262" s="7" t="s">
        <v>3762</v>
      </c>
      <c r="C262" s="7" t="s">
        <v>3763</v>
      </c>
      <c r="D262" s="7" t="s">
        <v>3764</v>
      </c>
      <c r="E262" s="8"/>
      <c r="F262" s="8"/>
      <c r="G262" s="7" t="s">
        <v>2722</v>
      </c>
      <c r="H262" s="7" t="s">
        <v>2725</v>
      </c>
      <c r="I262" s="9"/>
      <c r="J262" s="2" t="s">
        <v>32</v>
      </c>
    </row>
    <row r="263" spans="1:10" s="10" customFormat="1" ht="90" customHeight="1" x14ac:dyDescent="0.25">
      <c r="A263" s="7" t="s">
        <v>165</v>
      </c>
      <c r="B263" s="7" t="s">
        <v>3673</v>
      </c>
      <c r="C263" s="7" t="s">
        <v>3765</v>
      </c>
      <c r="D263" s="7" t="s">
        <v>3675</v>
      </c>
      <c r="E263" s="8"/>
      <c r="F263" s="8"/>
      <c r="G263" s="7" t="s">
        <v>2722</v>
      </c>
      <c r="H263" s="7" t="s">
        <v>2725</v>
      </c>
      <c r="I263" s="9"/>
      <c r="J263" s="2" t="s">
        <v>32</v>
      </c>
    </row>
    <row r="264" spans="1:10" s="10" customFormat="1" ht="90" customHeight="1" x14ac:dyDescent="0.25">
      <c r="A264" s="7" t="s">
        <v>165</v>
      </c>
      <c r="B264" s="7" t="s">
        <v>3766</v>
      </c>
      <c r="C264" s="7" t="s">
        <v>3767</v>
      </c>
      <c r="D264" s="7" t="s">
        <v>3768</v>
      </c>
      <c r="E264" s="8"/>
      <c r="F264" s="8"/>
      <c r="G264" s="7" t="s">
        <v>2722</v>
      </c>
      <c r="H264" s="7" t="s">
        <v>2725</v>
      </c>
      <c r="I264" s="9"/>
      <c r="J264" s="2" t="s">
        <v>32</v>
      </c>
    </row>
    <row r="265" spans="1:10" s="10" customFormat="1" ht="90" customHeight="1" x14ac:dyDescent="0.25">
      <c r="A265" s="7" t="s">
        <v>165</v>
      </c>
      <c r="B265" s="7" t="s">
        <v>3708</v>
      </c>
      <c r="C265" s="7" t="s">
        <v>3769</v>
      </c>
      <c r="D265" s="7" t="s">
        <v>3710</v>
      </c>
      <c r="E265" s="8"/>
      <c r="F265" s="8"/>
      <c r="G265" s="7" t="s">
        <v>2722</v>
      </c>
      <c r="H265" s="7" t="s">
        <v>2725</v>
      </c>
      <c r="I265" s="9"/>
      <c r="J265" s="2" t="s">
        <v>32</v>
      </c>
    </row>
    <row r="266" spans="1:10" s="10" customFormat="1" ht="90" customHeight="1" x14ac:dyDescent="0.25">
      <c r="A266" s="7" t="s">
        <v>165</v>
      </c>
      <c r="B266" s="7" t="s">
        <v>3702</v>
      </c>
      <c r="C266" s="7" t="s">
        <v>3770</v>
      </c>
      <c r="D266" s="7" t="s">
        <v>3771</v>
      </c>
      <c r="E266" s="8" t="s">
        <v>3772</v>
      </c>
      <c r="F266" s="8" t="s">
        <v>3773</v>
      </c>
      <c r="G266" s="7" t="s">
        <v>2722</v>
      </c>
      <c r="H266" s="7" t="s">
        <v>2725</v>
      </c>
      <c r="I266" s="9"/>
      <c r="J266" s="2" t="s">
        <v>32</v>
      </c>
    </row>
    <row r="267" spans="1:10" s="10" customFormat="1" ht="90" customHeight="1" x14ac:dyDescent="0.25">
      <c r="A267" s="7" t="s">
        <v>165</v>
      </c>
      <c r="B267" s="7" t="s">
        <v>3705</v>
      </c>
      <c r="C267" s="7" t="s">
        <v>3774</v>
      </c>
      <c r="D267" s="7" t="s">
        <v>3775</v>
      </c>
      <c r="E267" s="8"/>
      <c r="F267" s="8"/>
      <c r="G267" s="7" t="s">
        <v>2722</v>
      </c>
      <c r="H267" s="7" t="s">
        <v>2725</v>
      </c>
      <c r="I267" s="9"/>
      <c r="J267" s="2" t="s">
        <v>32</v>
      </c>
    </row>
    <row r="268" spans="1:10" s="10" customFormat="1" ht="90" customHeight="1" x14ac:dyDescent="0.25">
      <c r="A268" s="7" t="s">
        <v>165</v>
      </c>
      <c r="B268" s="7" t="s">
        <v>3776</v>
      </c>
      <c r="C268" s="7" t="s">
        <v>3777</v>
      </c>
      <c r="D268" s="7" t="s">
        <v>3777</v>
      </c>
      <c r="E268" s="8"/>
      <c r="F268" s="8"/>
      <c r="G268" s="7" t="s">
        <v>2722</v>
      </c>
      <c r="H268" s="7" t="s">
        <v>2725</v>
      </c>
      <c r="I268" s="9"/>
      <c r="J268" s="2" t="s">
        <v>32</v>
      </c>
    </row>
    <row r="269" spans="1:10" s="10" customFormat="1" ht="90" customHeight="1" x14ac:dyDescent="0.25">
      <c r="A269" s="7" t="s">
        <v>165</v>
      </c>
      <c r="B269" s="7" t="s">
        <v>3778</v>
      </c>
      <c r="C269" s="7" t="s">
        <v>3779</v>
      </c>
      <c r="D269" s="7" t="s">
        <v>3779</v>
      </c>
      <c r="E269" s="8"/>
      <c r="F269" s="8"/>
      <c r="G269" s="7" t="s">
        <v>2722</v>
      </c>
      <c r="H269" s="7" t="s">
        <v>2725</v>
      </c>
      <c r="I269" s="9"/>
      <c r="J269" s="2" t="s">
        <v>32</v>
      </c>
    </row>
    <row r="270" spans="1:10" s="10" customFormat="1" ht="90" customHeight="1" x14ac:dyDescent="0.25">
      <c r="A270" s="7" t="s">
        <v>165</v>
      </c>
      <c r="B270" s="7" t="s">
        <v>3741</v>
      </c>
      <c r="C270" s="7" t="s">
        <v>3780</v>
      </c>
      <c r="D270" s="7" t="s">
        <v>3743</v>
      </c>
      <c r="E270" s="8"/>
      <c r="F270" s="8"/>
      <c r="G270" s="7" t="s">
        <v>2722</v>
      </c>
      <c r="H270" s="7" t="s">
        <v>2725</v>
      </c>
      <c r="I270" s="9"/>
      <c r="J270" s="2" t="s">
        <v>32</v>
      </c>
    </row>
    <row r="271" spans="1:10" s="10" customFormat="1" ht="90" customHeight="1" x14ac:dyDescent="0.25">
      <c r="A271" s="7" t="s">
        <v>165</v>
      </c>
      <c r="B271" s="7" t="s">
        <v>3751</v>
      </c>
      <c r="C271" s="7" t="s">
        <v>3781</v>
      </c>
      <c r="D271" s="7" t="s">
        <v>3781</v>
      </c>
      <c r="E271" s="8"/>
      <c r="F271" s="8"/>
      <c r="G271" s="7" t="s">
        <v>2722</v>
      </c>
      <c r="H271" s="7" t="s">
        <v>2725</v>
      </c>
      <c r="I271" s="9"/>
      <c r="J271" s="2" t="s">
        <v>32</v>
      </c>
    </row>
    <row r="272" spans="1:10" s="10" customFormat="1" ht="90" customHeight="1" x14ac:dyDescent="0.25">
      <c r="A272" s="7" t="s">
        <v>165</v>
      </c>
      <c r="B272" s="7" t="s">
        <v>3690</v>
      </c>
      <c r="C272" s="7" t="s">
        <v>3782</v>
      </c>
      <c r="D272" s="7" t="s">
        <v>3696</v>
      </c>
      <c r="E272" s="8"/>
      <c r="F272" s="8"/>
      <c r="G272" s="7" t="s">
        <v>2722</v>
      </c>
      <c r="H272" s="7" t="s">
        <v>2725</v>
      </c>
      <c r="I272" s="9"/>
      <c r="J272" s="2" t="s">
        <v>32</v>
      </c>
    </row>
    <row r="273" spans="1:10" s="10" customFormat="1" ht="90" customHeight="1" x14ac:dyDescent="0.25">
      <c r="A273" s="7" t="s">
        <v>165</v>
      </c>
      <c r="B273" s="7" t="s">
        <v>3783</v>
      </c>
      <c r="C273" s="7" t="s">
        <v>3784</v>
      </c>
      <c r="D273" s="7" t="s">
        <v>3785</v>
      </c>
      <c r="E273" s="8"/>
      <c r="F273" s="8"/>
      <c r="G273" s="7" t="s">
        <v>2722</v>
      </c>
      <c r="H273" s="7" t="s">
        <v>2725</v>
      </c>
      <c r="I273" s="9"/>
      <c r="J273" s="2" t="s">
        <v>32</v>
      </c>
    </row>
    <row r="274" spans="1:10" s="10" customFormat="1" ht="90" customHeight="1" x14ac:dyDescent="0.25">
      <c r="A274" s="7" t="s">
        <v>165</v>
      </c>
      <c r="B274" s="7" t="s">
        <v>3690</v>
      </c>
      <c r="C274" s="7" t="s">
        <v>3786</v>
      </c>
      <c r="D274" s="7" t="s">
        <v>3696</v>
      </c>
      <c r="E274" s="8"/>
      <c r="F274" s="8"/>
      <c r="G274" s="7" t="s">
        <v>2722</v>
      </c>
      <c r="H274" s="7" t="s">
        <v>2725</v>
      </c>
      <c r="I274" s="9"/>
      <c r="J274" s="2" t="s">
        <v>32</v>
      </c>
    </row>
    <row r="275" spans="1:10" s="10" customFormat="1" ht="90" customHeight="1" x14ac:dyDescent="0.25">
      <c r="A275" s="7" t="s">
        <v>165</v>
      </c>
      <c r="B275" s="7" t="s">
        <v>3690</v>
      </c>
      <c r="C275" s="7" t="s">
        <v>3787</v>
      </c>
      <c r="D275" s="7" t="s">
        <v>3696</v>
      </c>
      <c r="E275" s="8"/>
      <c r="F275" s="8"/>
      <c r="G275" s="7" t="s">
        <v>2722</v>
      </c>
      <c r="H275" s="7" t="s">
        <v>2725</v>
      </c>
      <c r="I275" s="9"/>
      <c r="J275" s="2" t="s">
        <v>32</v>
      </c>
    </row>
    <row r="276" spans="1:10" s="10" customFormat="1" ht="90" customHeight="1" x14ac:dyDescent="0.25">
      <c r="A276" s="7" t="s">
        <v>165</v>
      </c>
      <c r="B276" s="7" t="s">
        <v>3788</v>
      </c>
      <c r="C276" s="7" t="s">
        <v>3789</v>
      </c>
      <c r="D276" s="7" t="s">
        <v>3790</v>
      </c>
      <c r="E276" s="8"/>
      <c r="F276" s="8"/>
      <c r="G276" s="7" t="s">
        <v>2722</v>
      </c>
      <c r="H276" s="7" t="s">
        <v>2725</v>
      </c>
      <c r="I276" s="9"/>
      <c r="J276" s="2" t="s">
        <v>32</v>
      </c>
    </row>
    <row r="277" spans="1:10" s="10" customFormat="1" ht="90" customHeight="1" x14ac:dyDescent="0.25">
      <c r="A277" s="7" t="s">
        <v>165</v>
      </c>
      <c r="B277" s="7" t="s">
        <v>3657</v>
      </c>
      <c r="C277" s="7" t="s">
        <v>3791</v>
      </c>
      <c r="D277" s="7" t="s">
        <v>3659</v>
      </c>
      <c r="E277" s="8"/>
      <c r="F277" s="8"/>
      <c r="G277" s="7" t="s">
        <v>2722</v>
      </c>
      <c r="H277" s="7" t="s">
        <v>2725</v>
      </c>
      <c r="I277" s="9"/>
      <c r="J277" s="2" t="s">
        <v>32</v>
      </c>
    </row>
    <row r="278" spans="1:10" s="10" customFormat="1" ht="90" customHeight="1" x14ac:dyDescent="0.25">
      <c r="A278" s="7" t="s">
        <v>165</v>
      </c>
      <c r="B278" s="7" t="s">
        <v>3716</v>
      </c>
      <c r="C278" s="7" t="s">
        <v>3792</v>
      </c>
      <c r="D278" s="7" t="s">
        <v>3793</v>
      </c>
      <c r="E278" s="8"/>
      <c r="F278" s="8"/>
      <c r="G278" s="7" t="s">
        <v>2722</v>
      </c>
      <c r="H278" s="7" t="s">
        <v>2725</v>
      </c>
      <c r="I278" s="9"/>
      <c r="J278" s="2" t="s">
        <v>32</v>
      </c>
    </row>
    <row r="279" spans="1:10" s="10" customFormat="1" ht="90" customHeight="1" x14ac:dyDescent="0.25">
      <c r="A279" s="7" t="s">
        <v>165</v>
      </c>
      <c r="B279" s="7" t="s">
        <v>3673</v>
      </c>
      <c r="C279" s="7" t="s">
        <v>3794</v>
      </c>
      <c r="D279" s="7" t="s">
        <v>3795</v>
      </c>
      <c r="E279" s="8"/>
      <c r="F279" s="8"/>
      <c r="G279" s="7" t="s">
        <v>2722</v>
      </c>
      <c r="H279" s="7" t="s">
        <v>2725</v>
      </c>
      <c r="I279" s="9"/>
      <c r="J279" s="2" t="s">
        <v>32</v>
      </c>
    </row>
    <row r="280" spans="1:10" s="10" customFormat="1" ht="90" customHeight="1" x14ac:dyDescent="0.25">
      <c r="A280" s="7" t="s">
        <v>165</v>
      </c>
      <c r="B280" s="7" t="s">
        <v>3708</v>
      </c>
      <c r="C280" s="7" t="s">
        <v>3796</v>
      </c>
      <c r="D280" s="7" t="s">
        <v>3710</v>
      </c>
      <c r="E280" s="8"/>
      <c r="F280" s="8"/>
      <c r="G280" s="7" t="s">
        <v>2722</v>
      </c>
      <c r="H280" s="7" t="s">
        <v>2725</v>
      </c>
      <c r="I280" s="9"/>
      <c r="J280" s="2" t="s">
        <v>32</v>
      </c>
    </row>
    <row r="281" spans="1:10" s="10" customFormat="1" ht="90" customHeight="1" x14ac:dyDescent="0.25">
      <c r="A281" s="7" t="s">
        <v>165</v>
      </c>
      <c r="B281" s="7"/>
      <c r="C281" s="7" t="s">
        <v>3797</v>
      </c>
      <c r="D281" s="7" t="s">
        <v>3662</v>
      </c>
      <c r="E281" s="8"/>
      <c r="F281" s="8"/>
      <c r="G281" s="7" t="s">
        <v>2722</v>
      </c>
      <c r="H281" s="7" t="s">
        <v>2725</v>
      </c>
      <c r="I281" s="9"/>
      <c r="J281" s="2" t="s">
        <v>32</v>
      </c>
    </row>
    <row r="282" spans="1:10" s="10" customFormat="1" ht="90" customHeight="1" x14ac:dyDescent="0.25">
      <c r="A282" s="7" t="s">
        <v>165</v>
      </c>
      <c r="B282" s="7" t="s">
        <v>3798</v>
      </c>
      <c r="C282" s="7" t="s">
        <v>3799</v>
      </c>
      <c r="D282" s="7" t="s">
        <v>3662</v>
      </c>
      <c r="E282" s="8"/>
      <c r="F282" s="8"/>
      <c r="G282" s="7" t="s">
        <v>2722</v>
      </c>
      <c r="H282" s="7" t="s">
        <v>2725</v>
      </c>
      <c r="I282" s="9"/>
      <c r="J282" s="2" t="s">
        <v>32</v>
      </c>
    </row>
    <row r="283" spans="1:10" s="10" customFormat="1" ht="90" customHeight="1" x14ac:dyDescent="0.25">
      <c r="A283" s="7" t="s">
        <v>165</v>
      </c>
      <c r="B283" s="7" t="s">
        <v>3673</v>
      </c>
      <c r="C283" s="7" t="s">
        <v>2834</v>
      </c>
      <c r="D283" s="7" t="s">
        <v>3675</v>
      </c>
      <c r="E283" s="8" t="s">
        <v>3800</v>
      </c>
      <c r="F283" s="8" t="s">
        <v>3801</v>
      </c>
      <c r="G283" s="7" t="s">
        <v>2720</v>
      </c>
      <c r="H283" s="7"/>
      <c r="I283" s="9">
        <v>42633</v>
      </c>
      <c r="J283" s="2" t="s">
        <v>32</v>
      </c>
    </row>
    <row r="284" spans="1:10" s="10" customFormat="1" ht="90" customHeight="1" x14ac:dyDescent="0.25">
      <c r="A284" s="7" t="s">
        <v>165</v>
      </c>
      <c r="B284" s="7" t="s">
        <v>3802</v>
      </c>
      <c r="C284" s="7" t="s">
        <v>3803</v>
      </c>
      <c r="D284" s="7" t="s">
        <v>3804</v>
      </c>
      <c r="E284" s="8" t="s">
        <v>3805</v>
      </c>
      <c r="F284" s="8" t="s">
        <v>3806</v>
      </c>
      <c r="G284" s="7" t="s">
        <v>2720</v>
      </c>
      <c r="H284" s="7"/>
      <c r="I284" s="9">
        <v>42880</v>
      </c>
      <c r="J284" s="2" t="s">
        <v>32</v>
      </c>
    </row>
    <row r="285" spans="1:10" s="10" customFormat="1" ht="90" customHeight="1" x14ac:dyDescent="0.25">
      <c r="A285" s="7" t="s">
        <v>2726</v>
      </c>
      <c r="B285" s="7" t="s">
        <v>3807</v>
      </c>
      <c r="C285" s="7" t="s">
        <v>3808</v>
      </c>
      <c r="D285" s="7" t="s">
        <v>3809</v>
      </c>
      <c r="E285" s="8" t="s">
        <v>3810</v>
      </c>
      <c r="F285" s="8" t="s">
        <v>3811</v>
      </c>
      <c r="G285" s="7" t="s">
        <v>2720</v>
      </c>
      <c r="H285" s="7"/>
      <c r="I285" s="9">
        <v>42880</v>
      </c>
      <c r="J285" s="2" t="s">
        <v>32</v>
      </c>
    </row>
    <row r="286" spans="1:10" s="10" customFormat="1" ht="90" customHeight="1" x14ac:dyDescent="0.25">
      <c r="A286" s="7" t="s">
        <v>109</v>
      </c>
      <c r="B286" s="7" t="s">
        <v>3061</v>
      </c>
      <c r="C286" s="7" t="s">
        <v>3812</v>
      </c>
      <c r="D286" s="7" t="s">
        <v>3063</v>
      </c>
      <c r="E286" s="8" t="s">
        <v>3064</v>
      </c>
      <c r="F286" s="8" t="s">
        <v>3813</v>
      </c>
      <c r="G286" s="7" t="s">
        <v>2722</v>
      </c>
      <c r="H286" s="7" t="s">
        <v>2725</v>
      </c>
      <c r="I286" s="9">
        <v>43440</v>
      </c>
      <c r="J286" s="2" t="s">
        <v>552</v>
      </c>
    </row>
    <row r="287" spans="1:10" s="10" customFormat="1" ht="90" customHeight="1" x14ac:dyDescent="0.25">
      <c r="A287" s="7" t="s">
        <v>109</v>
      </c>
      <c r="B287" s="7" t="s">
        <v>3814</v>
      </c>
      <c r="C287" s="7" t="s">
        <v>3815</v>
      </c>
      <c r="D287" s="7" t="s">
        <v>3816</v>
      </c>
      <c r="E287" s="8" t="s">
        <v>3817</v>
      </c>
      <c r="F287" s="8" t="s">
        <v>3818</v>
      </c>
      <c r="G287" s="7" t="s">
        <v>2722</v>
      </c>
      <c r="H287" s="7" t="s">
        <v>2723</v>
      </c>
      <c r="I287" s="9">
        <v>43796</v>
      </c>
      <c r="J287" s="2" t="s">
        <v>30</v>
      </c>
    </row>
    <row r="288" spans="1:10" s="10" customFormat="1" ht="90" customHeight="1" x14ac:dyDescent="0.25">
      <c r="A288" s="7" t="s">
        <v>130</v>
      </c>
      <c r="B288" s="7" t="s">
        <v>3555</v>
      </c>
      <c r="C288" s="7" t="s">
        <v>3819</v>
      </c>
      <c r="D288" s="7" t="s">
        <v>3820</v>
      </c>
      <c r="E288" s="8" t="s">
        <v>3821</v>
      </c>
      <c r="F288" s="11" t="s">
        <v>3822</v>
      </c>
      <c r="G288" s="7" t="s">
        <v>2722</v>
      </c>
      <c r="H288" s="7" t="s">
        <v>2725</v>
      </c>
      <c r="I288" s="9">
        <v>43829</v>
      </c>
      <c r="J288" s="2" t="s">
        <v>32</v>
      </c>
    </row>
    <row r="289" spans="1:10" s="10" customFormat="1" ht="90" customHeight="1" x14ac:dyDescent="0.25">
      <c r="A289" s="7" t="s">
        <v>109</v>
      </c>
      <c r="B289" s="7" t="s">
        <v>3041</v>
      </c>
      <c r="C289" s="7" t="s">
        <v>3823</v>
      </c>
      <c r="D289" s="7"/>
      <c r="E289" s="8" t="s">
        <v>3824</v>
      </c>
      <c r="F289" s="8" t="s">
        <v>3825</v>
      </c>
      <c r="G289" s="7" t="s">
        <v>2724</v>
      </c>
      <c r="H289" s="7"/>
      <c r="I289" s="9">
        <v>43925</v>
      </c>
      <c r="J289" s="2" t="s">
        <v>32</v>
      </c>
    </row>
    <row r="290" spans="1:10" ht="67.5" x14ac:dyDescent="0.25">
      <c r="A290" s="14" t="s">
        <v>88</v>
      </c>
      <c r="B290" s="14" t="s">
        <v>3826</v>
      </c>
      <c r="C290" s="7" t="s">
        <v>3827</v>
      </c>
      <c r="D290" s="7" t="s">
        <v>3828</v>
      </c>
      <c r="E290" s="8" t="s">
        <v>3829</v>
      </c>
      <c r="F290" s="8" t="s">
        <v>3830</v>
      </c>
      <c r="G290" s="7" t="s">
        <v>2722</v>
      </c>
      <c r="H290" s="7" t="s">
        <v>2721</v>
      </c>
      <c r="I290" s="9">
        <v>44246</v>
      </c>
      <c r="J290" s="1" t="s">
        <v>30</v>
      </c>
    </row>
  </sheetData>
  <autoFilter ref="A2:J290" xr:uid="{AB6994A0-D83F-4D93-895A-232BB5EC267A}"/>
  <mergeCells count="1">
    <mergeCell ref="A1:I1"/>
  </mergeCells>
  <conditionalFormatting sqref="G1:G1048576">
    <cfRule type="cellIs" dxfId="1" priority="1" operator="equal">
      <formula>"Descadastrada"</formula>
    </cfRule>
    <cfRule type="containsText" dxfId="0" priority="4" operator="containsText" text="Inapta">
      <formula>NOT(ISERROR(SEARCH("Inapta",G1)))</formula>
    </cfRule>
  </conditionalFormatting>
  <hyperlinks>
    <hyperlink ref="F72" r:id="rId1" xr:uid="{DF5F4CC8-C9B2-4EBC-ADEE-A9716DAAD4E3}"/>
    <hyperlink ref="F207" r:id="rId2" xr:uid="{99A6B0B1-B3C7-42AA-8C12-DC059E446A0D}"/>
    <hyperlink ref="F288" r:id="rId3" xr:uid="{9D68784F-DB84-431C-A2CB-F61B5BF2E4D1}"/>
    <hyperlink ref="F66" r:id="rId4" xr:uid="{FE74D270-BCE2-4D09-9DC1-FB1127A148D4}"/>
  </hyperlinks>
  <pageMargins left="0.511811024" right="0.511811024" top="0.78740157499999996" bottom="0.78740157499999996" header="0" footer="0"/>
  <pageSetup paperSize="9" orientation="portrait" r:id="rId5"/>
  <legacyDrawing r:id="rId6"/>
  <extLst>
    <ext xmlns:x14="http://schemas.microsoft.com/office/spreadsheetml/2009/9/main" uri="{CCE6A557-97BC-4b89-ADB6-D9C93CAAB3DF}">
      <x14:dataValidations xmlns:xm="http://schemas.microsoft.com/office/excel/2006/main" count="2">
        <x14:dataValidation type="list" allowBlank="1" showInputMessage="1" showErrorMessage="1" xr:uid="{4F14E9A6-064F-4227-B998-2873A9F4F75D}">
          <x14:formula1>
            <xm:f>#REF!</xm:f>
          </x14:formula1>
          <xm:sqref>G1:G1048576</xm:sqref>
        </x14:dataValidation>
        <x14:dataValidation type="list" allowBlank="1" showInputMessage="1" showErrorMessage="1" xr:uid="{D2F2C149-620F-45D0-B022-F78FE3B3B8B8}">
          <x14:formula1>
            <xm:f>#REF!</xm:f>
          </x14:formula1>
          <xm:sqref>H1:H1048576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Fiscalização</vt:lpstr>
      <vt:lpstr>Outras</vt:lpstr>
      <vt:lpstr>CNIGP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Thiago Trindade</dc:creator>
  <cp:keywords/>
  <dc:description/>
  <cp:lastModifiedBy>Ana Paula Leal</cp:lastModifiedBy>
  <cp:revision/>
  <dcterms:created xsi:type="dcterms:W3CDTF">2021-04-08T01:27:42Z</dcterms:created>
  <dcterms:modified xsi:type="dcterms:W3CDTF">2021-05-28T19:51:43Z</dcterms:modified>
  <cp:category/>
  <cp:contentStatus/>
</cp:coreProperties>
</file>