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firstSheet="1" activeTab="2"/>
  </bookViews>
  <sheets>
    <sheet name="plan" sheetId="1" r:id="rId1"/>
    <sheet name="Plan1" sheetId="2" r:id="rId2"/>
    <sheet name="orçamento" sheetId="3" r:id="rId3"/>
    <sheet name="memória de cálculo" sheetId="4" r:id="rId4"/>
    <sheet name="Composição de custos" sheetId="5" r:id="rId5"/>
    <sheet name="CRONOGRAMA FISICO_FINANCEIRO" sheetId="6" r:id="rId6"/>
  </sheets>
  <definedNames>
    <definedName name="_xlnm.Print_Area" localSheetId="4">'Composição de custos'!$A$6:$E$1661</definedName>
    <definedName name="_xlnm.Print_Area" localSheetId="3">'memória de cálculo'!$A$1:$F$72</definedName>
    <definedName name="_xlnm.Print_Area" localSheetId="2">'orçamento'!$A$1:$G$390</definedName>
    <definedName name="_xlnm.Print_Titles" localSheetId="4">'Composição de custos'!$1:$5</definedName>
    <definedName name="_xlnm.Print_Titles" localSheetId="2">'orçamento'!$1:$4</definedName>
  </definedNames>
  <calcPr fullCalcOnLoad="1"/>
</workbook>
</file>

<file path=xl/sharedStrings.xml><?xml version="1.0" encoding="utf-8"?>
<sst xmlns="http://schemas.openxmlformats.org/spreadsheetml/2006/main" count="5919" uniqueCount="1281">
  <si>
    <t>Adesivo plástico, bisnaga 75 g</t>
  </si>
  <si>
    <t>Aguarrás mineral</t>
  </si>
  <si>
    <t>Prego</t>
  </si>
  <si>
    <t>Anel em concreto DN= 1,00 m</t>
  </si>
  <si>
    <t>Tábua de virola de 12"x 1"</t>
  </si>
  <si>
    <t>Arame Galv.</t>
  </si>
  <si>
    <t>Bucha longa em PVC de 50 x 40 mm</t>
  </si>
  <si>
    <t>Caibros 7x3,5 cm</t>
  </si>
  <si>
    <t>Carpinteiro</t>
  </si>
  <si>
    <t>Caixa de descarga</t>
  </si>
  <si>
    <t>Ajudante</t>
  </si>
  <si>
    <t>Chuveiro plástico de 20 mm</t>
  </si>
  <si>
    <t>Curva 90 º PVC ríg. DN = 100 mm</t>
  </si>
  <si>
    <t>Curva 90º curta PVC ríg. DN = 100mm</t>
  </si>
  <si>
    <t>Curva 90º curta PVC ríg. DN = 50mm</t>
  </si>
  <si>
    <t>Fita de vedação</t>
  </si>
  <si>
    <t>Frechal 7x7 cm</t>
  </si>
  <si>
    <t>Joelho 90º PVC rígido DN + 40 mm</t>
  </si>
  <si>
    <t>ANDAIME METÁLICO DE ENCAIXE - LOCAÇÃO MENSAL (m²)</t>
  </si>
  <si>
    <t>Andaime metálico de encaixe</t>
  </si>
  <si>
    <t>Montador</t>
  </si>
  <si>
    <t>TAPUME DE CHAPA DE MADEIRA COMPENSADA PLASTIFICADA E= 10mm (m²)</t>
  </si>
  <si>
    <t>Prego ferro galvanizado 16x24 (285un/Kg)</t>
  </si>
  <si>
    <t>Sarrafo de madeira pinus/angelim 1”x4”</t>
  </si>
  <si>
    <t>Tela PVC Maxitela laranja h=1,20m</t>
  </si>
  <si>
    <t>Grampo p/ cerca aço galvanizado SAE 1010/20</t>
  </si>
  <si>
    <t>SUBTOTAL 1</t>
  </si>
  <si>
    <t xml:space="preserve">Pedreiro </t>
  </si>
  <si>
    <t>DEMOLIÇÃO DE ESTRUTURA DE GESSO (m²)</t>
  </si>
  <si>
    <t>DEMOLIÇÃO DE FORRO DE GESSO (m²)</t>
  </si>
  <si>
    <t>DEMOLIÇÃO DE FORRO DE PVC (m²)</t>
  </si>
  <si>
    <t>DEMOLIÇÃO DE REVESTIMENTO COM ARGAMASSA (m²)</t>
  </si>
  <si>
    <t>Pedreiro</t>
  </si>
  <si>
    <t>DEMOLIÇÃO DE REVESTIMENTO COM AZULEJO (m²)</t>
  </si>
  <si>
    <t>DEMOLIÇÃO DE PISO CERÂMICO (m²)</t>
  </si>
  <si>
    <t>RETIRADA DE FORRO DE MADEIRA (m²)</t>
  </si>
  <si>
    <t>Ajudante de carpinteiro</t>
  </si>
  <si>
    <t>RETIRADA DE PISO VINÍLICO (m²)</t>
  </si>
  <si>
    <t>RETIRADA DE PISO DE LADRILHO (m²)</t>
  </si>
  <si>
    <t>RETIRADA DE DIVISÓRIA LEVE (m²)</t>
  </si>
  <si>
    <t>RETIRADA DE PORTAS E JANELAS, INCLUSIVE BATENTES (m²)</t>
  </si>
  <si>
    <t>REMOÇÃO DE PINTURA EXISTENTE - ALVENARIA (m²)</t>
  </si>
  <si>
    <t>REMOÇÃO DE PINTURA EXISTENTE - ESQUADRIAS (m²)</t>
  </si>
  <si>
    <t>Removedor de tinta</t>
  </si>
  <si>
    <t>Pintor</t>
  </si>
  <si>
    <t>LAJE PRÉ-FABRICADA TRELIÇADA P/ PISO - VÃO ATÉ 1,80m (m²)</t>
  </si>
  <si>
    <t>Aço CA-60</t>
  </si>
  <si>
    <t>Pontalete/barrote de 3"x 3"</t>
  </si>
  <si>
    <t>Prego 18x27</t>
  </si>
  <si>
    <t>Sarrafo de 1"x 4"</t>
  </si>
  <si>
    <t>Tábua de 1" de 3a. - l = 30cm</t>
  </si>
  <si>
    <t>Laje pré-fabricada treliçada p/ piso, de 8cm de altura e 2cm de capeado - vão até 2m</t>
  </si>
  <si>
    <t>Concreto p/ vibr., fck 15 MPa com agregado adquirido</t>
  </si>
  <si>
    <t>Lançamento e aplicação de concreto com elevação</t>
  </si>
  <si>
    <t>Escora metálica tubular (locação/mês)</t>
  </si>
  <si>
    <t>Viga de madeira de lei 3”x4,5” (reaproveitada)</t>
  </si>
  <si>
    <t>CONCRETO P/VIBR., FCK 15 MPa COM AGREGADO ADQUIRIDO (m³)</t>
  </si>
  <si>
    <t>Pedrisco</t>
  </si>
  <si>
    <t>Betoneira elétrica 580l (CHP)</t>
  </si>
  <si>
    <t>LANÇAMENTO E APLICAÇÃO DE CONCRETO C/ ELEVAÇÃO (m³)</t>
  </si>
  <si>
    <t>RUFO DE CHAPA GALVANIZADA 26 (DESENVOLVIMENTO 33CM) (m)</t>
  </si>
  <si>
    <t>Chapa de aço galvanizada nº 26 – desenv. 0,33m</t>
  </si>
  <si>
    <t>Encanador</t>
  </si>
  <si>
    <t>CHAPISCO C/ ARGAMASSA DE CIMENTO E AREIA S/PENEIRAR TRAÇO 1:3 ESP.= 5mm (m²)</t>
  </si>
  <si>
    <t>EMBOÇO C/ARGAMASSA MISTA DE CIMENTO, CAL HIDRATADA E AREIA S/PENEIRAR TRAÇO 1:2:8, ESP=20 mm (m²)</t>
  </si>
  <si>
    <t>Cal hidratada</t>
  </si>
  <si>
    <t>REBOCO C/ARGAMASSA DE CAL HIDRATADA E AREIA PENEIRADA TRAÇO 1:3 ESP=5 mm (m²)</t>
  </si>
  <si>
    <t>FORRO DE LAMBRI DE MADEIRA (7x1)cm (m²)</t>
  </si>
  <si>
    <t>Caibro de 2"x1"</t>
  </si>
  <si>
    <t>Lambri 7x1cm em angelim</t>
  </si>
  <si>
    <t>Prego 12 x 12</t>
  </si>
  <si>
    <t>FORRO DE GESSO ACARTONADO ARAMADO - FORNECIMENTO E MONTAGEM (m²)</t>
  </si>
  <si>
    <t>FORRO COLMÉIA DE AÇO MODULADO (m²)</t>
  </si>
  <si>
    <t>Fixador de abas simples</t>
  </si>
  <si>
    <t>Montador de estrutura de alumínio</t>
  </si>
  <si>
    <t>PINTURA ACRÍLICA FOSCA – EXTERIOR C/ FUNDO PREPARADOR (m²)</t>
  </si>
  <si>
    <t>Lixa p/ massa A257 grão 60</t>
  </si>
  <si>
    <t>Fundo preparador de paredes</t>
  </si>
  <si>
    <t>Gl</t>
  </si>
  <si>
    <t>PINTURA EM LÁTEX PVA - DUAS DEMÃOS (m²)</t>
  </si>
  <si>
    <t>Lixa para madeira/massa</t>
  </si>
  <si>
    <t>Líquido selador para pintura látex</t>
  </si>
  <si>
    <t>Tinta látex</t>
  </si>
  <si>
    <t>Ajudante de pintor</t>
  </si>
  <si>
    <t>REVESTIMENTO TEXTURIZADO C/ROLO (m²)</t>
  </si>
  <si>
    <t>Revestimento texturado Permalit - rolo 444</t>
  </si>
  <si>
    <t>Águarraz mineral</t>
  </si>
  <si>
    <t>Fundo branco fosco nivelador para madeira</t>
  </si>
  <si>
    <t>CERÂMICA ESMALTADA C/ ARG. PRÉ FABRICADA 10x10cm (m²)</t>
  </si>
  <si>
    <t>Cerâmica esmaltada 10x10cm</t>
  </si>
  <si>
    <t>Argamassa colante pré-fabricada</t>
  </si>
  <si>
    <t>Azulejista</t>
  </si>
  <si>
    <t xml:space="preserve">CERÂMICA ESMALTADA 30x30cm C/ ARG. CIMENTO E AREIA - PEI-4 P/ PISO </t>
  </si>
  <si>
    <t>Cerâmica esmaltada 30x30cm</t>
  </si>
  <si>
    <t>Argamassa cimento e areia peneirada traço 1:5</t>
  </si>
  <si>
    <t>CANTONEIRA DE ALUMÍNIO P/ AZULEJOS (m)</t>
  </si>
  <si>
    <t>Cantoneira de alumínio para azulejo</t>
  </si>
  <si>
    <t>DIVISÓRIA PAINEL CELULAR, MONTANTE/RODAPÉ SIMPLES, PERFIL EM ALUMÍNIO - FORNECIMENTO E MONTAGEM (m²)</t>
  </si>
  <si>
    <t>Divisória painel celular, montante/rodapé simples, perfil em aluminio - fornecimento e montagem</t>
  </si>
  <si>
    <t>Eletricista</t>
  </si>
  <si>
    <t>Ajudante de eletricista</t>
  </si>
  <si>
    <t>Cabo flexível tipo antiflan p/750 V 4,0mm²</t>
  </si>
  <si>
    <t>Luminária pendente</t>
  </si>
  <si>
    <t>Luminária c/lâmpada dicróica</t>
  </si>
  <si>
    <t>Luminária tipo arandela</t>
  </si>
  <si>
    <t>Luminária tipo holofote 1000 W</t>
  </si>
  <si>
    <t>Eletroduto de PVC rígido roscável, com conexões d=25mm (3/4")</t>
  </si>
  <si>
    <t>Eletroduto de PVC rígido roscável, com conexões d=32mm (1")</t>
  </si>
  <si>
    <t>Eletroduto de PVC rígido roscável, com conexões d=40mm (1 1/4")</t>
  </si>
  <si>
    <t>Eletroduto de PVC rígido roscável, com conexões d=50mm (1 1/2")</t>
  </si>
  <si>
    <t>caixa de passagem</t>
  </si>
  <si>
    <t>Caixa de passagem com tampa parafusada</t>
  </si>
  <si>
    <t>Kg</t>
  </si>
  <si>
    <t>Arame guia galvanizado # 14 (Kg)</t>
  </si>
  <si>
    <t>Cabeçote alumínio p/ eletroduto 1 1/2" (und)</t>
  </si>
  <si>
    <t>Caixa inspeção de aterramento 250x250x400mm (und)</t>
  </si>
  <si>
    <t>Haste de aterramento aço/cobre D=15mm, comprimento 2,4m  (und )</t>
  </si>
  <si>
    <t>Caixa medição trifásica tipo P1    ( und )</t>
  </si>
  <si>
    <t>Quadro de distribuição de luz, tomadas e força com barramento p/ 40 ckts - assentado(und)</t>
  </si>
  <si>
    <t>Caixa de alvenaria c/tampa de concreto armado 40x40x30cm (und)</t>
  </si>
  <si>
    <t>Ponto elétrico tomada universal  2P+T 250V-15A uso geral (und)</t>
  </si>
  <si>
    <t>Ponto elétrico tomada  trifasica p/ ar condicionado 250V-20A (und)</t>
  </si>
  <si>
    <t>Ponto elétrico interruptor 1 seção c/espelho 4x2 250V-10A (und)</t>
  </si>
  <si>
    <t>Ponto elétrico Interruptor 2 seções c/espelho 4x2  250V-10A   (und)</t>
  </si>
  <si>
    <t>Ponto elétrico Interruptor 3 seções c/espelho 4x2  250V-10A   (und)</t>
  </si>
  <si>
    <t>Ponto elétrico Itomada  p/computador F+N+T                           (und)</t>
  </si>
  <si>
    <t>Curva curta 90º PVC rígido para eletroduto roscável d=25mm ( 3/4") (und)</t>
  </si>
  <si>
    <t>Curva curta 90º PVC rígido para eletroduto roscável d=32mm ( 1")  (und)</t>
  </si>
  <si>
    <t>Curva curta 90º PVC rígido para eletroduto roscável d=40mm ( 1 1/4")  (und)</t>
  </si>
  <si>
    <t>Curva curta 90º PVC rígido para eletroduto roscável d=50mm ( 1 1/2")   (und )</t>
  </si>
  <si>
    <t>Eletroduto de PVC rígido roscável, com conexões embutido na parede ou teto d=25mm (3/4")   (m)</t>
  </si>
  <si>
    <t>Eletroduto de PVC rígido roscável, com conexões embutido na parede ou teto d=32mm (1")  (m)</t>
  </si>
  <si>
    <t>Eletroduto de PVC rígido roscável, com conexões embutido na parede ou teto d=40mm (1 1/4")   (m)</t>
  </si>
  <si>
    <t>Eletroduto de PVC rígido roscável, com conexões embutido na parede ou teto d=50mm (1 1/2")   (m)</t>
  </si>
  <si>
    <t>Eletroduto PVC flexível 1/2"   (m)</t>
  </si>
  <si>
    <t>Ponto caixa de passagem  (m)</t>
  </si>
  <si>
    <t>Ponto caixa de passagem com tampa parafusada ( m  )</t>
  </si>
  <si>
    <t>Cabo de cobre isolado de 0,6/1Kv de 35mm² ( m )</t>
  </si>
  <si>
    <t>Cabo de cobre isolado de 0,6/1Kv de 25mm²  ( m )</t>
  </si>
  <si>
    <t>Cabo de cobre isolado de 0,6/1Kv de 16mm²  ( m )</t>
  </si>
  <si>
    <t>Cabo flexível tipo antiflan p/750 V 4,0mm²    ( m )</t>
  </si>
  <si>
    <t>Cabo flexível  tipo antiflan p/750 V 2,5mm²   ( m )</t>
  </si>
  <si>
    <t>Disjuntor termomagnético monofásico de 15 A (und)</t>
  </si>
  <si>
    <t>Condulete em liga de alumínio fundido d=3/4" (m)</t>
  </si>
  <si>
    <t>Eletrocalha lisa tipo U sem abas ( m )</t>
  </si>
  <si>
    <t>Eletrodutos de pvc rígido roscável incl/abraçadeiras e conexões d=32 mm  ( m )</t>
  </si>
  <si>
    <t>Eletrodutos de pvc rígido roscável inc/abraçadeiras e conexões d=25 mm ( m )</t>
  </si>
  <si>
    <t>Gradil em madeira p/proteção de compressores/splits</t>
  </si>
  <si>
    <t xml:space="preserve">VÃO DE PORTA - PORTA COMPLETA C/ FECHADURA TIPO CILINDRO, P/ DIVISÓRIAS EM GERAL (COM REQUADRO EM ALUMÍNIO) - FORNECIMENTO E MONTAGEM </t>
  </si>
  <si>
    <t>DIVISÓRIA DE GESSO ACARTONADO e=70mm, SEM REVESTIMENTO - FORNECIMENTO E MONTAGEM (m²)</t>
  </si>
  <si>
    <t>Divisória  de gesso acartonado e=70mm, sem revestimento - fornecimento e montagem</t>
  </si>
  <si>
    <t>CORTE ESTRATIGRÁFICO DO ACABAMENTO DAS ESQUADRIAS DE MADEIRA</t>
  </si>
  <si>
    <t xml:space="preserve">Arquiteto ou restaurador de bens movéis </t>
  </si>
  <si>
    <t>Cimento portland</t>
  </si>
  <si>
    <t>Tijolo maciço comum</t>
  </si>
  <si>
    <t>PORTA TIPO PARANÁ COMPLETA UMA FOLHA (0.60X 2.10)m (un)</t>
  </si>
  <si>
    <t>Forramento de madeira l = 15cm</t>
  </si>
  <si>
    <t>Alizar de madeira l=5cm (1 face)</t>
  </si>
  <si>
    <t>FORRAMENTO DE MADEIRA L = 10CM (cj)</t>
  </si>
  <si>
    <t>Batente de peroba para porta 1folha</t>
  </si>
  <si>
    <t>Parafuso para madeira de 80mm</t>
  </si>
  <si>
    <t>Taco para fixação de batente/rodapé</t>
  </si>
  <si>
    <t>Forramento de madeira l=10cm</t>
  </si>
  <si>
    <t>ALIZAR DE MADEIRA L=5CM 1 FACE (cj)</t>
  </si>
  <si>
    <t>Alizar de madeira l=5cm 1 face</t>
  </si>
  <si>
    <t>Dobradiça 3''X2 1/2'' cromada</t>
  </si>
  <si>
    <t>Fechadura completa para porta interna</t>
  </si>
  <si>
    <t xml:space="preserve">PORTA TIPO PARANÁ COMPLETA (1.20X 2.50)m </t>
  </si>
  <si>
    <t>Porta tipo paraná 0.60x2.50m com ferragens</t>
  </si>
  <si>
    <t>BANDEIROLA EM MADEIRA (m²)</t>
  </si>
  <si>
    <t>Madeira</t>
  </si>
  <si>
    <t>PORTA TIPO PARANÁ COMPLETA UMA FOLHA (0.80X 2.10)m (un)</t>
  </si>
  <si>
    <t>Forramento de madeira l = 10cm</t>
  </si>
  <si>
    <t>Porta tipo paraná 0.80x2.10m com ferragens</t>
  </si>
  <si>
    <t>PORTA TIPO PARANÁ UMA FOLHA (0.80X 2.10)m COM FERRAGENS (un)</t>
  </si>
  <si>
    <t>Porta paraná 0.80x2.10m</t>
  </si>
  <si>
    <t>PORTA TIPO PARANÁ COMPLETA UMA FOLHA (0.90X 2.10)m (un)</t>
  </si>
  <si>
    <t>PORTA TIPO PARANÁ UMA FOLHA (0.90X 2.10)m COM FERRAGENS (un)</t>
  </si>
  <si>
    <t>Prateleiras de madeira de lei plainada 30mm</t>
  </si>
  <si>
    <t>13.4</t>
  </si>
  <si>
    <t>13.5</t>
  </si>
  <si>
    <t>Bacia de louça convencional com sóculo adaptada para cadeirante, de primeira linha</t>
  </si>
  <si>
    <t>Lavatório de louça com coluna, incluso torneira e acessórios h=85cm, de primeira linha</t>
  </si>
  <si>
    <t>PORTA DE ALUMÍNIO ANODIZADO COMPACTA (m²)</t>
  </si>
  <si>
    <t>Porta de alumínio</t>
  </si>
  <si>
    <t>VIDRO COMUM EM CAIXILHOS C/MASSA ESP.= 3mm, COLOCADO (m²)</t>
  </si>
  <si>
    <t>Vidro liso, e= 3mm (colocado)</t>
  </si>
  <si>
    <t>SOLEIRA EM GRANITO L= 25CM (m)</t>
  </si>
  <si>
    <t>Soleira de granito l=25cm</t>
  </si>
  <si>
    <t>Argamassa mista cimento, cal hidratada e areia s/ peneirar traço 1:1:4</t>
  </si>
  <si>
    <t>ARGAMASSA DE CIMENTO, CAL HIDRATADA E AREIA S/PEN. TRAÇO 1:1:4 (m³)</t>
  </si>
  <si>
    <t>Ladrilho hidráulico</t>
  </si>
  <si>
    <t>Ladrilhista</t>
  </si>
  <si>
    <t>LADRILHO HIDRÁULICO C/ARGAMASSA DE CAL 1:4+100KG CIMENTO (m²)</t>
  </si>
  <si>
    <t>BANCADA EM GRANITO P/ PIA DE COZINHA, INCL. CUBA DE AÇO INOX E ACESSÓRIOS  (cj)</t>
  </si>
  <si>
    <t>Argamassa de cimento e areia s/ peneirar traço 1:3</t>
  </si>
  <si>
    <t>Sifão cromado 1 1/4” x 1 1/2”</t>
  </si>
  <si>
    <t>Válvula de metal 1 1/4”</t>
  </si>
  <si>
    <t>Cuba de aço inox</t>
  </si>
  <si>
    <t>Bancada em granito e=3mm</t>
  </si>
  <si>
    <t>BANCADA EM GRANITO P/ LAVATÓRIA, INCL. LOUÇA BRANCA E ACESSÓRIOS  (cj)</t>
  </si>
  <si>
    <t>Massa corrida à base de PVA</t>
  </si>
  <si>
    <t>Cuba de louça branca de embutir</t>
  </si>
  <si>
    <t>LAVATÓRIO DE LOUÇA S/COLUNA, TORNEIRA E ACESSÓRIOS (un)</t>
  </si>
  <si>
    <t>Bucha plástica 8mm</t>
  </si>
  <si>
    <t>Engate cromado</t>
  </si>
  <si>
    <t>Lavatório de louça com coluna</t>
  </si>
  <si>
    <t>Parafuso cromado p/ fixação de sanitários</t>
  </si>
  <si>
    <t>Sifão metálico tipo copo DN 1"x1 1/2"</t>
  </si>
  <si>
    <t>Torneira de pressão cromada p/ lavatório 1/2'</t>
  </si>
  <si>
    <t>Válvula de metal 1”</t>
  </si>
  <si>
    <t>Ajudante de encanador</t>
  </si>
  <si>
    <t>BACIA DE LOUÇA C/CAIXA ACOPLADA, ENTRADA HORIZONTAL (un)</t>
  </si>
  <si>
    <t>Bacia louça com saída horizontal</t>
  </si>
  <si>
    <t>Caixa acoplada de louça para bacia</t>
  </si>
  <si>
    <t>Conexão 4''x48mm para bacia c/ saída horizontal</t>
  </si>
  <si>
    <t>Engate de PVC</t>
  </si>
  <si>
    <t>Tampa plástica para bacia</t>
  </si>
  <si>
    <t>BANCADA EM GRANITO PARA LAVATÓRIO, INCLUINDO LOUÇA E ACESSÓRIOS (cj)</t>
  </si>
  <si>
    <t>Bancada de granito c/ L=0,60m e E=0,03m</t>
  </si>
  <si>
    <t>ANEXO V - PLANILHA ORÇAMENTÁRIA</t>
  </si>
  <si>
    <t>Cuba de louça de embutir</t>
  </si>
  <si>
    <t>Sifão cromado 1 1/4"x1 1/2"</t>
  </si>
  <si>
    <t>Válvula de metal 1 1/4"</t>
  </si>
  <si>
    <t>ARGAMASSA DE CIMENTO E AREIA S/PEN. TRAÇO 1:3 (m³)</t>
  </si>
  <si>
    <t>PEÇAS DE APOIO DEFICIENTES C/TUBO INOX P/WC'S (m)</t>
  </si>
  <si>
    <t>Peças de apoio para deficientes com tubo inox</t>
  </si>
  <si>
    <t>Areia grossa</t>
  </si>
  <si>
    <t>BANCADA EM GRANITO CINZA E=2cm (m²)</t>
  </si>
  <si>
    <t>Bancada de granito cinza polido e=2cm</t>
  </si>
  <si>
    <t>BANCADA DE MADEIRA DE LEI PLAINADA (m²)</t>
  </si>
  <si>
    <t>Tábua madeira massaranduba plainada de 30mm</t>
  </si>
  <si>
    <t>Barrote de 2"x2"</t>
  </si>
  <si>
    <t>Prego 2 1/2" x 10</t>
  </si>
  <si>
    <t>BANCADA EM AÇO INOXIDÁVEL (m²)</t>
  </si>
  <si>
    <t xml:space="preserve">Bancada em aço inox </t>
  </si>
  <si>
    <t>DESCUPINIZAÇÃO COM MATERIAL INSETICIDA (m²)</t>
  </si>
  <si>
    <t>Inseticida tipo "Jino Cupim" e "Penetrol"</t>
  </si>
  <si>
    <t>APLICAÇÃO DE SINTECO EM PISOS DE MADEIRA (m²)</t>
  </si>
  <si>
    <t>Máquina de polir (CHP)</t>
  </si>
  <si>
    <t>Disco de desbaste 7”</t>
  </si>
  <si>
    <t>Lixa p/ madeira</t>
  </si>
  <si>
    <t>Sinteco p/ pisos de madeira</t>
  </si>
  <si>
    <t>Calafetador</t>
  </si>
  <si>
    <t>Raspador</t>
  </si>
  <si>
    <t>LIMPEZA DE PISOS E REVESTIMENTOS (m²)</t>
  </si>
  <si>
    <t>Amônia</t>
  </si>
  <si>
    <t>Ácido muriático</t>
  </si>
  <si>
    <t>LIMPEZA DE VIDROS (m²)</t>
  </si>
  <si>
    <t>Álcool etílico hidratado</t>
  </si>
  <si>
    <t>LIMPEZA GERAL DA OBRA (m²)</t>
  </si>
  <si>
    <t>RETIRADA DE LOUÇA SANITÁRIA (un)</t>
  </si>
  <si>
    <t>RETIRADA DE CAIXA DE AR CONDICIONADO (un)</t>
  </si>
  <si>
    <t>RETELHAMENTO C/ TELHA CERÂMICA TIPO FRANCESA C/ 40% NOVA (m²)</t>
  </si>
  <si>
    <t>Telha cerâmica tipo francesa</t>
  </si>
  <si>
    <t>LONA EM PLÁSTICO PRETO P/ COBERTA PROVISÓRIA (m²)</t>
  </si>
  <si>
    <t xml:space="preserve">Lona em plástico preto </t>
  </si>
  <si>
    <t>CALHA DE CHAPA GALVANIZADA 26 - DESENVOLVIMENTO 50cm (m) C/ SUBST. DE 30%</t>
  </si>
  <si>
    <t>Chapa galvanizada nº 26 – desenv. 0,50m</t>
  </si>
  <si>
    <t>Rebites</t>
  </si>
  <si>
    <t>Solda 70x30</t>
  </si>
  <si>
    <t>Caibro de 2”x 1”</t>
  </si>
  <si>
    <t>Ripa de peroba 1x5cm</t>
  </si>
  <si>
    <t>Motorista</t>
  </si>
  <si>
    <t>Cimento portland CP III</t>
  </si>
  <si>
    <t>Areia grossa lavada</t>
  </si>
  <si>
    <t>Janela madeira abrir 2 folhas</t>
  </si>
  <si>
    <t>Alizar de madeira de lei 1,5x4,5cm</t>
  </si>
  <si>
    <t>Taco de madeira p/ fixação de caixilhos</t>
  </si>
  <si>
    <t>Aduela/marco/batente de madeira 3,5x14cm</t>
  </si>
  <si>
    <t xml:space="preserve">jg </t>
  </si>
  <si>
    <t>Prego ferro galvanizado 19x36</t>
  </si>
  <si>
    <t>Prego ferro galvanizado 15x15</t>
  </si>
  <si>
    <t>Vidro cristal incolor 3mm</t>
  </si>
  <si>
    <t>Ajudante carpinteiro</t>
  </si>
  <si>
    <t>Vidraceiro</t>
  </si>
  <si>
    <t>Ajudante vidraceiro</t>
  </si>
  <si>
    <t>Marceneiro</t>
  </si>
  <si>
    <t>RECUPERAÇÃO DE FERRAGENS ORIGINAIS (cj)</t>
  </si>
  <si>
    <t>Dobradiça ferro galvanizado</t>
  </si>
  <si>
    <t>Un</t>
  </si>
  <si>
    <t>Carranca basculante</t>
  </si>
  <si>
    <t>Fecho c/ cremona de latão</t>
  </si>
  <si>
    <t>Cj</t>
  </si>
  <si>
    <t>Cimento portland CPIII 32RS</t>
  </si>
  <si>
    <t>Pedra britada # 1 e 2</t>
  </si>
  <si>
    <t>Guarda-corpo de madeira de lei (serviço)</t>
  </si>
  <si>
    <r>
      <t>PROJETO:</t>
    </r>
    <r>
      <rPr>
        <sz val="8"/>
        <rFont val="Garamond"/>
        <family val="1"/>
      </rPr>
      <t xml:space="preserve">                   </t>
    </r>
  </si>
  <si>
    <t>Serviços de conservação e adaptação da estação ferroviária</t>
  </si>
  <si>
    <r>
      <t>LOCAL:</t>
    </r>
    <r>
      <rPr>
        <sz val="8"/>
        <rFont val="Garamond"/>
        <family val="1"/>
      </rPr>
      <t xml:space="preserve">                       </t>
    </r>
  </si>
  <si>
    <t>Tapume de chapa de madeira compensada e= 6mm</t>
  </si>
  <si>
    <t>ANDAIMES/ESCORAMENTOS</t>
  </si>
  <si>
    <t>Andaimes: montagem e desmontagem</t>
  </si>
  <si>
    <t>2.2</t>
  </si>
  <si>
    <t>Escoramentos: montagem e desmontagem</t>
  </si>
  <si>
    <t>Demolição de forro de gesso</t>
  </si>
  <si>
    <t>Demolição de forro de PVC</t>
  </si>
  <si>
    <t>Demolição de revestimento com argamassa</t>
  </si>
  <si>
    <t>Demolição de revestimento com azulejo</t>
  </si>
  <si>
    <t>Retirada de piso vinílico</t>
  </si>
  <si>
    <t>Carga e transporte de material de demolição</t>
  </si>
  <si>
    <t>Laje pré-fabricada para forro - vão de 2,81 a 3,80m</t>
  </si>
  <si>
    <t xml:space="preserve">Alvenaria de tijolo cerâmico furado (9x19x19)cm com argamassa mista de cal hidratada </t>
  </si>
  <si>
    <t>Divisória tipo "Divilux", painel PVC, montante/rodapé simples, perfil em aluminio - fornecimento e montagem</t>
  </si>
  <si>
    <t>5.2.3</t>
  </si>
  <si>
    <t>Divisória de granito cinza e=3cm</t>
  </si>
  <si>
    <t>6.1.2</t>
  </si>
  <si>
    <t>6.1.3</t>
  </si>
  <si>
    <t>6.1.4</t>
  </si>
  <si>
    <t>Porta tipo “paraná”, completa 2 folhas (1.20x 2.10)m c/ bandeirola (1.20x0.40)m</t>
  </si>
  <si>
    <t xml:space="preserve">Restauração  </t>
  </si>
  <si>
    <t>Restauração de esquadrias (peças danificadas) - enxertos e lacunas</t>
  </si>
  <si>
    <t>Retirada de portas e janelas p/ recuperação</t>
  </si>
  <si>
    <t>Reposição de esquadrias</t>
  </si>
  <si>
    <t>Recuperação de ferragens</t>
  </si>
  <si>
    <t>Esquadrias metálicas</t>
  </si>
  <si>
    <t>6.4.1</t>
  </si>
  <si>
    <t>Porta de alumínio anodizado compacta</t>
  </si>
  <si>
    <t>Vidro comum em caixilhos com massa esp.= 5mm, colocado</t>
  </si>
  <si>
    <t>Revisão do madeiramento c/ substituição de 10%</t>
  </si>
  <si>
    <t>Remoção de telhas</t>
  </si>
  <si>
    <t>Telha plana tipo francesa - fornecimento</t>
  </si>
  <si>
    <t>7.2.3</t>
  </si>
  <si>
    <t>Telhamento</t>
  </si>
  <si>
    <t>Rufos</t>
  </si>
  <si>
    <t>Forro de lambri de madeira (7x1)cm</t>
  </si>
  <si>
    <t xml:space="preserve">Chapisco com argamassa de cimento e areia sem peneirar traço 1:3 e= 5mm </t>
  </si>
  <si>
    <t>Emboço c/ argamassa mista de cimento, cal hidratada e areia s/ peneirar traço 1:2:8, esp=20 mm</t>
  </si>
  <si>
    <t>9.2</t>
  </si>
  <si>
    <t>Revestimento de parede externo</t>
  </si>
  <si>
    <t>9.2.1</t>
  </si>
  <si>
    <t>9.2.2</t>
  </si>
  <si>
    <t>9.2.3</t>
  </si>
  <si>
    <t>Retirada de piso de ladrilho p/ recuperação</t>
  </si>
  <si>
    <t>10.1.2</t>
  </si>
  <si>
    <t>Soleira em granito l=25cm</t>
  </si>
  <si>
    <t>10.1.3</t>
  </si>
  <si>
    <t>Ladrilho hidráulico com argamassa de cal 1:4+100kg de cimento</t>
  </si>
  <si>
    <t>INSTALAÇÕES HIDROSSANITÁRIAS</t>
  </si>
  <si>
    <t>11.1.1</t>
  </si>
  <si>
    <t>Instalações de água fria</t>
  </si>
  <si>
    <t>11.1.2</t>
  </si>
  <si>
    <t>Instalações de esgoto</t>
  </si>
  <si>
    <t>11.1.3</t>
  </si>
  <si>
    <t>Instalações de águas pluviais</t>
  </si>
  <si>
    <t>11.1.4</t>
  </si>
  <si>
    <t>INSTALAÇÕES ELÉTRICAS</t>
  </si>
  <si>
    <t>Impermeabilização</t>
  </si>
  <si>
    <t>Impermeabilização de áreas molhadas</t>
  </si>
  <si>
    <t>Enceramento</t>
  </si>
  <si>
    <t>Enceramento de piso de madeira</t>
  </si>
  <si>
    <t>Remoção de pintura existente (alvenaria)</t>
  </si>
  <si>
    <t>12.3.2</t>
  </si>
  <si>
    <t>Remoção de pintura existente (esquadrias)</t>
  </si>
  <si>
    <t>Pintura à base de cal - três demãos</t>
  </si>
  <si>
    <t>Pintura em látex PVA - duas demãos</t>
  </si>
  <si>
    <t xml:space="preserve">Bancada de madeira de lei plainada </t>
  </si>
  <si>
    <t>14.1</t>
  </si>
  <si>
    <t>Remoção de entulho</t>
  </si>
  <si>
    <t>14.2</t>
  </si>
  <si>
    <t>Limpeza de pisos e revestimentos</t>
  </si>
  <si>
    <t>14.4</t>
  </si>
  <si>
    <t>Compensado resinado 10mm (1.10 X 2.20m)</t>
  </si>
  <si>
    <t>Tapume de chapa de madeira compensada resinada e= 8mm</t>
  </si>
  <si>
    <t>Painéis de 1,0 x 1,60m fixados ou adesivados no tapume</t>
  </si>
  <si>
    <t>Divisória painel celular, montante/rodapé simples, perfil em alumínio - fornecimento e montagem, e=35mm.</t>
  </si>
  <si>
    <t>Porta madeira com almofada (2,00x 3.80)m / incluso ferragens conforme modelo fornecido</t>
  </si>
  <si>
    <t>Emboço c/ argamassa mista de cimento, cal hidratada e areia traço 1:2:8, esp=20 mm ou a base de cal traço 1:3.</t>
  </si>
  <si>
    <t>ESCADA</t>
  </si>
  <si>
    <t>Prospecção da estrutura de sustentação e forro</t>
  </si>
  <si>
    <t>Remoção de pintura sobre forro da escada, em madeira</t>
  </si>
  <si>
    <t>4.1.1</t>
  </si>
  <si>
    <t>4.2</t>
  </si>
  <si>
    <t>4.2.1</t>
  </si>
  <si>
    <t>4.2.2</t>
  </si>
  <si>
    <t>5.1.2</t>
  </si>
  <si>
    <t>5.1.3</t>
  </si>
  <si>
    <t>5.2.4</t>
  </si>
  <si>
    <t>5.2.6</t>
  </si>
  <si>
    <t>5.2.7</t>
  </si>
  <si>
    <t>5.3</t>
  </si>
  <si>
    <t>5.3.1</t>
  </si>
  <si>
    <t>5.3.2</t>
  </si>
  <si>
    <t>5.4</t>
  </si>
  <si>
    <t>5.4.1</t>
  </si>
  <si>
    <t>5.4.2</t>
  </si>
  <si>
    <t>8.1.1</t>
  </si>
  <si>
    <t>8.1.1.1</t>
  </si>
  <si>
    <t>8.1.2</t>
  </si>
  <si>
    <t>8.1.2.1</t>
  </si>
  <si>
    <t>8.1.3</t>
  </si>
  <si>
    <t>8.1.3.1</t>
  </si>
  <si>
    <t>8.1.3.2</t>
  </si>
  <si>
    <t>Bacia de louça com caixa acoplada, de primeira linha, entrada horizontal</t>
  </si>
  <si>
    <t>Pintura a base de silicato fosca – exterior 2 demãos c/ fundo preparador</t>
  </si>
  <si>
    <t>Pintura a base de silicato - interior duas demãos</t>
  </si>
  <si>
    <t>3.13</t>
  </si>
  <si>
    <t>Demolição caixa d'água</t>
  </si>
  <si>
    <t>Cobertura do térreo e pav. Superior</t>
  </si>
  <si>
    <t>6.1.5</t>
  </si>
  <si>
    <t>6.1.6</t>
  </si>
  <si>
    <t>6.1.7</t>
  </si>
  <si>
    <t>6.2.4</t>
  </si>
  <si>
    <t>03.01</t>
  </si>
  <si>
    <t>03.02</t>
  </si>
  <si>
    <t xml:space="preserve">Pisos (barrotes e tabuado) com TERMIDOR da Rhodia cujo princípio ativo é o fipronil, aplicado por pulverização ou injeção diluído 2% em água </t>
  </si>
  <si>
    <t xml:space="preserve">Cobertura com TERMIDOR da Rhodia cujo princípio ativo é o fipronil, aplicado por pulverização ou injeção diluído 2% em água </t>
  </si>
  <si>
    <t xml:space="preserve">Forros com TERMIDOR da Rhodia cujo princípio ativo é o fipronil, aplicado por pulverização ou injeção diluído 2% em água </t>
  </si>
  <si>
    <t>12.1.2</t>
  </si>
  <si>
    <t>12.1.3</t>
  </si>
  <si>
    <t>ACOMPANHAMENTO OBRA</t>
  </si>
  <si>
    <t>15.1</t>
  </si>
  <si>
    <t>Aplicação de forro de angelim ou ipê</t>
  </si>
  <si>
    <t>Esmalte 2 demãos em forros de madeira, inclusive da escada</t>
  </si>
  <si>
    <t>Esmalte 2 demãos nas calhas e condutores aparentes</t>
  </si>
  <si>
    <t>Remoção da pintura do madeiramento da plataforma</t>
  </si>
  <si>
    <t>1.1.4</t>
  </si>
  <si>
    <t>12.3.8</t>
  </si>
  <si>
    <t>12.3.9</t>
  </si>
  <si>
    <t>Aplicação de verniz "stain impregnante" cor natural nas peças do madeiramento (mãos-francesas e linhas das plataformas) - 2 demãos</t>
  </si>
  <si>
    <t>5.3.3</t>
  </si>
  <si>
    <t>5.3.4</t>
  </si>
  <si>
    <t>5.3.5</t>
  </si>
  <si>
    <t>Marcos esquadrias</t>
  </si>
  <si>
    <t>5.4.3</t>
  </si>
  <si>
    <t>5.5</t>
  </si>
  <si>
    <t>5.5.1</t>
  </si>
  <si>
    <t>5.5.2</t>
  </si>
  <si>
    <t>Julho/2009</t>
  </si>
  <si>
    <t>4.3</t>
  </si>
  <si>
    <t>Revisão das alvenarias existentes - com identificação e consolidação de fissuras e trincas</t>
  </si>
  <si>
    <t>Porta tipo “paraná”, completa 1 folha adaptada para deficiente fisico (1.00x 2.10)m</t>
  </si>
  <si>
    <t>Porta tipo em madeira com almofada e bandeira em madeira e vidro, 2 folhas (1.00x 3.80)m, incluso ferragens conforme modelo fornecido</t>
  </si>
  <si>
    <t>Porta madeira com almofada e bandeira em madeira e vidro (1,20x 3.60)m / incluso ferragens conforme modelo fornecido</t>
  </si>
  <si>
    <t>Fornecimento e instalação de dobradiças em chapa de ferro, conforme modelos fornecidos.</t>
  </si>
  <si>
    <t>Instalação de fechadura de sobrepor conforme modelo fornecido</t>
  </si>
  <si>
    <t>Instalação de ferrolhos, 20cm, zincado, conforme modelo fornecido.</t>
  </si>
  <si>
    <t>Instalação de ferrolhos, 30cm, zincado, conforme modelo fornecido.</t>
  </si>
  <si>
    <t>Instalação de sistema de cremona conforme modelo fornecido.</t>
  </si>
  <si>
    <t>Instalação de puxador, conforme modelo fornecido.</t>
  </si>
  <si>
    <t>Cobertura das plataformas</t>
  </si>
  <si>
    <t>Forro de gesso - fornecimento e montagem</t>
  </si>
  <si>
    <t>Reposição/execução de barroteamento de forro</t>
  </si>
  <si>
    <t>unid</t>
  </si>
  <si>
    <t>Arquiteto  (especialista em restauração)</t>
  </si>
  <si>
    <t>mês</t>
  </si>
  <si>
    <t>5.2.5</t>
  </si>
  <si>
    <t>5.3.6</t>
  </si>
  <si>
    <t>5.3.7</t>
  </si>
  <si>
    <t>5.3.8</t>
  </si>
  <si>
    <t>5.3.9</t>
  </si>
  <si>
    <t>5.3.10</t>
  </si>
  <si>
    <t>Instalação de tramela de ferro, incluso batedor.</t>
  </si>
  <si>
    <t>Instalação de ferrolho redondo, 15cm, zincado, 6", conforme modelo fornecido.</t>
  </si>
  <si>
    <t>Instalação de fechadura de segurança tetrachave para porta com puxador, conforme modelo fornecido</t>
  </si>
  <si>
    <t>Restauração/substituição de peças deterioradas de forro de lambri e rodateto de madeira</t>
  </si>
  <si>
    <t>Guarda-corpo de madeira para rampa, conforme detalhe, anexo 03</t>
  </si>
  <si>
    <t>Painéis</t>
  </si>
  <si>
    <t>11.5.2.2.14</t>
  </si>
  <si>
    <t>Sinalização de emergência - Placa de saída 40 x 20 cm</t>
  </si>
  <si>
    <t>11.5.2.2.15</t>
  </si>
  <si>
    <t>Sinalização dos equipamentos de combate a incendio</t>
  </si>
  <si>
    <t>DEMOLIÇÃO DE CAIXA D'ÁGUA (UND)</t>
  </si>
  <si>
    <t xml:space="preserve">Tinta acrílica fosca </t>
  </si>
  <si>
    <t>Revisão das alvenarias existentes - com identificação e consolidação de fissuras e trincas  (m²)</t>
  </si>
  <si>
    <t>und</t>
  </si>
  <si>
    <t>Fechadura interna tipo cilindro</t>
  </si>
  <si>
    <t>FORNECIMENTO E INSTALAÇÃO DE DOBRADIÇAS EM CHAPA DE FERRO CONFORME  MODELOS (CJ)</t>
  </si>
  <si>
    <t>INSTALAÇÃO DE FECHADURA DE SOBREPOR CONFORME MODELO FORNECIDO (CJ)</t>
  </si>
  <si>
    <t>INSTALAÇÃO DE SISTEMA DE CREMONA CONFORME MODELO FORNECIDO (CJ)</t>
  </si>
  <si>
    <t>INSTALAÇÃO DE FERROLHOS 20 CM ZINCADO CONFORME MODELO FORNECIDO (CJ).</t>
  </si>
  <si>
    <t>INSTALAÇÃO DE FERROLHOS 30 CM ZINCADO CONFORME MODELO FORNECIDO ( CJ ).</t>
  </si>
  <si>
    <t>INSTALAÇÃO DE FERROLHO REDONDO 15 CM ZINCADO 6" CONFORME MODELO FORNECIDO ( CJ)</t>
  </si>
  <si>
    <t>INSTALAÇÃO DE FECHADURA DE SEGURANÇA TETRACHAVE PARA PORTA C/PUXADOR CONF.MODELO FORNECIDO (CJ)</t>
  </si>
  <si>
    <t>INSTALAÇÃO DE PUXADOR CONFORME MODELO FORNECIDO. (CJ)</t>
  </si>
  <si>
    <t>INSTALAÇÃO DE TRAMELA DE FERRO, INCLUSIVE BATEDOR  (UND)</t>
  </si>
  <si>
    <t>REMOÇÃO DE PINTURA SOBRE ESQUADRIA DE MADEIRA ( M² )</t>
  </si>
  <si>
    <t>REPOSIÇÃO DE COMPONENTES DANIFICADOS ( M² )</t>
  </si>
  <si>
    <t>REPARAÇÃO DE PEQUENAS FALHAS - ENXERTOS E PRÓTESES ( M² )</t>
  </si>
  <si>
    <t>Dobradiça em chapa de ferro</t>
  </si>
  <si>
    <t>ALVENARIA DE TIJOLO COMUM C/ARGAMASSA MISTA DE CAL HIDRATADA 1:2:8 (FECHAMENTO DE VÃOS) ( m² )</t>
  </si>
  <si>
    <t xml:space="preserve">Caixa de passagem </t>
  </si>
  <si>
    <t>Caixa de passagem 4" x 4"</t>
  </si>
  <si>
    <t>11.2.9</t>
  </si>
  <si>
    <t>Eletrocalha lisa tipo U sem abas</t>
  </si>
  <si>
    <t>11.2.10</t>
  </si>
  <si>
    <t>Extintor tipo PQS (pó químico seco) 6Kg</t>
  </si>
  <si>
    <t>Fechadura de sobrepor</t>
  </si>
  <si>
    <t>Ferrolho 20 cm zincado</t>
  </si>
  <si>
    <t>Ferrolho 30 cm zincado</t>
  </si>
  <si>
    <t>Ferrolho redondo 15 cm zincado 6"</t>
  </si>
  <si>
    <t>Ponto elétrico tomada  p/computador F+N+T</t>
  </si>
  <si>
    <t>13.6</t>
  </si>
  <si>
    <t>13.7</t>
  </si>
  <si>
    <t>Balcão de atendimento p/ biblioteca</t>
  </si>
  <si>
    <t xml:space="preserve">Fechadura tetrachave </t>
  </si>
  <si>
    <t>Puxador</t>
  </si>
  <si>
    <t>Tramela de ferro c/ batedor</t>
  </si>
  <si>
    <t>Solvente aguarrás</t>
  </si>
  <si>
    <t>lixa p/ madeira</t>
  </si>
  <si>
    <t>Cedro de 1ª qualidade</t>
  </si>
  <si>
    <t>Cola cascorez</t>
  </si>
  <si>
    <t>Retirada de telha para reaprov.separação peças originais</t>
  </si>
  <si>
    <t>Telhas (com 10% de perda)</t>
  </si>
  <si>
    <t>Cumeiras e espigões</t>
  </si>
  <si>
    <t>Aplicação de subcobertura</t>
  </si>
  <si>
    <t>Calhas  50%</t>
  </si>
  <si>
    <t>Reparo dos condutores de águas pluviais em chapa galvan.</t>
  </si>
  <si>
    <t>Substituição de peças da estrutura em mau estado 6%</t>
  </si>
  <si>
    <t>Colocação de telhas reaproveitadas</t>
  </si>
  <si>
    <t>Calhas</t>
  </si>
  <si>
    <t>Substituição de peças da estrutura em mau estado 7%</t>
  </si>
  <si>
    <t>APLICAÇÃO DE FORRO DE ANGELIM OU IPÊ (7x1)cm (m²)</t>
  </si>
  <si>
    <t>Lambri 7x1cm em angelim ou ipê</t>
  </si>
  <si>
    <t>PROSPECÇÃO DA ESTRUTURA DE SUSTENTAÇÃO E FORRO ( M²)</t>
  </si>
  <si>
    <t>Entrada de energia</t>
  </si>
  <si>
    <t>Cabeçote alumínio p/ eletroduto 1 1/2"</t>
  </si>
  <si>
    <t>Caixa inspeção de aterramento 250x250x400mm</t>
  </si>
  <si>
    <t>Haste de aterramento aço/cobre D=15mm, comprimento 2,4m</t>
  </si>
  <si>
    <t xml:space="preserve">Quadro de medição </t>
  </si>
  <si>
    <t>Caixa medição trifásica tipo P1</t>
  </si>
  <si>
    <t>Quadro distrib. chapa pintada - embutir</t>
  </si>
  <si>
    <t>Quadro de distribuição de luz, tomadas e força com barramento p/ 40 ckts - assentado</t>
  </si>
  <si>
    <t>Caixa de alvenaria c/tampa de concreto armado 40x40x30cm</t>
  </si>
  <si>
    <t>Dispositivos de comando</t>
  </si>
  <si>
    <t>Ponto elétrico tomada universal  2P+T 250V-15A uso geral</t>
  </si>
  <si>
    <t>Ponto elétrico tomada  trifasica p/ ar condicionado 250V-20A</t>
  </si>
  <si>
    <t>Ponto elétrico interruptor 1 seção c/espelho 4x2 250V-10A</t>
  </si>
  <si>
    <t>Ponto elétrico Interruptor 2 seções c/espelho 4x2  250V-10A</t>
  </si>
  <si>
    <t>Ponto elétrico Interruptor 3 seções c/espelho 4x2  250V-10A</t>
  </si>
  <si>
    <t>Luminárias</t>
  </si>
  <si>
    <t>Conexões</t>
  </si>
  <si>
    <t>Curva curta 90º PVC rígido para eletroduto roscável d=25mm ( 3/4")</t>
  </si>
  <si>
    <t>Curva curta 90º PVC rígido para eletroduto roscável d=32mm ( 1")</t>
  </si>
  <si>
    <t>Curva curta 90º PVC rígido para eletroduto roscável d=40mm ( 1 1/4")</t>
  </si>
  <si>
    <t>Curva curta 90º PVC rígido para eletroduto roscável d=50mm ( 1 1/2")</t>
  </si>
  <si>
    <t xml:space="preserve">Eletrodutos </t>
  </si>
  <si>
    <t>Eletroduto de PVC rígido roscável, com conexões embutido na parede ou teto d=25mm (3/4")</t>
  </si>
  <si>
    <t>Eletroduto de PVC rígido roscável, com conexões embutido na parede ou teto d=32mm (1")</t>
  </si>
  <si>
    <t>Eletroduto de PVC rígido roscável, com conexões embutido na parede ou teto d=40mm (1 1/4")</t>
  </si>
  <si>
    <t>Eletroduto de PVC rígido roscável, com conexões embutido na parede ou teto d=50mm (1 1/2")</t>
  </si>
  <si>
    <t>Eletroduto PVC flexível 1/2"</t>
  </si>
  <si>
    <t>Caixas de passagem</t>
  </si>
  <si>
    <t>Ponto caixa de passagem</t>
  </si>
  <si>
    <t>Ponto caixa de passagem com tampa parafusada</t>
  </si>
  <si>
    <t>Condutores</t>
  </si>
  <si>
    <t>Cabo de cobre isolado de 0,6/1Kv de 35mm²</t>
  </si>
  <si>
    <t>Cabo de cobre isolado de 0,6/1Kv de 25mm²</t>
  </si>
  <si>
    <t>Cabo de cobre isolado de 0,6/1Kv de 16mm²</t>
  </si>
  <si>
    <t>Cabo flexível  tipo antiflan p/750 V 2,5mm²</t>
  </si>
  <si>
    <t>Arame guia galvanizado # 14</t>
  </si>
  <si>
    <t>Dispositivos de proteção</t>
  </si>
  <si>
    <t>Disjuntor termomagnético monofásico de 15 A</t>
  </si>
  <si>
    <t>Disjuntor termomagnético monofásico de 20 A</t>
  </si>
  <si>
    <t>Disjuntor termomagnético monofásico de 25 A</t>
  </si>
  <si>
    <t>Disjuntor termomagnético trifásico  100 A</t>
  </si>
  <si>
    <t>INSTALAÇÕES TELEFÔNICAS E LÓGICAS</t>
  </si>
  <si>
    <t>Quadro telefônico de embutir 60x60, 4 blocos bargoa de 10 pares, com 15 módulos de proteção ( bobina )</t>
  </si>
  <si>
    <t>Cabo telefônico CCI-50.20 pares - instalação</t>
  </si>
  <si>
    <t>Condulete em liga de alumínio fundido d=3/4"</t>
  </si>
  <si>
    <t>Eletrodutos de pvc rígido roscável incl/abraçadeiras e conexões d=32 mm</t>
  </si>
  <si>
    <t>Eletrodutos de pvc rígido roscável inc/abraçadeiras e conexões d=25 mm</t>
  </si>
  <si>
    <t>INSTALAÇÕES HIDRÁULICAS DE ÁGUA FRIA</t>
  </si>
  <si>
    <t>Louças, Metais e Acessórios:</t>
  </si>
  <si>
    <t>Sifão fundido metal cromado p/ lavatório</t>
  </si>
  <si>
    <t>Ducha higienica com registro de derivação</t>
  </si>
  <si>
    <t>Barra de apoio cromada 90 cm p/deficiente</t>
  </si>
  <si>
    <t>Sifão fundido metal cromado p/ pia de inox 11/2" x 1 1/4"</t>
  </si>
  <si>
    <t>Válvula americana 1 1/2" p/ pia inox</t>
  </si>
  <si>
    <t>Bolsa conica de 4" ou 100 mm</t>
  </si>
  <si>
    <t>Placa da obra ( 2,00 X 3,00 ) m²</t>
  </si>
  <si>
    <t>PAINÉIS DE 1,00 X 1,60 m FIXADOS OU ADESIVADOS NO TAPUME (und)</t>
  </si>
  <si>
    <t>CERCAMENTO ALTURA 1,20m TELA PVC MAXI-TELA LARANJA (m)</t>
  </si>
  <si>
    <t>Tábua 1 x 12</t>
  </si>
  <si>
    <t>Sarrafo de 15 cm</t>
  </si>
  <si>
    <t>Linha 6 x 12 cm massaranduba ou similar</t>
  </si>
  <si>
    <t xml:space="preserve">Compensado resinado 12 mm </t>
  </si>
  <si>
    <t>Telha de fibrocimento 4 mm</t>
  </si>
  <si>
    <t>Ferragem para telhado</t>
  </si>
  <si>
    <t>Locação de betoneira 320 litros</t>
  </si>
  <si>
    <t>Cimento portland CP 320</t>
  </si>
  <si>
    <t>Brita nº 2</t>
  </si>
  <si>
    <t>INSTALAÇÕES PROVISÓRIAS (m²)</t>
  </si>
  <si>
    <t>REVISÃO DO MADEIRAMENTO C/ SUBSTITUIÇÃO DE PEÇAS DETERIORADAS (m2)</t>
  </si>
  <si>
    <t>REMOÇÃO E BOTA-FORA DE ENTULHO EM CAMINHÃO 8m3 – PERCURSO 12Km (m3)</t>
  </si>
  <si>
    <t>Caminhão basculante diesel 140cv – 8m3</t>
  </si>
  <si>
    <t>JANELA VENEZIANA E VIDRO DE ABRIR 2 FOLHAS (m2)</t>
  </si>
  <si>
    <t>PROSPECÇÃO PISO TABUADO DE MADEIRA (m2)</t>
  </si>
  <si>
    <t>PORTA  MADEIRA C/ ALMOFADA (2,00x 3.80)m C/ FERRAGENS CONF. MODELO FORNECIDO (m²)</t>
  </si>
  <si>
    <t>Cedro 1ª qualidade</t>
  </si>
  <si>
    <t>Tábua de cedro 1ª qualidade</t>
  </si>
  <si>
    <t>Tábua de cedro</t>
  </si>
  <si>
    <t>Vidro 3 mm</t>
  </si>
  <si>
    <t>PORTA TIPO MADEIRA C/ALMOFADA E BANDEIRA EM MADEIRA E VIDRO, 2 FOLHAS (1.00x 3.80)m, C/ FERRAGENS CONF. MODELO CONHECIDO (m²)</t>
  </si>
  <si>
    <t xml:space="preserve">PORTA COMPLETA C/FECHADURA TIPO CILINDRO P/DIVISÓRIAS ( C/ REQUADRO EM ALUMÍNIO) – FORNECIMENTO E MONTAGEM (UND) </t>
  </si>
  <si>
    <t>Quadro em alumínio</t>
  </si>
  <si>
    <t>Restauração dobradiça ferro galvanizado</t>
  </si>
  <si>
    <t>Restauração de fecho c/ cremona de latão</t>
  </si>
  <si>
    <t>Restauração de carranca basculante</t>
  </si>
  <si>
    <t>Restaurador</t>
  </si>
  <si>
    <r>
      <t>Remoção e bota-fora de entulho em caminhão 8m</t>
    </r>
    <r>
      <rPr>
        <vertAlign val="superscript"/>
        <sz val="9"/>
        <rFont val="Verdana"/>
        <family val="2"/>
      </rPr>
      <t>3</t>
    </r>
    <r>
      <rPr>
        <sz val="9"/>
        <rFont val="Verdana"/>
        <family val="2"/>
      </rPr>
      <t xml:space="preserve"> – percurso 12Km</t>
    </r>
  </si>
  <si>
    <r>
      <t>m</t>
    </r>
    <r>
      <rPr>
        <vertAlign val="superscript"/>
        <sz val="9"/>
        <rFont val="Verdana"/>
        <family val="2"/>
      </rPr>
      <t>3</t>
    </r>
  </si>
  <si>
    <t>Engate flexivel em pvc branco  40 cm</t>
  </si>
  <si>
    <t xml:space="preserve">Torneira para lavatório </t>
  </si>
  <si>
    <t>Torneira de pressão p/pia metal cromado 1/2"</t>
  </si>
  <si>
    <t>Saboneteira modelo standart para embutir</t>
  </si>
  <si>
    <t>Porta papel higiênico modelo Jofel ou similar</t>
  </si>
  <si>
    <t>Porta-toalha argola cromado</t>
  </si>
  <si>
    <t>Parafuso de fixação de louça cromado c/bucha S10</t>
  </si>
  <si>
    <t>Registros</t>
  </si>
  <si>
    <t>Registro gaveta com canopla cromada 3/4,inclusive adaptadores</t>
  </si>
  <si>
    <t>Registro gaveta bruto 1",inclusive adaptadores</t>
  </si>
  <si>
    <t>Registro gaveta bruto 1/2,inclusive adaptadores</t>
  </si>
  <si>
    <t>Registro de pressão com canopla cromada 3/4,inclusive adaptadores</t>
  </si>
  <si>
    <t>Ponto de água 25 mm</t>
  </si>
  <si>
    <t>Tubos e conexões</t>
  </si>
  <si>
    <t>Tubo PVC rigido soldavel 20 mm</t>
  </si>
  <si>
    <t>Tubo PVC rígido soldável 25 mm</t>
  </si>
  <si>
    <t>Tubo PVC rígido soldável 32 mm</t>
  </si>
  <si>
    <t>Tubo PVC rígido soldável 50 mm</t>
  </si>
  <si>
    <t>Tê PVC soldável 25 mm</t>
  </si>
  <si>
    <t>Tê PVC LR 25 mm x 1/2"</t>
  </si>
  <si>
    <t>Joelho PVC soldável 20 mm</t>
  </si>
  <si>
    <t>Joelho PVC soldável 25 mm</t>
  </si>
  <si>
    <t>Joelho PVC soldável 32 mm</t>
  </si>
  <si>
    <t>Joelho PVC soldável 50 mm</t>
  </si>
  <si>
    <t>Joelho PVC LR 25mm X 1/2" Linha azul reforçada</t>
  </si>
  <si>
    <t>Adaptador 32 mm</t>
  </si>
  <si>
    <t>Adaptador 25 mm</t>
  </si>
  <si>
    <t>Adapt sold. longo c/ flange p/cx. d' agua 25 mm - 3/4"</t>
  </si>
  <si>
    <t>Bucha de redução PVC 25 x 1/2"</t>
  </si>
  <si>
    <t>Anel de borracha AHL 50 mm</t>
  </si>
  <si>
    <t>Reservatório</t>
  </si>
  <si>
    <t>Caixa d'água de 1000 litros</t>
  </si>
  <si>
    <t>Barrilete completo p/ reservatório c/ registros e conexões</t>
  </si>
  <si>
    <t>INSTALAÇÕES DE ESGOTO E ÁGUAS PLUVIAIS</t>
  </si>
  <si>
    <t>Caixas de Passagem</t>
  </si>
  <si>
    <t>Caixa de areia pluvial com grelha CA 60x60cm</t>
  </si>
  <si>
    <t>Caixa de gordura CG 60x60cm</t>
  </si>
  <si>
    <t>Caixa de inspeção esgoto simples CI 60x60cm</t>
  </si>
  <si>
    <t>Caixas sifonadas</t>
  </si>
  <si>
    <t>Caixa sifonada 100x100x50</t>
  </si>
  <si>
    <t>Caixa sifonada 150x150x50</t>
  </si>
  <si>
    <t>Cap esgoto 100 mm</t>
  </si>
  <si>
    <t>Curva 45° longa 100 mm</t>
  </si>
  <si>
    <t>Curva 45° longa 40 mm</t>
  </si>
  <si>
    <t>Curva 45° longa 50 mm</t>
  </si>
  <si>
    <t>Curva 90° curta 150 mm</t>
  </si>
  <si>
    <t>Curva 90° curta 100 mm</t>
  </si>
  <si>
    <t>Curva 90° curta 40 mm</t>
  </si>
  <si>
    <t>Curva 90° curta 50 mm</t>
  </si>
  <si>
    <t>Joelho 90° 50 mm</t>
  </si>
  <si>
    <t>Joelho 90° c/anel p/ esgoto 40 mm</t>
  </si>
  <si>
    <t>Junção simples 100 mm - 50 mm</t>
  </si>
  <si>
    <t>Luva simples 100 mm</t>
  </si>
  <si>
    <t>Luva simples 50 mm</t>
  </si>
  <si>
    <t>Tê esgoto 45° 40 mm</t>
  </si>
  <si>
    <t>Tê esgoto 50 mm - 50 mm</t>
  </si>
  <si>
    <t>Tê esgoto 100 mm - 50 mm</t>
  </si>
  <si>
    <t>Tubos</t>
  </si>
  <si>
    <t xml:space="preserve">Tubo rígido c/ ponta lisa 150 mm </t>
  </si>
  <si>
    <t xml:space="preserve">Tubo rígido c/ ponta lisa 100 mm </t>
  </si>
  <si>
    <t xml:space="preserve">Tubo rígido c/ ponta lisa 50 mm </t>
  </si>
  <si>
    <t xml:space="preserve">Tubo rígido c/ ponta lisa 40 mm </t>
  </si>
  <si>
    <t xml:space="preserve">Caixas </t>
  </si>
  <si>
    <t>Caixa sinfonada PVC rígido 150x150x50mm c/grelha inoxidável</t>
  </si>
  <si>
    <t>Caixa sinfonada PVC rígido 100x100x50mm c/grelha inoxidável</t>
  </si>
  <si>
    <t>Caixa de gordura em alvenaria 1/2" tijolo comum maciço revestido internamente c/argamassa de cimento e areia traço 1:3, lastro de concreto e=10cm, tampa e=5cm, dimensões 60x60x60cm</t>
  </si>
  <si>
    <t>Caixa de inspeção em alvenaria 1/2" tijolo comum maciço revestido internamente c/argamassa de cimento e areia traço 1:3, lastro de concreto e=10cm, tampa e=5cm, dimensões 80x80x60cm</t>
  </si>
  <si>
    <t>INSTALAÇÕES DE PREVENÇÃO E COMBATE A INCÊNDIO</t>
  </si>
  <si>
    <t>Extintor tipo AP (água pressurizada) 10L</t>
  </si>
  <si>
    <t>Extintor tipo CO2 6Kg</t>
  </si>
  <si>
    <t>Hidrantes</t>
  </si>
  <si>
    <t>Hidrante HI02</t>
  </si>
  <si>
    <t xml:space="preserve">Caixa de hidrante, dimensão (60x90x17) cm em chapa 20mm </t>
  </si>
  <si>
    <t>Esguincho conico c/ adaptador STORZ 19mm</t>
  </si>
  <si>
    <t>Mangueira 2x15m diametro 38mm</t>
  </si>
  <si>
    <t>Adaptador rosca femea STORZ 63 x38 mm</t>
  </si>
  <si>
    <t>Registro globo angular, diametro 63mm</t>
  </si>
  <si>
    <t>Niple duplo de aço galvanizado, diametro 63mm</t>
  </si>
  <si>
    <t>TE ou cotovelo de 90º de ferro galvanizado, diametro 63mm</t>
  </si>
  <si>
    <t>Chave para conexões tipo STORZ diametro 38mm</t>
  </si>
  <si>
    <t xml:space="preserve">Tubulação aérea em tubo de ferro galvanizado , diametro 63mm, a ser executada no teto </t>
  </si>
  <si>
    <t xml:space="preserve">Tubulação em tubo de ferro galvanizado , diametro 63mm, a ser executada ( descidas isometrico) </t>
  </si>
  <si>
    <t>Tubulação em tubo de ferro galvanizada , diametro 63mm, a ser executada no piso</t>
  </si>
  <si>
    <t>Hidrante  de Recalque</t>
  </si>
  <si>
    <t>Escavação manual</t>
  </si>
  <si>
    <t>Apiloamento de fundo de vala</t>
  </si>
  <si>
    <t>lastro de brita</t>
  </si>
  <si>
    <t>Alvenaria de tilolo maciço</t>
  </si>
  <si>
    <t>chapisco</t>
  </si>
  <si>
    <t>Bombeiro</t>
  </si>
  <si>
    <t xml:space="preserve">Ajudante </t>
  </si>
  <si>
    <t>Caixa de passagem (und)</t>
  </si>
  <si>
    <t>Bacia de louça com caixa acoplada, de primeira linha, entrada horizontal (und)</t>
  </si>
  <si>
    <t>Caixa de gordura em alvenaria  60x60x60cm</t>
  </si>
  <si>
    <t>Caixa de inspeção  80x80x60cm</t>
  </si>
  <si>
    <t>Bancada de granito cinza p/ copa e=3cm</t>
  </si>
  <si>
    <t>Sifão  cromado p/ pia de inox 11/2" x 1 1/4"</t>
  </si>
  <si>
    <t>DEMOLIÇÃO DE ALVENARIA DE TIJOLOS S/ REAPROVEITAMENTO (m²)</t>
  </si>
  <si>
    <t>Recuperação de componentes danificados do piso de ladrilho hidráulico</t>
  </si>
  <si>
    <t>Ladrilho hidráulico, assentado com argamassa de cal, cimento e areia</t>
  </si>
  <si>
    <t>RECUPERAÇÃO DE COMPONENTES DANIFICADOS DO PISO LADRILHO HIDRÚLICO ( m² )</t>
  </si>
  <si>
    <t>2) Secretaria de Infra-estrutura do Município de Fortaleza – valores referentes a abril de 2009</t>
  </si>
  <si>
    <r>
      <t xml:space="preserve">1) </t>
    </r>
    <r>
      <rPr>
        <b/>
        <sz val="10"/>
        <rFont val="Garamond"/>
        <family val="1"/>
      </rPr>
      <t>SINAPI - Sistema Nacional de Pesquisa de Custos e Índices da Construção Civil- àrea Piauí - valores referentes a Abril de 2009</t>
    </r>
    <r>
      <rPr>
        <sz val="10"/>
        <rFont val="Garamond"/>
        <family val="1"/>
      </rPr>
      <t xml:space="preserve"> </t>
    </r>
  </si>
  <si>
    <r>
      <t>ESCORAMENTO TUBULAR METALICO PARA FORMAS CONCRETO – (m</t>
    </r>
    <r>
      <rPr>
        <b/>
        <vertAlign val="superscript"/>
        <sz val="10"/>
        <color indexed="8"/>
        <rFont val="Verdana"/>
        <family val="2"/>
      </rPr>
      <t>2</t>
    </r>
    <r>
      <rPr>
        <b/>
        <sz val="10"/>
        <color indexed="8"/>
        <rFont val="Verdana"/>
        <family val="2"/>
      </rPr>
      <t>)</t>
    </r>
  </si>
  <si>
    <r>
      <t>m</t>
    </r>
    <r>
      <rPr>
        <vertAlign val="superscript"/>
        <sz val="10"/>
        <rFont val="Verdana"/>
        <family val="2"/>
      </rPr>
      <t>3</t>
    </r>
  </si>
  <si>
    <r>
      <t>RAMPA P/ DEFICIENTE FÍSICO EM CIMENTADO, INCLUSIVE PATAMAR E GUARDA-CORPO  (m</t>
    </r>
    <r>
      <rPr>
        <b/>
        <sz val="10"/>
        <color indexed="8"/>
        <rFont val="Verdana"/>
        <family val="2"/>
      </rPr>
      <t>2)</t>
    </r>
  </si>
  <si>
    <t>Luminária tipo arandela, p/ uso interno, ref. F-5027, c/ lâmpada
incandescente de 100 W, 220 V, 60 Hz, fab.Projeto ou similar.  (und)</t>
  </si>
  <si>
    <t>Luminária tipo arandela, p/ uso interno, ref. F-5027, c/ lâmpada
incandescente de 100 W, 220 V, 60 Hz, fab.Projeto ou similar.</t>
  </si>
  <si>
    <t>Luminára p/ sobrepor, Ref. TCS 912, 2x32W, fluorescente, 
reator duplo, AFP, 220 V, 60 Hz, Fab. Philips ou similar</t>
  </si>
  <si>
    <t>Luminára p/ sobrepor, Ref. TCS 912, 2x32W, fluorescente, 
reator duplo, AFP, 118 V, 60 Hz, Fab. Philips ou similar (und)</t>
  </si>
  <si>
    <t>Luminára p/ sobrepor, Ref. TCS 912, 1x32W, fluorescente, 
reator duplo, AFP, 220 V, 60 Hz, Fab. Philips ou similar (und)</t>
  </si>
  <si>
    <t>Luminária c/lâmpada fluorescente 1x32</t>
  </si>
  <si>
    <t>Luminária c/lâmpadas fluorescentes 2 x 32</t>
  </si>
  <si>
    <t>Luminára p/ sobrepor, Ref. TCS 912, 1x32W, fluorescente, 
reator duplo, AFP, 118 V, 60 Hz, Fab. Philips ou similar</t>
  </si>
  <si>
    <t>9.2.4</t>
  </si>
  <si>
    <t>9.2.5</t>
  </si>
  <si>
    <t>Luminária p/ sobrepor, c/ aletas, ref. MLF, c/ lâmpada 
MHN-TD-150W, acessórios em 220 v, 60Hz,Fab.Philips ou similar</t>
  </si>
  <si>
    <t>Luminária p/ sobrepor, c/ aletas, ref. MLF, c/ lâmpada 
MHN-TD-150W, acessórios em 220 v, 60Hz,Fab.Philips ou similar (und)</t>
  </si>
  <si>
    <t>Luminária p uso lâmpada dicróica</t>
  </si>
  <si>
    <t>Luminária a prova de gases, vapores e pós, Ref. AIW/90º, c/
lâmpadas incandencentes de 100W, 220V, 60 Hz, fab.Blinda ou similar</t>
  </si>
  <si>
    <t>Luminária a prova de gases, vapores e pós, Ref. AIW/90º, c/
lâmpadas incandencentes de 100W, 220V, 60 Hz, fab.Blinda ou similar (und)</t>
  </si>
  <si>
    <t>Luminária tipo holofote 1000 W  (und)</t>
  </si>
  <si>
    <t>Luminária tipo dicróica (und)</t>
  </si>
  <si>
    <t>Cabo telefônico, 1xCCI-50, Ø 0,5 mm</t>
  </si>
  <si>
    <t>Cabo telefônico, 1xCCI-50, Ø 0,5 mm (m)</t>
  </si>
  <si>
    <t>Cabo telefônico CCI-50.20 pares  (m)</t>
  </si>
  <si>
    <t xml:space="preserve">Cabo telefônico CCI-50.20 pares </t>
  </si>
  <si>
    <t>11.2.11</t>
  </si>
  <si>
    <t>Haste de Aterramento 5/8" x 300cm</t>
  </si>
  <si>
    <t>Caixa de distribuição Nº 3 (40x40x12) cm c/ 1x BLI-10</t>
  </si>
  <si>
    <t>Caixa de distribuição Nº 3 (40x40x12) cm c/ 1x BLI-10 ( und )</t>
  </si>
  <si>
    <t>Tomada p/ telefone, em caixa 4"x2" padrão Telebrás  (und)</t>
  </si>
  <si>
    <t xml:space="preserve">Tomada p/ telefone, em caixa 4"x2" padrão Telebrás </t>
  </si>
  <si>
    <t>Solda exotérmica</t>
  </si>
  <si>
    <t>Cabo de cobre nú #16mm²</t>
  </si>
  <si>
    <t>11.2.12</t>
  </si>
  <si>
    <t>11.2.13</t>
  </si>
  <si>
    <t>11.2.14</t>
  </si>
  <si>
    <t>Eletrodutos de pvc rígido roscável inc/abraçadeiras e conexões d=75 mm</t>
  </si>
  <si>
    <t>Reaterro apiloado manualmente</t>
  </si>
  <si>
    <t>bota fora de entulho ou terra excedente</t>
  </si>
  <si>
    <t>Passeio em piso cimentado  ao redor da caixa de hidrante de recalque</t>
  </si>
  <si>
    <t xml:space="preserve">Tampa de ferro fundido para passeio com indicação de Incêndio dimensão 60x40cm </t>
  </si>
  <si>
    <t>Tampão diametro 63mm engate rapido</t>
  </si>
  <si>
    <t>Registro globo angular 45º, diametro 63mm</t>
  </si>
  <si>
    <t>Curva 90º ferro galvanizado, diametro 63mm</t>
  </si>
  <si>
    <r>
      <t>PROJETO:</t>
    </r>
    <r>
      <rPr>
        <sz val="9"/>
        <rFont val="Verdana"/>
        <family val="2"/>
      </rPr>
      <t xml:space="preserve">                   </t>
    </r>
  </si>
  <si>
    <r>
      <t>LOCAL:</t>
    </r>
    <r>
      <rPr>
        <sz val="9"/>
        <rFont val="Verdana"/>
        <family val="2"/>
      </rPr>
      <t xml:space="preserve">                       </t>
    </r>
  </si>
  <si>
    <t xml:space="preserve">Extintores </t>
  </si>
  <si>
    <t>Instalações elétricas</t>
  </si>
  <si>
    <t>11.1.2.1</t>
  </si>
  <si>
    <t>11.1.3.1</t>
  </si>
  <si>
    <t>11.1.3.2</t>
  </si>
  <si>
    <t>11.1.4.1</t>
  </si>
  <si>
    <t>11.1.4.2</t>
  </si>
  <si>
    <t>11.1.4.3</t>
  </si>
  <si>
    <t>11.1.4.4</t>
  </si>
  <si>
    <t>11.1.4.5</t>
  </si>
  <si>
    <t>11.1.4.6</t>
  </si>
  <si>
    <t>11.1.5</t>
  </si>
  <si>
    <t>11.1.5.1</t>
  </si>
  <si>
    <t>11.1.5.2</t>
  </si>
  <si>
    <t>11.1.5.3</t>
  </si>
  <si>
    <t>11.1.5.4</t>
  </si>
  <si>
    <t>11.1.5.5</t>
  </si>
  <si>
    <t>11.1.5.6</t>
  </si>
  <si>
    <t>11.1.5.7</t>
  </si>
  <si>
    <t>11.1.6</t>
  </si>
  <si>
    <t>11.1.7</t>
  </si>
  <si>
    <t>11.1.6.1</t>
  </si>
  <si>
    <t>11.1.6.2</t>
  </si>
  <si>
    <t>11.1.6.3</t>
  </si>
  <si>
    <t>11.1.6.4</t>
  </si>
  <si>
    <t>11.1.7.1</t>
  </si>
  <si>
    <t>11.1.7.2</t>
  </si>
  <si>
    <t>11.1.7.3</t>
  </si>
  <si>
    <t>11.1.7.4</t>
  </si>
  <si>
    <t>11.1.7.5</t>
  </si>
  <si>
    <t>11.1.8</t>
  </si>
  <si>
    <t>11.1.8.1</t>
  </si>
  <si>
    <t>11.1.8.2</t>
  </si>
  <si>
    <t>11.1.9</t>
  </si>
  <si>
    <t>11.1.9.1</t>
  </si>
  <si>
    <t>11.1.9.2</t>
  </si>
  <si>
    <t>11.1.9.3</t>
  </si>
  <si>
    <t>11.1.9.4</t>
  </si>
  <si>
    <t>11.1.9.5</t>
  </si>
  <si>
    <t>11.1.9.6</t>
  </si>
  <si>
    <t>11.1.10</t>
  </si>
  <si>
    <t>11.1.10.1</t>
  </si>
  <si>
    <t>11.1.10.2</t>
  </si>
  <si>
    <t>11.1.10.3</t>
  </si>
  <si>
    <t>11.1.10.4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</si>
  <si>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</si>
  <si>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</si>
  <si>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</si>
  <si>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</si>
  <si>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</si>
  <si>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</si>
  <si>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</si>
  <si>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</si>
  <si>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11.3</t>
  </si>
  <si>
    <t>11.3.1</t>
  </si>
  <si>
    <t>11.3.1.1</t>
  </si>
  <si>
    <t>11.3.1.2</t>
  </si>
  <si>
    <t>11.3.1.3</t>
  </si>
  <si>
    <t>11.3.1.4</t>
  </si>
  <si>
    <t>11.3.1.5</t>
  </si>
  <si>
    <t>11.3.1.6</t>
  </si>
  <si>
    <t>11.3.1.7</t>
  </si>
  <si>
    <t>11.3.1.8</t>
  </si>
  <si>
    <t>11.3.1.9</t>
  </si>
  <si>
    <t>11.3.1.10</t>
  </si>
  <si>
    <t>11.3.1.11</t>
  </si>
  <si>
    <t>11.3.1.12</t>
  </si>
  <si>
    <t>11.3.1.13</t>
  </si>
  <si>
    <t>11.3.1.14</t>
  </si>
  <si>
    <t>11.3.1.15</t>
  </si>
  <si>
    <t>11.3.1.16</t>
  </si>
  <si>
    <t>11.3.1.17</t>
  </si>
  <si>
    <t>11.3.1.18</t>
  </si>
  <si>
    <t>11.3.2</t>
  </si>
  <si>
    <t>11.3.2.1</t>
  </si>
  <si>
    <t>11.3.2.2</t>
  </si>
  <si>
    <t>11.3.2.3</t>
  </si>
  <si>
    <t>11.3.2.4</t>
  </si>
  <si>
    <t>11.3.2.5</t>
  </si>
  <si>
    <t>11.3.3</t>
  </si>
  <si>
    <t>11.3.3.1</t>
  </si>
  <si>
    <t>11.3.3.2</t>
  </si>
  <si>
    <t>11.3.3.3</t>
  </si>
  <si>
    <t>11.3.3.4</t>
  </si>
  <si>
    <t>11.3.3.5</t>
  </si>
  <si>
    <t>11.3.3.6</t>
  </si>
  <si>
    <t>11.3.3.7</t>
  </si>
  <si>
    <t>11.3.3.8</t>
  </si>
  <si>
    <t>11.3.3.9</t>
  </si>
  <si>
    <t>11.3.3.10</t>
  </si>
  <si>
    <t>11.3.3.11</t>
  </si>
  <si>
    <t>11.3.312</t>
  </si>
  <si>
    <t>11.3.3.13</t>
  </si>
  <si>
    <t>11.3.3.14</t>
  </si>
  <si>
    <t>11.3.3.15</t>
  </si>
  <si>
    <t>11.3.3.16</t>
  </si>
  <si>
    <t>11.3.4</t>
  </si>
  <si>
    <t>11.3.4.1</t>
  </si>
  <si>
    <t>11.3.4.2</t>
  </si>
  <si>
    <t>11.4</t>
  </si>
  <si>
    <t>11.4.1</t>
  </si>
  <si>
    <t>11.4.1.1</t>
  </si>
  <si>
    <t>11.4.1.2</t>
  </si>
  <si>
    <t>11.4.1.3</t>
  </si>
  <si>
    <t>11.4.2</t>
  </si>
  <si>
    <t>11.4.2.1</t>
  </si>
  <si>
    <t>11.4.2.2</t>
  </si>
  <si>
    <t>11.4.3</t>
  </si>
  <si>
    <t>11.4.3.1</t>
  </si>
  <si>
    <t>11.4.3.2</t>
  </si>
  <si>
    <t>11.4.3.3</t>
  </si>
  <si>
    <t>11.4.3.4</t>
  </si>
  <si>
    <t>11.4.3.5</t>
  </si>
  <si>
    <t>11.4.3.6</t>
  </si>
  <si>
    <t>11.4.3.7</t>
  </si>
  <si>
    <t>11.4.3.8</t>
  </si>
  <si>
    <t>11.4.3.9</t>
  </si>
  <si>
    <t>11.4.3.10</t>
  </si>
  <si>
    <t>11.4.3.11</t>
  </si>
  <si>
    <t>11.4.3.12</t>
  </si>
  <si>
    <t>11.4.3.13</t>
  </si>
  <si>
    <t>11.4.3.14</t>
  </si>
  <si>
    <t>11.4.3.15</t>
  </si>
  <si>
    <t>11.4.3.16</t>
  </si>
  <si>
    <t>11.4.4</t>
  </si>
  <si>
    <t>11.4.4.1</t>
  </si>
  <si>
    <t>11.4.4.2</t>
  </si>
  <si>
    <t>11.4.4.3</t>
  </si>
  <si>
    <t>11.4.4.4</t>
  </si>
  <si>
    <t>11.4.5</t>
  </si>
  <si>
    <t>11.4.5.1</t>
  </si>
  <si>
    <t>11.4.5.2</t>
  </si>
  <si>
    <t>11.4.5.3</t>
  </si>
  <si>
    <t>11.4.5.4</t>
  </si>
  <si>
    <t>11.5</t>
  </si>
  <si>
    <t>11.5.1</t>
  </si>
  <si>
    <t>11.5.1.1</t>
  </si>
  <si>
    <t>11.5.1.2</t>
  </si>
  <si>
    <t>11.5.1.3</t>
  </si>
  <si>
    <t>11.5.2</t>
  </si>
  <si>
    <t>11.5.2.1</t>
  </si>
  <si>
    <t>11.5.2.1.1</t>
  </si>
  <si>
    <t>11.5.2.1.2</t>
  </si>
  <si>
    <t>11.5.2.1.3</t>
  </si>
  <si>
    <t>11.5.2.1.4</t>
  </si>
  <si>
    <t>11.5.2.1.5</t>
  </si>
  <si>
    <t>11.5.2.1.6</t>
  </si>
  <si>
    <t>11.5.2.1.7</t>
  </si>
  <si>
    <t>11.5.2.1.8</t>
  </si>
  <si>
    <t>11.5.2.1.9</t>
  </si>
  <si>
    <t>11.5.2.1.10</t>
  </si>
  <si>
    <t>11.5.2.1.11</t>
  </si>
  <si>
    <t>11.5.2.2</t>
  </si>
  <si>
    <t>11.5.2.2.1</t>
  </si>
  <si>
    <t>11.5.2.2.2</t>
  </si>
  <si>
    <t>11.5.2.2.3</t>
  </si>
  <si>
    <t>11.5.2.2.4</t>
  </si>
  <si>
    <t>11.5.2.2.5</t>
  </si>
  <si>
    <t>11.5.2.2.6</t>
  </si>
  <si>
    <t>11.5.2.2.7</t>
  </si>
  <si>
    <t>11.5.2.2.8</t>
  </si>
  <si>
    <t>11.5.2.2.9</t>
  </si>
  <si>
    <t>11.5.2.2.10</t>
  </si>
  <si>
    <t>11.5.2.2.11</t>
  </si>
  <si>
    <t>11.5.2.2.12</t>
  </si>
  <si>
    <t>11.5.2.2.13</t>
  </si>
  <si>
    <t>PINTURA A BASE DE SILICATO FOSCO – EXT 2 DEMÃOS C/FUNDO PREPARADOR (m²)</t>
  </si>
  <si>
    <t>Silicato fosco</t>
  </si>
  <si>
    <t>Fundo branco preparador</t>
  </si>
  <si>
    <t>PINTURA A BASE DE SILICATO FOSCO – INTERIOR 2 DEMÃOS ( m² )</t>
  </si>
  <si>
    <t>PINTURA FORRO DE GESSO ( m² )</t>
  </si>
  <si>
    <t>ESMALTE 2 DEMÃOS EM FORRO DE MADEIRA/ESCADA ( m² )</t>
  </si>
  <si>
    <t>ESMALTE  2 DEMÃOS NAS CALHAS E CONDUTORES APARENTES ( m² )</t>
  </si>
  <si>
    <t xml:space="preserve">Lixa </t>
  </si>
  <si>
    <t>APLICAÇÃO DE VERNIZ "STAIN IMPREGNANTE" COR NATURAL NAS PEÇAS DO MADEIRAMENTO (mãos-francesas e linhas das plataformas) - 2 demãos (m²)</t>
  </si>
  <si>
    <t>Verniz stain</t>
  </si>
  <si>
    <t>ORÇAMENTO DA ESTAÇÃO FERROVIÁRIA</t>
  </si>
  <si>
    <t>ITEM</t>
  </si>
  <si>
    <t>UNIDADE</t>
  </si>
  <si>
    <t>QUANTIDADE</t>
  </si>
  <si>
    <t>PR./UND.(R$)</t>
  </si>
  <si>
    <t>TOTAL (R$)</t>
  </si>
  <si>
    <t>COBERTURA</t>
  </si>
  <si>
    <t>Remoção</t>
  </si>
  <si>
    <t>m2</t>
  </si>
  <si>
    <t>Colocação de telhas</t>
  </si>
  <si>
    <t>Compra de telhas</t>
  </si>
  <si>
    <t>Revisão do madeiramento</t>
  </si>
  <si>
    <t>FORRO</t>
  </si>
  <si>
    <t>Remoção de forro de gesso</t>
  </si>
  <si>
    <t>Colocação de forro de madeira</t>
  </si>
  <si>
    <t>Remoção de forro de pvc</t>
  </si>
  <si>
    <t>Retirada de forro de madeira</t>
  </si>
  <si>
    <t>Aplicação de forro de gesso</t>
  </si>
  <si>
    <t>Recuperação de forro de madeira</t>
  </si>
  <si>
    <t>laje impermebilizada</t>
  </si>
  <si>
    <t>ELEMENTOS DE VEDAÇÕES</t>
  </si>
  <si>
    <t>Demolição de parede em alvenaria de tijolo</t>
  </si>
  <si>
    <t>m3</t>
  </si>
  <si>
    <t>Demolição de parede em alvenaria de gesso</t>
  </si>
  <si>
    <t>Remoção de divisórias</t>
  </si>
  <si>
    <t>Remoção do material demolido</t>
  </si>
  <si>
    <t>Construção de parede em alvenaria (tij.maciço e=30cm)</t>
  </si>
  <si>
    <t>Colocação de gesso acartonado</t>
  </si>
  <si>
    <t>Colocação de divisórias</t>
  </si>
  <si>
    <t>unid.</t>
  </si>
  <si>
    <t>ESQUADRIAS</t>
  </si>
  <si>
    <t>Remoção das esquadrias externas existentes</t>
  </si>
  <si>
    <t>Reposição das esquadrias externas existentes</t>
  </si>
  <si>
    <t>Remoção das pinturas das esquadrias</t>
  </si>
  <si>
    <t>Pinturas das esquadrias externas c/ esmalte sintético</t>
  </si>
  <si>
    <t>Restauração de esquadrias</t>
  </si>
  <si>
    <t>Instalação de esquadrias de madeira lisa</t>
  </si>
  <si>
    <t>Vidros</t>
  </si>
  <si>
    <t>GRANITO</t>
  </si>
  <si>
    <t>Bancada em granito cinza andorinha</t>
  </si>
  <si>
    <t>REVESTIMENTO</t>
  </si>
  <si>
    <t>Retirada da pintura existente</t>
  </si>
  <si>
    <t>Reboco</t>
  </si>
  <si>
    <t>Pintura de paredes interna em tinta látex PVA</t>
  </si>
  <si>
    <t>Pintura de paredes externas em tinta à base de cal</t>
  </si>
  <si>
    <t>Cerâmica</t>
  </si>
  <si>
    <t>PISO</t>
  </si>
  <si>
    <t>Restauração do piso em madeira</t>
  </si>
  <si>
    <t>Revisão da escada em madeira</t>
  </si>
  <si>
    <t>Revisão do piso em ladrilho hidraulico existente</t>
  </si>
  <si>
    <t>INSTALAÇÕES ELÉTRICA/DE REDE</t>
  </si>
  <si>
    <t>Revisão das instalações elétricas/telefone</t>
  </si>
  <si>
    <t>Vb</t>
  </si>
  <si>
    <t>Instalação de rede</t>
  </si>
  <si>
    <t>Instalações de combate a incêndio</t>
  </si>
  <si>
    <t>INSTALAÇÕES HIDRÁULICAS</t>
  </si>
  <si>
    <t>Revisão da instalação existente</t>
  </si>
  <si>
    <t>Cuba de inox para copa</t>
  </si>
  <si>
    <t>Cuba de embutir</t>
  </si>
  <si>
    <t>Bacia sanitária</t>
  </si>
  <si>
    <t>Lavatório de coluna</t>
  </si>
  <si>
    <t>OUTROS</t>
  </si>
  <si>
    <t>Bancada em madeira</t>
  </si>
  <si>
    <t>Limpeza final</t>
  </si>
  <si>
    <t>Descupinização</t>
  </si>
  <si>
    <t>Placa de identificação da obra 2x3m</t>
  </si>
  <si>
    <t>TOTAL (EM R$)</t>
  </si>
  <si>
    <t xml:space="preserve">ORÇAMENTO SINTÉTICO </t>
  </si>
  <si>
    <t>Serviços de conservação, restauração  e adaptação do prédio da Estação Ferroviária de Teresina</t>
  </si>
  <si>
    <t>DATA:</t>
  </si>
  <si>
    <t>Teresina/PI</t>
  </si>
  <si>
    <t>RESPONSÁVEL:</t>
  </si>
  <si>
    <t>DISCRIMINAÇÃO DE SERVIÇOS</t>
  </si>
  <si>
    <t>UNID</t>
  </si>
  <si>
    <t>QUANT.</t>
  </si>
  <si>
    <t>CUSTO UNIT. (R$)</t>
  </si>
  <si>
    <t>CUSTO TOTAL (R$)</t>
  </si>
  <si>
    <t>PARCIAL (R$)</t>
  </si>
  <si>
    <t>1.0</t>
  </si>
  <si>
    <t>SERVIÇOS PRELIMINARES</t>
  </si>
  <si>
    <t>1.1</t>
  </si>
  <si>
    <t>Instalação do canteiro de obra</t>
  </si>
  <si>
    <t>1.1.1</t>
  </si>
  <si>
    <t>Placa da obra</t>
  </si>
  <si>
    <t>m²</t>
  </si>
  <si>
    <t>1.1.2</t>
  </si>
  <si>
    <t>Instalações provisórias</t>
  </si>
  <si>
    <t>1.1.3</t>
  </si>
  <si>
    <t>m</t>
  </si>
  <si>
    <t>2.0</t>
  </si>
  <si>
    <t>ANDAIMES</t>
  </si>
  <si>
    <t>2.1</t>
  </si>
  <si>
    <t>Andaimes metálicos de encaixe: montagem e desmontagem</t>
  </si>
  <si>
    <t>3.0</t>
  </si>
  <si>
    <t>DEMOLIÇÕES E RETIRADAS</t>
  </si>
  <si>
    <t>3.1</t>
  </si>
  <si>
    <t>Demolição de alvenaria de tijolos s/ reaproveitamento</t>
  </si>
  <si>
    <t>m³</t>
  </si>
  <si>
    <t>3.2</t>
  </si>
  <si>
    <t>Demolição de estrutura de gesso</t>
  </si>
  <si>
    <t>3.3</t>
  </si>
  <si>
    <t>Retirada de forro de gesso</t>
  </si>
  <si>
    <t>3.4</t>
  </si>
  <si>
    <t>Retirada de forro de PVC</t>
  </si>
  <si>
    <t>3.5</t>
  </si>
  <si>
    <t xml:space="preserve">Demolição de revestimento com azulejos </t>
  </si>
  <si>
    <t>3.6</t>
  </si>
  <si>
    <t xml:space="preserve">Demolição de revestimento com argamassa p/ passagem de instalações </t>
  </si>
  <si>
    <t>3.7</t>
  </si>
  <si>
    <t>Demolição de piso cerâmico</t>
  </si>
  <si>
    <t>3.8</t>
  </si>
  <si>
    <t>3.9</t>
  </si>
  <si>
    <t>Retirada de louça sanitária</t>
  </si>
  <si>
    <t xml:space="preserve">un </t>
  </si>
  <si>
    <t>3.10</t>
  </si>
  <si>
    <t>Retirada de caixa de ar-condicionado</t>
  </si>
  <si>
    <t>Retirada de divisória leve</t>
  </si>
  <si>
    <t>3.12</t>
  </si>
  <si>
    <t>4.0</t>
  </si>
  <si>
    <t>ESTRUTURA</t>
  </si>
  <si>
    <t>4.1</t>
  </si>
  <si>
    <t>5.0</t>
  </si>
  <si>
    <t>PAREDES E PAINÉIS</t>
  </si>
  <si>
    <t>5.1</t>
  </si>
  <si>
    <t>Alvenaria de elevação</t>
  </si>
  <si>
    <t>5.1.1</t>
  </si>
  <si>
    <t>Alvenaria de tijolo maciço comum c/ argamassa mista de cal hidratada 1:2:8 (fechamento de vãos)</t>
  </si>
  <si>
    <t>5.2</t>
  </si>
  <si>
    <t>Placas divisórias</t>
  </si>
  <si>
    <t>5.2.1</t>
  </si>
  <si>
    <t>5.2.2</t>
  </si>
  <si>
    <t>Divisória  de gesso acartonado e=70mm - fornecimento e montagem</t>
  </si>
  <si>
    <t>6.0</t>
  </si>
  <si>
    <t>6.1</t>
  </si>
  <si>
    <t>Prospecção</t>
  </si>
  <si>
    <t>6.1.1</t>
  </si>
  <si>
    <t>6.2</t>
  </si>
  <si>
    <t>Restauração peças de madeira</t>
  </si>
  <si>
    <t>6.2.1</t>
  </si>
  <si>
    <t>Remoção de pintura sobre esquadrias de madeira</t>
  </si>
  <si>
    <t>6.2.2</t>
  </si>
  <si>
    <t>Reposição de componentes danificados</t>
  </si>
  <si>
    <t>6.2.3</t>
  </si>
  <si>
    <t>Reparação de pequenas falhas – enxertos e próteses</t>
  </si>
  <si>
    <t>6.3</t>
  </si>
  <si>
    <t>Esquadrias de madeira</t>
  </si>
  <si>
    <t>6.3.1</t>
  </si>
  <si>
    <t>Porta tipo “paraná”, completa 1 folha (0.60x 2.10)m</t>
  </si>
  <si>
    <t>Porta tipo “paraná”, completa 1 folha (0.80x 2.10)m</t>
  </si>
  <si>
    <t>Porta tipo “paraná”, completa 1 folha (0.90x 2.10)m</t>
  </si>
  <si>
    <t>Porta completa c/ fechadura tipo cilindro p/ divisórias em geral (c/ requadro em alumínio) – fornecimento e montagem</t>
  </si>
  <si>
    <t>6.4</t>
  </si>
  <si>
    <t>Ferragens</t>
  </si>
  <si>
    <t>cj</t>
  </si>
  <si>
    <t>6.5</t>
  </si>
  <si>
    <t>6.5.1</t>
  </si>
  <si>
    <t>Vidro liso incolor em caixilhos com massa esp.= 3mm (colocado)</t>
  </si>
  <si>
    <t>Limpeza de vidros</t>
  </si>
  <si>
    <t>7.0</t>
  </si>
  <si>
    <t>COBERTA</t>
  </si>
  <si>
    <t>7.1</t>
  </si>
  <si>
    <t>Estrutura de madeira</t>
  </si>
  <si>
    <t>7.1.1</t>
  </si>
  <si>
    <t>7.2</t>
  </si>
  <si>
    <t>Telhas</t>
  </si>
  <si>
    <t>7.2.1</t>
  </si>
  <si>
    <t>7.2.2</t>
  </si>
  <si>
    <t>7.3</t>
  </si>
  <si>
    <t>7.3.1</t>
  </si>
  <si>
    <t>Rufo de chapa galvanizada 26 (desenvolvimento 33 cm)</t>
  </si>
  <si>
    <t>8.0</t>
  </si>
  <si>
    <t>FORROS</t>
  </si>
  <si>
    <t>8.1</t>
  </si>
  <si>
    <t>Forro de gesso acartonado aramado - fornecimento e montagem</t>
  </si>
  <si>
    <t>8.2</t>
  </si>
  <si>
    <t xml:space="preserve">Forro colméia aço modulado (63x63)cm x 37mm </t>
  </si>
  <si>
    <t>9.0</t>
  </si>
  <si>
    <t>9.1</t>
  </si>
  <si>
    <t>Revestimento de parede interno</t>
  </si>
  <si>
    <t>9.1.1</t>
  </si>
  <si>
    <t>Chapisco</t>
  </si>
  <si>
    <t>9.1.1.1</t>
  </si>
  <si>
    <t xml:space="preserve">Chapisco com argamassa de cimento e areia grossa traço 1:3 e= 5mm </t>
  </si>
  <si>
    <t>9.1.2</t>
  </si>
  <si>
    <t>Emboço</t>
  </si>
  <si>
    <t>9.1.2.1</t>
  </si>
  <si>
    <t>9.1.3</t>
  </si>
  <si>
    <t>Acabamentos</t>
  </si>
  <si>
    <t>Cerâmica esmaltada 10x10cm assentada com argamassa pré-fabricada</t>
  </si>
  <si>
    <t>Cantoneira de alumínio</t>
  </si>
  <si>
    <t>PISOS</t>
  </si>
  <si>
    <t>10.1</t>
  </si>
  <si>
    <t>10.1.1</t>
  </si>
  <si>
    <t>Prospecção da estrutura de sustentação do piso tabuado de madeira</t>
  </si>
  <si>
    <t>10.2</t>
  </si>
  <si>
    <t>10.2.1</t>
  </si>
  <si>
    <t>10.2.2</t>
  </si>
  <si>
    <t>10.2.3</t>
  </si>
  <si>
    <t xml:space="preserve">Soleira em granito </t>
  </si>
  <si>
    <t>Cerâmica esmaltada 30x30cm PEI-4, assentada com argamassa de cimento e areia</t>
  </si>
  <si>
    <t>Recuperação de componentes danificados do piso tabuado de madeira</t>
  </si>
  <si>
    <t>INSTALAÇÕES</t>
  </si>
  <si>
    <t>11.1</t>
  </si>
  <si>
    <t>11.1.1.1</t>
  </si>
  <si>
    <t>Bancada de granito cinza p/ copa e=3cm, incluso cuba de aço inox e acessórios</t>
  </si>
  <si>
    <t>11.1.1.2</t>
  </si>
  <si>
    <t>Bancada de granito cinza p/ lavatórios e=3cm, incluso cuba de louça e acessórios</t>
  </si>
  <si>
    <t>11.1.1.3</t>
  </si>
  <si>
    <t>11.2</t>
  </si>
  <si>
    <t>PINTURA/TRATAMENTOS</t>
  </si>
  <si>
    <t>12.1</t>
  </si>
  <si>
    <t>12.1.1</t>
  </si>
  <si>
    <t>Descupinização com material inseticida</t>
  </si>
  <si>
    <t>12.2</t>
  </si>
  <si>
    <t>Tratamento</t>
  </si>
  <si>
    <t>12.2.1</t>
  </si>
  <si>
    <t xml:space="preserve">Aplicação de verniz protetivo à base d'água em assoalho de madeira em 3 demãos </t>
  </si>
  <si>
    <t>12.3</t>
  </si>
  <si>
    <t>Pintura</t>
  </si>
  <si>
    <t>12.3.1</t>
  </si>
  <si>
    <t>Remoção de pintura exterior (alvenaria)</t>
  </si>
  <si>
    <t>12.3.3</t>
  </si>
  <si>
    <t>12.3.4</t>
  </si>
  <si>
    <t>12.3.5</t>
  </si>
  <si>
    <t>Pintura forro gesso</t>
  </si>
  <si>
    <t>12.3.6</t>
  </si>
  <si>
    <t>12.3.7</t>
  </si>
  <si>
    <t>Esmalte 2 demãos em esquadrias de madeira</t>
  </si>
  <si>
    <t>SERVIÇOS COMPLEMENTARES</t>
  </si>
  <si>
    <t>13.1</t>
  </si>
  <si>
    <t xml:space="preserve">Bancada de granito cinza e=2cm </t>
  </si>
  <si>
    <t>13.2</t>
  </si>
  <si>
    <t>Rampa p/ deficiente físico i=6% em cimentado, inclusive patamar e guarda-corpo de madeira</t>
  </si>
  <si>
    <t>LIMPEZA DA OBRA</t>
  </si>
  <si>
    <t>14.3</t>
  </si>
  <si>
    <t>Limpeza geral da obra</t>
  </si>
  <si>
    <t>TOTAL DA OBRA</t>
  </si>
  <si>
    <r>
      <t xml:space="preserve">OBS.: </t>
    </r>
    <r>
      <rPr>
        <sz val="10"/>
        <rFont val="Garamond"/>
        <family val="1"/>
      </rPr>
      <t>As composições dos custos dos serviços desta planilha foram pesquisados nas seguintes tabelas de preços e cadastro de composições, em seus respectivos sítios eletrônicos:</t>
    </r>
  </si>
  <si>
    <t>REMOÇÃO DA PINTURA DO MADEIRAMENTO DA PLATAFORMA ( m²)</t>
  </si>
  <si>
    <t>ESMALTE SINTÉTICO EM ESQUADRIAS DE MADEIRA - 2 DEMÃOS   ( m²)</t>
  </si>
  <si>
    <t>AMBIENTE</t>
  </si>
  <si>
    <t>área</t>
  </si>
  <si>
    <t>perimetro</t>
  </si>
  <si>
    <t>piso</t>
  </si>
  <si>
    <t>forro</t>
  </si>
  <si>
    <t>rodapé</t>
  </si>
  <si>
    <t>rodateto</t>
  </si>
  <si>
    <t>SUPERIOR</t>
  </si>
  <si>
    <t>01</t>
  </si>
  <si>
    <t>02</t>
  </si>
  <si>
    <t>03</t>
  </si>
  <si>
    <t>04</t>
  </si>
  <si>
    <t>05</t>
  </si>
  <si>
    <t>06*</t>
  </si>
  <si>
    <t>07</t>
  </si>
  <si>
    <t>08</t>
  </si>
  <si>
    <t>09</t>
  </si>
  <si>
    <t>10</t>
  </si>
  <si>
    <t>11</t>
  </si>
  <si>
    <t>* diminuir escada</t>
  </si>
  <si>
    <t>PARCIAL</t>
  </si>
  <si>
    <t>TÉRREO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</si>
  <si>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</si>
  <si>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</si>
  <si>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</si>
  <si>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</si>
  <si>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</si>
  <si>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</si>
  <si>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</si>
  <si>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</si>
  <si>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</si>
  <si>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</si>
  <si>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</si>
  <si>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</si>
  <si>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</si>
  <si>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</si>
  <si>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</si>
  <si>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</si>
  <si>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</si>
  <si>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</si>
  <si>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</si>
  <si>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</si>
  <si>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</si>
  <si>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</si>
  <si>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</si>
  <si>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</si>
  <si>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</si>
  <si>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</si>
  <si>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</si>
  <si>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</si>
  <si>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</si>
  <si>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</si>
  <si>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</si>
  <si>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</si>
  <si>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</si>
  <si>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</si>
  <si>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</si>
  <si>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</si>
  <si>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</si>
  <si>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</si>
  <si>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</si>
  <si>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</si>
  <si>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</si>
  <si>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</si>
  <si>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</si>
  <si>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</si>
  <si>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</si>
  <si>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</si>
  <si>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</si>
  <si>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</si>
  <si>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</si>
  <si>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</si>
  <si>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TOTAL</t>
  </si>
  <si>
    <t>PLANILHA ORÇAMENTÁRIA</t>
  </si>
  <si>
    <r>
      <t xml:space="preserve">OBRA: </t>
    </r>
    <r>
      <rPr>
        <b/>
        <sz val="10"/>
        <rFont val="Arial"/>
        <family val="2"/>
      </rPr>
      <t>Restauração do Conjunto Arquitetônico da Estação Ferroviária de Teresina</t>
    </r>
  </si>
  <si>
    <r>
      <t xml:space="preserve">LOCAL: </t>
    </r>
    <r>
      <rPr>
        <b/>
        <sz val="10"/>
        <rFont val="Arial"/>
        <family val="2"/>
      </rPr>
      <t>Teresina - Piauí</t>
    </r>
  </si>
  <si>
    <t>COMPOSIÇÕES DE CUSTOS UNITÁRIOS</t>
  </si>
  <si>
    <t>Encargos sociais</t>
  </si>
  <si>
    <t>P. UNIT.</t>
  </si>
  <si>
    <t>PLACA DE OBRA (m²)</t>
  </si>
  <si>
    <t>Carp/Pedr./Pintor</t>
  </si>
  <si>
    <t>COMPONENTES</t>
  </si>
  <si>
    <t>UNID.</t>
  </si>
  <si>
    <t>CONSUMO</t>
  </si>
  <si>
    <t>UNITÁRIO (R$)</t>
  </si>
  <si>
    <t>Serv/Ajud</t>
  </si>
  <si>
    <t>Chapa de aço galvanizada esp. 0.3mm</t>
  </si>
  <si>
    <t>Cimento</t>
  </si>
  <si>
    <t>Esmalte sintético</t>
  </si>
  <si>
    <t>l</t>
  </si>
  <si>
    <t>Areia Fina</t>
  </si>
  <si>
    <t>Pontalete/barrote de 3"x3"</t>
  </si>
  <si>
    <t>Areia Grossa</t>
  </si>
  <si>
    <t>Prego 15x15</t>
  </si>
  <si>
    <t>kg</t>
  </si>
  <si>
    <t>Seixo Lavado</t>
  </si>
  <si>
    <t xml:space="preserve">SUBTOTAL 1 </t>
  </si>
  <si>
    <t>Areia média</t>
  </si>
  <si>
    <t>Aj. Encan/pintor</t>
  </si>
  <si>
    <t>Servente</t>
  </si>
  <si>
    <t>h</t>
  </si>
  <si>
    <t>SUBTOTAL 2</t>
  </si>
  <si>
    <t>Tijolo</t>
  </si>
  <si>
    <t>ENCARGOS SOCIAIS (125% DE SUBTOTAL 2 )</t>
  </si>
  <si>
    <t>Telha</t>
  </si>
  <si>
    <t>Pedra de Mão</t>
  </si>
  <si>
    <t>Barro</t>
  </si>
  <si>
    <t>BDI (20%)</t>
  </si>
  <si>
    <t>Cal</t>
  </si>
  <si>
    <t>LOCAÇÃO DE OBRA (m²)</t>
  </si>
  <si>
    <t>$'composição de custos'.'composição de custos'.E1149</t>
  </si>
  <si>
    <t>P unit * 1,0</t>
  </si>
  <si>
    <t>P UNIT</t>
  </si>
  <si>
    <t>Caixa  sifonada</t>
  </si>
  <si>
    <t>Arame galvanizado N.16 BWG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</si>
</sst>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mm/yy"/>
    <numFmt numFmtId="166" formatCode="dd/mm/yy"/>
    <numFmt numFmtId="167" formatCode="_(&quot;R$ &quot;* #,##0.00_);_(&quot;R$ &quot;* \(#,##0.00\);_(&quot;R$ &quot;* \-??_);_(@_)"/>
    <numFmt numFmtId="168" formatCode="0.0000"/>
    <numFmt numFmtId="169" formatCode="#,##0.000;[Red]#,##0.000"/>
    <numFmt numFmtId="170" formatCode="0.00;[Red]0.00"/>
    <numFmt numFmtId="171" formatCode="0.000"/>
    <numFmt numFmtId="172" formatCode="#,##0.0000"/>
    <numFmt numFmtId="173" formatCode="#,##0.000"/>
    <numFmt numFmtId="174" formatCode="_(* #,##0_);_(* \(#,##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"/>
  </numFmts>
  <fonts count="5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0"/>
      <color indexed="10"/>
      <name val="Garamond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name val="Garamond Premr Pro"/>
      <family val="1"/>
    </font>
    <font>
      <b/>
      <i/>
      <u val="single"/>
      <sz val="16"/>
      <name val="Times New Roman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8"/>
      <color indexed="10"/>
      <name val="Garamond"/>
      <family val="1"/>
    </font>
    <font>
      <sz val="8"/>
      <color indexed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Garamond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7"/>
      <name val="Garamond"/>
      <family val="1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9"/>
      <color indexed="57"/>
      <name val="Verdana"/>
      <family val="2"/>
    </font>
    <font>
      <b/>
      <sz val="9"/>
      <color indexed="8"/>
      <name val="Verdana"/>
      <family val="2"/>
    </font>
    <font>
      <sz val="9"/>
      <color indexed="17"/>
      <name val="Verdana"/>
      <family val="2"/>
    </font>
    <font>
      <b/>
      <sz val="9"/>
      <color indexed="57"/>
      <name val="Verdana"/>
      <family val="2"/>
    </font>
    <font>
      <sz val="9"/>
      <color indexed="10"/>
      <name val="Verdana"/>
      <family val="2"/>
    </font>
    <font>
      <vertAlign val="superscript"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vertAlign val="superscript"/>
      <sz val="10"/>
      <color indexed="8"/>
      <name val="Verdana"/>
      <family val="2"/>
    </font>
    <font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5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48" fillId="16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0" fillId="0" borderId="0" xfId="50" applyFill="1">
      <alignment/>
      <protection/>
    </xf>
    <xf numFmtId="0" fontId="0" fillId="0" borderId="0" xfId="50">
      <alignment/>
      <protection/>
    </xf>
    <xf numFmtId="0" fontId="2" fillId="0" borderId="10" xfId="50" applyFont="1" applyFill="1" applyBorder="1" applyAlignment="1">
      <alignment horizontal="center"/>
      <protection/>
    </xf>
    <xf numFmtId="0" fontId="2" fillId="0" borderId="10" xfId="50" applyFont="1" applyFill="1" applyBorder="1" applyAlignment="1">
      <alignment horizontal="center" wrapText="1"/>
      <protection/>
    </xf>
    <xf numFmtId="0" fontId="1" fillId="0" borderId="10" xfId="50" applyFont="1" applyFill="1" applyBorder="1">
      <alignment/>
      <protection/>
    </xf>
    <xf numFmtId="0" fontId="0" fillId="0" borderId="10" xfId="50" applyFill="1" applyBorder="1">
      <alignment/>
      <protection/>
    </xf>
    <xf numFmtId="2" fontId="0" fillId="0" borderId="10" xfId="50" applyNumberFormat="1" applyFill="1" applyBorder="1">
      <alignment/>
      <protection/>
    </xf>
    <xf numFmtId="0" fontId="0" fillId="0" borderId="10" xfId="50" applyFont="1" applyFill="1" applyBorder="1">
      <alignment/>
      <protection/>
    </xf>
    <xf numFmtId="0" fontId="0" fillId="0" borderId="10" xfId="50" applyFont="1" applyFill="1" applyBorder="1" applyAlignment="1">
      <alignment horizontal="right"/>
      <protection/>
    </xf>
    <xf numFmtId="0" fontId="0" fillId="0" borderId="0" xfId="50" applyFont="1" applyFill="1" applyBorder="1">
      <alignment/>
      <protection/>
    </xf>
    <xf numFmtId="0" fontId="0" fillId="0" borderId="0" xfId="50" applyFont="1" applyFill="1" applyBorder="1" applyAlignment="1">
      <alignment horizontal="right"/>
      <protection/>
    </xf>
    <xf numFmtId="2" fontId="0" fillId="0" borderId="0" xfId="50" applyNumberFormat="1" applyFill="1" applyBorder="1">
      <alignment/>
      <protection/>
    </xf>
    <xf numFmtId="0" fontId="0" fillId="0" borderId="0" xfId="50" applyFill="1" applyAlignment="1">
      <alignment horizontal="right"/>
      <protection/>
    </xf>
    <xf numFmtId="2" fontId="0" fillId="0" borderId="0" xfId="50" applyNumberFormat="1" applyFill="1">
      <alignment/>
      <protection/>
    </xf>
    <xf numFmtId="0" fontId="0" fillId="0" borderId="0" xfId="50" applyFont="1" applyFill="1">
      <alignment/>
      <protection/>
    </xf>
    <xf numFmtId="2" fontId="1" fillId="0" borderId="10" xfId="50" applyNumberFormat="1" applyFont="1" applyFill="1" applyBorder="1">
      <alignment/>
      <protection/>
    </xf>
    <xf numFmtId="2" fontId="0" fillId="0" borderId="10" xfId="50" applyNumberFormat="1" applyFont="1" applyFill="1" applyBorder="1">
      <alignment/>
      <protection/>
    </xf>
    <xf numFmtId="0" fontId="3" fillId="0" borderId="10" xfId="50" applyFont="1" applyFill="1" applyBorder="1">
      <alignment/>
      <protection/>
    </xf>
    <xf numFmtId="0" fontId="4" fillId="0" borderId="0" xfId="50" applyFont="1" applyFill="1">
      <alignment/>
      <protection/>
    </xf>
    <xf numFmtId="164" fontId="0" fillId="0" borderId="0" xfId="54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5" fillId="0" borderId="0" xfId="54" applyFont="1" applyFill="1" applyBorder="1" applyAlignment="1" applyProtection="1">
      <alignment/>
      <protection/>
    </xf>
    <xf numFmtId="0" fontId="5" fillId="0" borderId="0" xfId="54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4" fontId="5" fillId="0" borderId="0" xfId="54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7" fillId="0" borderId="0" xfId="54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6" fillId="0" borderId="0" xfId="54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10" fillId="0" borderId="0" xfId="0" applyFont="1" applyAlignment="1">
      <alignment/>
    </xf>
    <xf numFmtId="164" fontId="5" fillId="0" borderId="0" xfId="54" applyFont="1" applyFill="1" applyBorder="1" applyAlignment="1" applyProtection="1">
      <alignment horizontal="right" vertical="top"/>
      <protection/>
    </xf>
    <xf numFmtId="4" fontId="6" fillId="0" borderId="0" xfId="0" applyNumberFormat="1" applyFont="1" applyFill="1" applyAlignment="1">
      <alignment horizontal="center" vertical="top"/>
    </xf>
    <xf numFmtId="164" fontId="6" fillId="0" borderId="0" xfId="54" applyFont="1" applyFill="1" applyBorder="1" applyAlignment="1" applyProtection="1">
      <alignment/>
      <protection/>
    </xf>
    <xf numFmtId="4" fontId="5" fillId="0" borderId="0" xfId="0" applyNumberFormat="1" applyFont="1" applyFill="1" applyAlignment="1">
      <alignment horizontal="center"/>
    </xf>
    <xf numFmtId="164" fontId="5" fillId="0" borderId="0" xfId="54" applyFont="1" applyFill="1" applyBorder="1" applyAlignment="1" applyProtection="1">
      <alignment vertical="top"/>
      <protection/>
    </xf>
    <xf numFmtId="4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167" fontId="6" fillId="0" borderId="0" xfId="47" applyFont="1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left"/>
    </xf>
    <xf numFmtId="172" fontId="0" fillId="0" borderId="0" xfId="0" applyNumberForma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4" fontId="12" fillId="0" borderId="0" xfId="54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 applyProtection="1">
      <alignment horizontal="center" vertical="top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 applyProtection="1">
      <alignment horizontal="center" vertical="top"/>
      <protection locked="0"/>
    </xf>
    <xf numFmtId="0" fontId="13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 horizontal="left"/>
    </xf>
    <xf numFmtId="164" fontId="13" fillId="0" borderId="0" xfId="54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0" fontId="13" fillId="2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0" xfId="0" applyNumberFormat="1" applyFont="1" applyBorder="1" applyAlignment="1" applyProtection="1">
      <alignment horizontal="center" vertical="top" wrapText="1"/>
      <protection locked="0"/>
    </xf>
    <xf numFmtId="174" fontId="13" fillId="24" borderId="10" xfId="54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/>
    </xf>
    <xf numFmtId="174" fontId="13" fillId="24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24" borderId="10" xfId="0" applyFont="1" applyFill="1" applyBorder="1" applyAlignment="1">
      <alignment horizontal="center"/>
    </xf>
    <xf numFmtId="164" fontId="12" fillId="0" borderId="10" xfId="54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2" fillId="0" borderId="10" xfId="54" applyNumberFormat="1" applyFont="1" applyFill="1" applyBorder="1" applyAlignment="1" applyProtection="1">
      <alignment horizontal="center" vertical="top"/>
      <protection locked="0"/>
    </xf>
    <xf numFmtId="164" fontId="13" fillId="24" borderId="10" xfId="54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24" borderId="10" xfId="0" applyFont="1" applyFill="1" applyBorder="1" applyAlignment="1">
      <alignment horizontal="center"/>
    </xf>
    <xf numFmtId="164" fontId="15" fillId="0" borderId="10" xfId="54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 horizontal="center"/>
    </xf>
    <xf numFmtId="0" fontId="15" fillId="0" borderId="10" xfId="54" applyNumberFormat="1" applyFont="1" applyFill="1" applyBorder="1" applyAlignment="1" applyProtection="1">
      <alignment horizontal="center" vertical="top"/>
      <protection locked="0"/>
    </xf>
    <xf numFmtId="164" fontId="14" fillId="24" borderId="10" xfId="54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24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2" fontId="12" fillId="0" borderId="10" xfId="54" applyNumberFormat="1" applyFont="1" applyFill="1" applyBorder="1" applyAlignment="1" applyProtection="1">
      <alignment horizontal="center" vertical="top"/>
      <protection locked="0"/>
    </xf>
    <xf numFmtId="164" fontId="12" fillId="24" borderId="10" xfId="54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horizontal="center"/>
    </xf>
    <xf numFmtId="164" fontId="15" fillId="24" borderId="10" xfId="54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 wrapText="1"/>
    </xf>
    <xf numFmtId="0" fontId="12" fillId="24" borderId="10" xfId="0" applyFont="1" applyFill="1" applyBorder="1" applyAlignment="1">
      <alignment horizontal="center" vertical="top"/>
    </xf>
    <xf numFmtId="164" fontId="12" fillId="0" borderId="10" xfId="54" applyFont="1" applyFill="1" applyBorder="1" applyAlignment="1" applyProtection="1">
      <alignment horizontal="center" vertical="top"/>
      <protection/>
    </xf>
    <xf numFmtId="4" fontId="12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24" borderId="10" xfId="0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 wrapText="1"/>
    </xf>
    <xf numFmtId="0" fontId="15" fillId="24" borderId="10" xfId="0" applyFont="1" applyFill="1" applyBorder="1" applyAlignment="1">
      <alignment horizontal="center" vertical="top"/>
    </xf>
    <xf numFmtId="164" fontId="15" fillId="0" borderId="10" xfId="54" applyFont="1" applyFill="1" applyBorder="1" applyAlignment="1" applyProtection="1">
      <alignment horizontal="center" vertical="top"/>
      <protection/>
    </xf>
    <xf numFmtId="4" fontId="15" fillId="0" borderId="10" xfId="0" applyNumberFormat="1" applyFont="1" applyFill="1" applyBorder="1" applyAlignment="1">
      <alignment horizontal="center" vertical="top"/>
    </xf>
    <xf numFmtId="164" fontId="13" fillId="24" borderId="10" xfId="54" applyFont="1" applyFill="1" applyBorder="1" applyAlignment="1" applyProtection="1">
      <alignment horizontal="center" vertical="top"/>
      <protection/>
    </xf>
    <xf numFmtId="2" fontId="12" fillId="0" borderId="10" xfId="50" applyNumberFormat="1" applyFont="1" applyFill="1" applyBorder="1" applyAlignment="1">
      <alignment horizontal="center"/>
      <protection/>
    </xf>
    <xf numFmtId="174" fontId="12" fillId="0" borderId="10" xfId="54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Fill="1" applyAlignment="1">
      <alignment horizontal="center"/>
    </xf>
    <xf numFmtId="2" fontId="12" fillId="0" borderId="0" xfId="54" applyNumberFormat="1" applyFont="1" applyFill="1" applyBorder="1" applyAlignment="1" applyProtection="1">
      <alignment horizontal="center" vertical="top"/>
      <protection locked="0"/>
    </xf>
    <xf numFmtId="164" fontId="13" fillId="0" borderId="0" xfId="54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horizontal="center" vertical="top"/>
    </xf>
    <xf numFmtId="164" fontId="12" fillId="0" borderId="0" xfId="54" applyFont="1" applyFill="1" applyBorder="1" applyAlignment="1" applyProtection="1">
      <alignment horizontal="center" vertical="top"/>
      <protection/>
    </xf>
    <xf numFmtId="4" fontId="13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167" fontId="13" fillId="0" borderId="0" xfId="47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22" fillId="0" borderId="0" xfId="54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" fontId="19" fillId="0" borderId="0" xfId="54" applyNumberFormat="1" applyFont="1" applyFill="1" applyBorder="1" applyAlignment="1" applyProtection="1">
      <alignment/>
      <protection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2" fontId="5" fillId="0" borderId="0" xfId="54" applyNumberFormat="1" applyFont="1" applyFill="1" applyBorder="1" applyAlignment="1" applyProtection="1">
      <alignment horizontal="right" vertical="top"/>
      <protection locked="0"/>
    </xf>
    <xf numFmtId="2" fontId="19" fillId="0" borderId="0" xfId="54" applyNumberFormat="1" applyFont="1" applyFill="1" applyBorder="1" applyAlignment="1" applyProtection="1">
      <alignment horizontal="right" vertical="top"/>
      <protection locked="0"/>
    </xf>
    <xf numFmtId="2" fontId="5" fillId="0" borderId="0" xfId="54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35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2" fontId="35" fillId="0" borderId="0" xfId="0" applyNumberFormat="1" applyFont="1" applyFill="1" applyAlignment="1">
      <alignment/>
    </xf>
    <xf numFmtId="2" fontId="34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 horizontal="center"/>
    </xf>
    <xf numFmtId="2" fontId="34" fillId="0" borderId="11" xfId="0" applyNumberFormat="1" applyFont="1" applyFill="1" applyBorder="1" applyAlignment="1">
      <alignment horizontal="center"/>
    </xf>
    <xf numFmtId="4" fontId="34" fillId="0" borderId="11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171" fontId="34" fillId="0" borderId="10" xfId="0" applyNumberFormat="1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2" fontId="34" fillId="0" borderId="12" xfId="0" applyNumberFormat="1" applyFont="1" applyFill="1" applyBorder="1" applyAlignment="1">
      <alignment/>
    </xf>
    <xf numFmtId="2" fontId="35" fillId="0" borderId="12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center" vertical="top"/>
    </xf>
    <xf numFmtId="171" fontId="34" fillId="0" borderId="10" xfId="0" applyNumberFormat="1" applyFont="1" applyFill="1" applyBorder="1" applyAlignment="1">
      <alignment vertical="top"/>
    </xf>
    <xf numFmtId="2" fontId="34" fillId="0" borderId="10" xfId="0" applyNumberFormat="1" applyFont="1" applyFill="1" applyBorder="1" applyAlignment="1">
      <alignment vertical="top"/>
    </xf>
    <xf numFmtId="4" fontId="35" fillId="0" borderId="12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wrapText="1"/>
    </xf>
    <xf numFmtId="2" fontId="34" fillId="0" borderId="10" xfId="0" applyNumberFormat="1" applyFont="1" applyFill="1" applyBorder="1" applyAlignment="1">
      <alignment horizontal="center" vertical="top"/>
    </xf>
    <xf numFmtId="2" fontId="34" fillId="0" borderId="1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vertical="top" wrapText="1"/>
    </xf>
    <xf numFmtId="2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 horizontal="center"/>
    </xf>
    <xf numFmtId="2" fontId="34" fillId="0" borderId="0" xfId="0" applyNumberFormat="1" applyFont="1" applyFill="1" applyAlignment="1">
      <alignment wrapText="1"/>
    </xf>
    <xf numFmtId="2" fontId="34" fillId="0" borderId="10" xfId="0" applyNumberFormat="1" applyFont="1" applyFill="1" applyBorder="1" applyAlignment="1">
      <alignment horizontal="left" vertical="top" wrapText="1"/>
    </xf>
    <xf numFmtId="2" fontId="34" fillId="0" borderId="10" xfId="0" applyNumberFormat="1" applyFont="1" applyFill="1" applyBorder="1" applyAlignment="1">
      <alignment horizontal="right" vertical="top"/>
    </xf>
    <xf numFmtId="2" fontId="34" fillId="0" borderId="10" xfId="0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3" xfId="0" applyNumberFormat="1" applyFont="1" applyBorder="1" applyAlignment="1" applyProtection="1">
      <alignment horizontal="center" vertical="top"/>
      <protection locked="0"/>
    </xf>
    <xf numFmtId="0" fontId="25" fillId="0" borderId="13" xfId="0" applyFont="1" applyBorder="1" applyAlignment="1">
      <alignment horizontal="left" vertical="center" wrapText="1"/>
    </xf>
    <xf numFmtId="0" fontId="29" fillId="0" borderId="13" xfId="0" applyNumberFormat="1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center" vertical="center" wrapText="1"/>
    </xf>
    <xf numFmtId="164" fontId="26" fillId="0" borderId="13" xfId="54" applyFont="1" applyFill="1" applyBorder="1" applyAlignment="1" applyProtection="1">
      <alignment/>
      <protection/>
    </xf>
    <xf numFmtId="0" fontId="25" fillId="0" borderId="13" xfId="0" applyFont="1" applyBorder="1" applyAlignment="1">
      <alignment horizontal="left" vertical="top"/>
    </xf>
    <xf numFmtId="165" fontId="25" fillId="0" borderId="13" xfId="0" applyNumberFormat="1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 wrapText="1"/>
    </xf>
    <xf numFmtId="0" fontId="25" fillId="0" borderId="13" xfId="0" applyNumberFormat="1" applyFont="1" applyBorder="1" applyAlignment="1" applyProtection="1">
      <alignment horizontal="left" vertical="top" wrapText="1"/>
      <protection locked="0"/>
    </xf>
    <xf numFmtId="164" fontId="25" fillId="0" borderId="13" xfId="54" applyFont="1" applyFill="1" applyBorder="1" applyAlignment="1" applyProtection="1">
      <alignment horizontal="left" vertical="top" wrapText="1"/>
      <protection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4" fontId="26" fillId="0" borderId="13" xfId="54" applyNumberFormat="1" applyFont="1" applyFill="1" applyBorder="1" applyAlignment="1" applyProtection="1">
      <alignment/>
      <protection/>
    </xf>
    <xf numFmtId="4" fontId="25" fillId="0" borderId="13" xfId="0" applyNumberFormat="1" applyFont="1" applyFill="1" applyBorder="1" applyAlignment="1">
      <alignment horizontal="center"/>
    </xf>
    <xf numFmtId="4" fontId="25" fillId="0" borderId="13" xfId="54" applyNumberFormat="1" applyFont="1" applyFill="1" applyBorder="1" applyAlignment="1" applyProtection="1">
      <alignment horizontal="center" vertical="top"/>
      <protection locked="0"/>
    </xf>
    <xf numFmtId="4" fontId="25" fillId="0" borderId="13" xfId="54" applyNumberFormat="1" applyFont="1" applyFill="1" applyBorder="1" applyAlignment="1" applyProtection="1">
      <alignment horizontal="right" vertical="top"/>
      <protection locked="0"/>
    </xf>
    <xf numFmtId="4" fontId="26" fillId="0" borderId="13" xfId="54" applyNumberFormat="1" applyFont="1" applyFill="1" applyBorder="1" applyAlignment="1" applyProtection="1">
      <alignment horizontal="center" vertical="top"/>
      <protection locked="0"/>
    </xf>
    <xf numFmtId="4" fontId="27" fillId="0" borderId="13" xfId="54" applyNumberFormat="1" applyFont="1" applyFill="1" applyBorder="1" applyAlignment="1" applyProtection="1">
      <alignment/>
      <protection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right"/>
    </xf>
    <xf numFmtId="2" fontId="26" fillId="0" borderId="13" xfId="54" applyNumberFormat="1" applyFont="1" applyFill="1" applyBorder="1" applyAlignment="1" applyProtection="1">
      <alignment horizontal="right" vertical="top"/>
      <protection locked="0"/>
    </xf>
    <xf numFmtId="4" fontId="28" fillId="0" borderId="13" xfId="54" applyNumberFormat="1" applyFont="1" applyFill="1" applyBorder="1" applyAlignment="1" applyProtection="1">
      <alignment/>
      <protection/>
    </xf>
    <xf numFmtId="4" fontId="25" fillId="0" borderId="13" xfId="0" applyNumberFormat="1" applyFont="1" applyFill="1" applyBorder="1" applyAlignment="1">
      <alignment horizontal="right"/>
    </xf>
    <xf numFmtId="2" fontId="25" fillId="0" borderId="13" xfId="54" applyNumberFormat="1" applyFont="1" applyFill="1" applyBorder="1" applyAlignment="1" applyProtection="1">
      <alignment horizontal="right" vertical="top"/>
      <protection locked="0"/>
    </xf>
    <xf numFmtId="4" fontId="29" fillId="0" borderId="13" xfId="54" applyNumberFormat="1" applyFont="1" applyFill="1" applyBorder="1" applyAlignment="1" applyProtection="1">
      <alignment/>
      <protection/>
    </xf>
    <xf numFmtId="4" fontId="25" fillId="0" borderId="13" xfId="54" applyNumberFormat="1" applyFont="1" applyFill="1" applyBorder="1" applyAlignment="1" applyProtection="1">
      <alignment/>
      <protection/>
    </xf>
    <xf numFmtId="4" fontId="30" fillId="0" borderId="13" xfId="54" applyNumberFormat="1" applyFont="1" applyFill="1" applyBorder="1" applyAlignment="1" applyProtection="1">
      <alignment/>
      <protection/>
    </xf>
    <xf numFmtId="0" fontId="26" fillId="0" borderId="13" xfId="0" applyFont="1" applyFill="1" applyBorder="1" applyAlignment="1">
      <alignment horizontal="left" vertical="top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/>
    </xf>
    <xf numFmtId="4" fontId="26" fillId="0" borderId="13" xfId="54" applyNumberFormat="1" applyFont="1" applyFill="1" applyBorder="1" applyAlignment="1" applyProtection="1">
      <alignment vertical="top"/>
      <protection/>
    </xf>
    <xf numFmtId="4" fontId="26" fillId="0" borderId="13" xfId="0" applyNumberFormat="1" applyFont="1" applyFill="1" applyBorder="1" applyAlignment="1">
      <alignment horizontal="right" vertical="top"/>
    </xf>
    <xf numFmtId="0" fontId="26" fillId="0" borderId="13" xfId="0" applyFont="1" applyFill="1" applyBorder="1" applyAlignment="1">
      <alignment wrapText="1"/>
    </xf>
    <xf numFmtId="4" fontId="31" fillId="0" borderId="13" xfId="54" applyNumberFormat="1" applyFont="1" applyFill="1" applyBorder="1" applyAlignment="1" applyProtection="1">
      <alignment/>
      <protection/>
    </xf>
    <xf numFmtId="4" fontId="26" fillId="0" borderId="13" xfId="54" applyNumberFormat="1" applyFont="1" applyFill="1" applyBorder="1" applyAlignment="1" applyProtection="1">
      <alignment horizontal="right" vertical="top"/>
      <protection/>
    </xf>
    <xf numFmtId="0" fontId="25" fillId="0" borderId="13" xfId="0" applyFont="1" applyFill="1" applyBorder="1" applyAlignment="1">
      <alignment horizontal="left" vertical="top"/>
    </xf>
    <xf numFmtId="0" fontId="25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 vertical="top"/>
    </xf>
    <xf numFmtId="4" fontId="25" fillId="0" borderId="13" xfId="0" applyNumberFormat="1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center" vertical="top"/>
    </xf>
    <xf numFmtId="4" fontId="32" fillId="0" borderId="13" xfId="54" applyNumberFormat="1" applyFont="1" applyFill="1" applyBorder="1" applyAlignment="1" applyProtection="1">
      <alignment vertical="top"/>
      <protection/>
    </xf>
    <xf numFmtId="4" fontId="32" fillId="0" borderId="13" xfId="0" applyNumberFormat="1" applyFont="1" applyFill="1" applyBorder="1" applyAlignment="1">
      <alignment horizontal="right" vertical="top"/>
    </xf>
    <xf numFmtId="2" fontId="32" fillId="0" borderId="13" xfId="54" applyNumberFormat="1" applyFont="1" applyFill="1" applyBorder="1" applyAlignment="1" applyProtection="1">
      <alignment horizontal="right" vertical="top"/>
      <protection locked="0"/>
    </xf>
    <xf numFmtId="4" fontId="31" fillId="0" borderId="13" xfId="54" applyNumberFormat="1" applyFont="1" applyFill="1" applyBorder="1" applyAlignment="1" applyProtection="1">
      <alignment vertical="top"/>
      <protection/>
    </xf>
    <xf numFmtId="2" fontId="25" fillId="0" borderId="13" xfId="54" applyNumberFormat="1" applyFont="1" applyFill="1" applyBorder="1" applyAlignment="1" applyProtection="1">
      <alignment/>
      <protection/>
    </xf>
    <xf numFmtId="2" fontId="26" fillId="0" borderId="13" xfId="0" applyNumberFormat="1" applyFont="1" applyFill="1" applyBorder="1" applyAlignment="1">
      <alignment horizontal="right" vertical="top"/>
    </xf>
    <xf numFmtId="4" fontId="32" fillId="0" borderId="13" xfId="54" applyNumberFormat="1" applyFont="1" applyFill="1" applyBorder="1" applyAlignment="1" applyProtection="1">
      <alignment/>
      <protection/>
    </xf>
    <xf numFmtId="2" fontId="26" fillId="0" borderId="13" xfId="54" applyNumberFormat="1" applyFont="1" applyFill="1" applyBorder="1" applyAlignment="1" applyProtection="1">
      <alignment vertical="top"/>
      <protection locked="0"/>
    </xf>
    <xf numFmtId="2" fontId="26" fillId="0" borderId="13" xfId="0" applyNumberFormat="1" applyFont="1" applyFill="1" applyBorder="1" applyAlignment="1">
      <alignment wrapText="1"/>
    </xf>
    <xf numFmtId="166" fontId="26" fillId="0" borderId="13" xfId="0" applyNumberFormat="1" applyFont="1" applyFill="1" applyBorder="1" applyAlignment="1">
      <alignment horizontal="left"/>
    </xf>
    <xf numFmtId="2" fontId="26" fillId="0" borderId="13" xfId="54" applyNumberFormat="1" applyFont="1" applyFill="1" applyBorder="1" applyAlignment="1" applyProtection="1">
      <alignment horizontal="right"/>
      <protection locked="0"/>
    </xf>
    <xf numFmtId="2" fontId="26" fillId="0" borderId="13" xfId="0" applyNumberFormat="1" applyFont="1" applyBorder="1" applyAlignment="1">
      <alignment/>
    </xf>
    <xf numFmtId="2" fontId="25" fillId="0" borderId="13" xfId="0" applyNumberFormat="1" applyFont="1" applyBorder="1" applyAlignment="1">
      <alignment/>
    </xf>
    <xf numFmtId="2" fontId="26" fillId="0" borderId="13" xfId="0" applyNumberFormat="1" applyFont="1" applyBorder="1" applyAlignment="1">
      <alignment wrapText="1"/>
    </xf>
    <xf numFmtId="0" fontId="26" fillId="0" borderId="13" xfId="0" applyFont="1" applyFill="1" applyBorder="1" applyAlignment="1">
      <alignment horizontal="left" vertical="top" wrapText="1"/>
    </xf>
    <xf numFmtId="4" fontId="26" fillId="0" borderId="13" xfId="0" applyNumberFormat="1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2" fontId="26" fillId="0" borderId="13" xfId="54" applyNumberFormat="1" applyFont="1" applyFill="1" applyBorder="1" applyAlignment="1" applyProtection="1">
      <alignment/>
      <protection locked="0"/>
    </xf>
    <xf numFmtId="0" fontId="34" fillId="0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horizontal="center" vertical="top"/>
    </xf>
    <xf numFmtId="2" fontId="26" fillId="0" borderId="13" xfId="54" applyNumberFormat="1" applyFont="1" applyFill="1" applyBorder="1" applyAlignment="1" applyProtection="1">
      <alignment horizontal="center" vertical="top"/>
      <protection locked="0"/>
    </xf>
    <xf numFmtId="164" fontId="25" fillId="0" borderId="13" xfId="54" applyFont="1" applyFill="1" applyBorder="1" applyAlignment="1" applyProtection="1">
      <alignment/>
      <protection/>
    </xf>
    <xf numFmtId="0" fontId="26" fillId="0" borderId="13" xfId="54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>
      <alignment horizontal="center"/>
    </xf>
    <xf numFmtId="0" fontId="1" fillId="0" borderId="0" xfId="50" applyFont="1" applyFill="1" applyBorder="1" applyAlignment="1">
      <alignment horizontal="left"/>
      <protection/>
    </xf>
    <xf numFmtId="0" fontId="6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textRotation="255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35" fillId="0" borderId="10" xfId="0" applyNumberFormat="1" applyFont="1" applyFill="1" applyBorder="1" applyAlignment="1">
      <alignment horizontal="left" wrapText="1"/>
    </xf>
    <xf numFmtId="2" fontId="35" fillId="0" borderId="0" xfId="0" applyNumberFormat="1" applyFont="1" applyBorder="1" applyAlignment="1">
      <alignment/>
    </xf>
    <xf numFmtId="2" fontId="35" fillId="0" borderId="10" xfId="0" applyNumberFormat="1" applyFont="1" applyFill="1" applyBorder="1" applyAlignment="1">
      <alignment horizontal="left"/>
    </xf>
    <xf numFmtId="2" fontId="36" fillId="0" borderId="0" xfId="0" applyNumberFormat="1" applyFont="1" applyBorder="1" applyAlignment="1">
      <alignment/>
    </xf>
    <xf numFmtId="0" fontId="35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5" fillId="0" borderId="0" xfId="0" applyFont="1" applyBorder="1" applyAlignment="1">
      <alignment/>
    </xf>
    <xf numFmtId="2" fontId="35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ópia de orçamento Rev 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57150</xdr:rowOff>
    </xdr:from>
    <xdr:to>
      <xdr:col>3</xdr:col>
      <xdr:colOff>9525</xdr:colOff>
      <xdr:row>10</xdr:row>
      <xdr:rowOff>57150</xdr:rowOff>
    </xdr:to>
    <xdr:sp>
      <xdr:nvSpPr>
        <xdr:cNvPr id="1" name="Line 1"/>
        <xdr:cNvSpPr>
          <a:spLocks/>
        </xdr:cNvSpPr>
      </xdr:nvSpPr>
      <xdr:spPr>
        <a:xfrm>
          <a:off x="3905250" y="1514475"/>
          <a:ext cx="3238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3228975</xdr:colOff>
      <xdr:row>13</xdr:row>
      <xdr:rowOff>76200</xdr:rowOff>
    </xdr:from>
    <xdr:to>
      <xdr:col>2</xdr:col>
      <xdr:colOff>314325</xdr:colOff>
      <xdr:row>13</xdr:row>
      <xdr:rowOff>76200</xdr:rowOff>
    </xdr:to>
    <xdr:sp>
      <xdr:nvSpPr>
        <xdr:cNvPr id="2" name="Line 2"/>
        <xdr:cNvSpPr>
          <a:spLocks/>
        </xdr:cNvSpPr>
      </xdr:nvSpPr>
      <xdr:spPr>
        <a:xfrm>
          <a:off x="3895725" y="1666875"/>
          <a:ext cx="3238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57150</xdr:rowOff>
    </xdr:from>
    <xdr:to>
      <xdr:col>3</xdr:col>
      <xdr:colOff>0</xdr:colOff>
      <xdr:row>16</xdr:row>
      <xdr:rowOff>57150</xdr:rowOff>
    </xdr:to>
    <xdr:sp>
      <xdr:nvSpPr>
        <xdr:cNvPr id="3" name="Line 3"/>
        <xdr:cNvSpPr>
          <a:spLocks/>
        </xdr:cNvSpPr>
      </xdr:nvSpPr>
      <xdr:spPr>
        <a:xfrm>
          <a:off x="3905250" y="1781175"/>
          <a:ext cx="31432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66675</xdr:rowOff>
    </xdr:from>
    <xdr:to>
      <xdr:col>5</xdr:col>
      <xdr:colOff>9525</xdr:colOff>
      <xdr:row>27</xdr:row>
      <xdr:rowOff>66675</xdr:rowOff>
    </xdr:to>
    <xdr:sp>
      <xdr:nvSpPr>
        <xdr:cNvPr id="4" name="Line 4"/>
        <xdr:cNvSpPr>
          <a:spLocks/>
        </xdr:cNvSpPr>
      </xdr:nvSpPr>
      <xdr:spPr>
        <a:xfrm>
          <a:off x="4533900" y="2514600"/>
          <a:ext cx="3238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30</xdr:row>
      <xdr:rowOff>66675</xdr:rowOff>
    </xdr:from>
    <xdr:to>
      <xdr:col>5</xdr:col>
      <xdr:colOff>9525</xdr:colOff>
      <xdr:row>30</xdr:row>
      <xdr:rowOff>66675</xdr:rowOff>
    </xdr:to>
    <xdr:sp>
      <xdr:nvSpPr>
        <xdr:cNvPr id="5" name="Line 5"/>
        <xdr:cNvSpPr>
          <a:spLocks/>
        </xdr:cNvSpPr>
      </xdr:nvSpPr>
      <xdr:spPr>
        <a:xfrm>
          <a:off x="4524375" y="2647950"/>
          <a:ext cx="33337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66675</xdr:rowOff>
    </xdr:from>
    <xdr:to>
      <xdr:col>4</xdr:col>
      <xdr:colOff>0</xdr:colOff>
      <xdr:row>33</xdr:row>
      <xdr:rowOff>66675</xdr:rowOff>
    </xdr:to>
    <xdr:sp>
      <xdr:nvSpPr>
        <xdr:cNvPr id="6" name="Line 6"/>
        <xdr:cNvSpPr>
          <a:spLocks/>
        </xdr:cNvSpPr>
      </xdr:nvSpPr>
      <xdr:spPr>
        <a:xfrm>
          <a:off x="4229100" y="2781300"/>
          <a:ext cx="3048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36</xdr:row>
      <xdr:rowOff>66675</xdr:rowOff>
    </xdr:from>
    <xdr:to>
      <xdr:col>3</xdr:col>
      <xdr:colOff>314325</xdr:colOff>
      <xdr:row>36</xdr:row>
      <xdr:rowOff>66675</xdr:rowOff>
    </xdr:to>
    <xdr:sp>
      <xdr:nvSpPr>
        <xdr:cNvPr id="7" name="Line 7"/>
        <xdr:cNvSpPr>
          <a:spLocks/>
        </xdr:cNvSpPr>
      </xdr:nvSpPr>
      <xdr:spPr>
        <a:xfrm>
          <a:off x="4238625" y="2914650"/>
          <a:ext cx="29527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5</xdr:col>
      <xdr:colOff>142875</xdr:colOff>
      <xdr:row>39</xdr:row>
      <xdr:rowOff>76200</xdr:rowOff>
    </xdr:to>
    <xdr:sp>
      <xdr:nvSpPr>
        <xdr:cNvPr id="8" name="Line 8"/>
        <xdr:cNvSpPr>
          <a:spLocks/>
        </xdr:cNvSpPr>
      </xdr:nvSpPr>
      <xdr:spPr>
        <a:xfrm>
          <a:off x="4848225" y="3057525"/>
          <a:ext cx="14287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76200</xdr:rowOff>
    </xdr:from>
    <xdr:to>
      <xdr:col>5</xdr:col>
      <xdr:colOff>114300</xdr:colOff>
      <xdr:row>42</xdr:row>
      <xdr:rowOff>76200</xdr:rowOff>
    </xdr:to>
    <xdr:sp>
      <xdr:nvSpPr>
        <xdr:cNvPr id="9" name="Line 9"/>
        <xdr:cNvSpPr>
          <a:spLocks/>
        </xdr:cNvSpPr>
      </xdr:nvSpPr>
      <xdr:spPr>
        <a:xfrm>
          <a:off x="4857750" y="3190875"/>
          <a:ext cx="10477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66675</xdr:rowOff>
    </xdr:from>
    <xdr:to>
      <xdr:col>3</xdr:col>
      <xdr:colOff>304800</xdr:colOff>
      <xdr:row>45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4219575" y="3314700"/>
          <a:ext cx="3048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48</xdr:row>
      <xdr:rowOff>76200</xdr:rowOff>
    </xdr:from>
    <xdr:to>
      <xdr:col>5</xdr:col>
      <xdr:colOff>314325</xdr:colOff>
      <xdr:row>48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5000625" y="3457575"/>
          <a:ext cx="16192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76200</xdr:rowOff>
    </xdr:from>
    <xdr:to>
      <xdr:col>4</xdr:col>
      <xdr:colOff>161925</xdr:colOff>
      <xdr:row>51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4543425" y="3590925"/>
          <a:ext cx="1524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76200</xdr:rowOff>
    </xdr:from>
    <xdr:to>
      <xdr:col>6</xdr:col>
      <xdr:colOff>0</xdr:colOff>
      <xdr:row>54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4219575" y="3724275"/>
          <a:ext cx="94297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56</xdr:row>
      <xdr:rowOff>95250</xdr:rowOff>
    </xdr:from>
    <xdr:to>
      <xdr:col>5</xdr:col>
      <xdr:colOff>123825</xdr:colOff>
      <xdr:row>56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857750" y="3876675"/>
          <a:ext cx="1143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61</xdr:row>
      <xdr:rowOff>85725</xdr:rowOff>
    </xdr:from>
    <xdr:to>
      <xdr:col>5</xdr:col>
      <xdr:colOff>123825</xdr:colOff>
      <xdr:row>61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4857750" y="4324350"/>
          <a:ext cx="1143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76200</xdr:rowOff>
    </xdr:from>
    <xdr:to>
      <xdr:col>8</xdr:col>
      <xdr:colOff>19050</xdr:colOff>
      <xdr:row>67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5476875" y="4743450"/>
          <a:ext cx="33337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66675</xdr:rowOff>
    </xdr:from>
    <xdr:to>
      <xdr:col>8</xdr:col>
      <xdr:colOff>19050</xdr:colOff>
      <xdr:row>70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476875" y="4867275"/>
          <a:ext cx="33337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66675</xdr:rowOff>
    </xdr:from>
    <xdr:to>
      <xdr:col>7</xdr:col>
      <xdr:colOff>114300</xdr:colOff>
      <xdr:row>73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5476875" y="5000625"/>
          <a:ext cx="1143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76</xdr:row>
      <xdr:rowOff>85725</xdr:rowOff>
    </xdr:from>
    <xdr:to>
      <xdr:col>10</xdr:col>
      <xdr:colOff>9525</xdr:colOff>
      <xdr:row>76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781675" y="5314950"/>
          <a:ext cx="6477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78</xdr:row>
      <xdr:rowOff>76200</xdr:rowOff>
    </xdr:from>
    <xdr:to>
      <xdr:col>10</xdr:col>
      <xdr:colOff>9525</xdr:colOff>
      <xdr:row>78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5781675" y="5467350"/>
          <a:ext cx="6477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81</xdr:row>
      <xdr:rowOff>76200</xdr:rowOff>
    </xdr:from>
    <xdr:to>
      <xdr:col>10</xdr:col>
      <xdr:colOff>9525</xdr:colOff>
      <xdr:row>81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5781675" y="5600700"/>
          <a:ext cx="6477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66675</xdr:rowOff>
    </xdr:from>
    <xdr:to>
      <xdr:col>10</xdr:col>
      <xdr:colOff>19050</xdr:colOff>
      <xdr:row>84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5791200" y="5724525"/>
          <a:ext cx="6477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91</xdr:row>
      <xdr:rowOff>66675</xdr:rowOff>
    </xdr:from>
    <xdr:to>
      <xdr:col>11</xdr:col>
      <xdr:colOff>19050</xdr:colOff>
      <xdr:row>91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5781675" y="6153150"/>
          <a:ext cx="9715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94</xdr:row>
      <xdr:rowOff>66675</xdr:rowOff>
    </xdr:from>
    <xdr:to>
      <xdr:col>11</xdr:col>
      <xdr:colOff>28575</xdr:colOff>
      <xdr:row>94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5791200" y="6286500"/>
          <a:ext cx="9715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97</xdr:row>
      <xdr:rowOff>66675</xdr:rowOff>
    </xdr:from>
    <xdr:to>
      <xdr:col>11</xdr:col>
      <xdr:colOff>38100</xdr:colOff>
      <xdr:row>97</xdr:row>
      <xdr:rowOff>66675</xdr:rowOff>
    </xdr:to>
    <xdr:sp>
      <xdr:nvSpPr>
        <xdr:cNvPr id="25" name="Line 25"/>
        <xdr:cNvSpPr>
          <a:spLocks/>
        </xdr:cNvSpPr>
      </xdr:nvSpPr>
      <xdr:spPr>
        <a:xfrm>
          <a:off x="5800725" y="6419850"/>
          <a:ext cx="9715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66675</xdr:rowOff>
    </xdr:from>
    <xdr:to>
      <xdr:col>10</xdr:col>
      <xdr:colOff>295275</xdr:colOff>
      <xdr:row>101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6429375" y="6715125"/>
          <a:ext cx="2857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57150</xdr:rowOff>
    </xdr:from>
    <xdr:to>
      <xdr:col>8</xdr:col>
      <xdr:colOff>142875</xdr:colOff>
      <xdr:row>105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5791200" y="7000875"/>
          <a:ext cx="14287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66675</xdr:rowOff>
    </xdr:from>
    <xdr:to>
      <xdr:col>10</xdr:col>
      <xdr:colOff>304800</xdr:colOff>
      <xdr:row>109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5791200" y="7305675"/>
          <a:ext cx="9334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114</xdr:row>
      <xdr:rowOff>57150</xdr:rowOff>
    </xdr:from>
    <xdr:to>
      <xdr:col>19</xdr:col>
      <xdr:colOff>19050</xdr:colOff>
      <xdr:row>114</xdr:row>
      <xdr:rowOff>66675</xdr:rowOff>
    </xdr:to>
    <xdr:sp>
      <xdr:nvSpPr>
        <xdr:cNvPr id="29" name="Line 29"/>
        <xdr:cNvSpPr>
          <a:spLocks/>
        </xdr:cNvSpPr>
      </xdr:nvSpPr>
      <xdr:spPr>
        <a:xfrm flipV="1">
          <a:off x="6429375" y="7753350"/>
          <a:ext cx="2838450" cy="9525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118</xdr:row>
      <xdr:rowOff>57150</xdr:rowOff>
    </xdr:from>
    <xdr:to>
      <xdr:col>19</xdr:col>
      <xdr:colOff>9525</xdr:colOff>
      <xdr:row>118</xdr:row>
      <xdr:rowOff>76200</xdr:rowOff>
    </xdr:to>
    <xdr:sp>
      <xdr:nvSpPr>
        <xdr:cNvPr id="30" name="Line 30"/>
        <xdr:cNvSpPr>
          <a:spLocks/>
        </xdr:cNvSpPr>
      </xdr:nvSpPr>
      <xdr:spPr>
        <a:xfrm flipV="1">
          <a:off x="6410325" y="8048625"/>
          <a:ext cx="2847975" cy="1905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121</xdr:row>
      <xdr:rowOff>57150</xdr:rowOff>
    </xdr:from>
    <xdr:to>
      <xdr:col>19</xdr:col>
      <xdr:colOff>28575</xdr:colOff>
      <xdr:row>121</xdr:row>
      <xdr:rowOff>66675</xdr:rowOff>
    </xdr:to>
    <xdr:sp>
      <xdr:nvSpPr>
        <xdr:cNvPr id="31" name="Line 31"/>
        <xdr:cNvSpPr>
          <a:spLocks/>
        </xdr:cNvSpPr>
      </xdr:nvSpPr>
      <xdr:spPr>
        <a:xfrm flipV="1">
          <a:off x="6410325" y="8181975"/>
          <a:ext cx="2867025" cy="9525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66675</xdr:rowOff>
    </xdr:from>
    <xdr:to>
      <xdr:col>19</xdr:col>
      <xdr:colOff>9525</xdr:colOff>
      <xdr:row>124</xdr:row>
      <xdr:rowOff>76200</xdr:rowOff>
    </xdr:to>
    <xdr:sp>
      <xdr:nvSpPr>
        <xdr:cNvPr id="32" name="Line 32"/>
        <xdr:cNvSpPr>
          <a:spLocks/>
        </xdr:cNvSpPr>
      </xdr:nvSpPr>
      <xdr:spPr>
        <a:xfrm flipV="1">
          <a:off x="6429375" y="8324850"/>
          <a:ext cx="2828925" cy="9525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57150</xdr:rowOff>
    </xdr:from>
    <xdr:to>
      <xdr:col>19</xdr:col>
      <xdr:colOff>0</xdr:colOff>
      <xdr:row>128</xdr:row>
      <xdr:rowOff>66675</xdr:rowOff>
    </xdr:to>
    <xdr:sp>
      <xdr:nvSpPr>
        <xdr:cNvPr id="33" name="Line 33"/>
        <xdr:cNvSpPr>
          <a:spLocks/>
        </xdr:cNvSpPr>
      </xdr:nvSpPr>
      <xdr:spPr>
        <a:xfrm flipV="1">
          <a:off x="6419850" y="8610600"/>
          <a:ext cx="2828925" cy="9525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132</xdr:row>
      <xdr:rowOff>66675</xdr:rowOff>
    </xdr:from>
    <xdr:to>
      <xdr:col>21</xdr:col>
      <xdr:colOff>0</xdr:colOff>
      <xdr:row>132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9248775" y="8915400"/>
          <a:ext cx="628650" cy="9525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135</xdr:row>
      <xdr:rowOff>76200</xdr:rowOff>
    </xdr:from>
    <xdr:to>
      <xdr:col>19</xdr:col>
      <xdr:colOff>133350</xdr:colOff>
      <xdr:row>135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9248775" y="9058275"/>
          <a:ext cx="1333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141</xdr:row>
      <xdr:rowOff>76200</xdr:rowOff>
    </xdr:from>
    <xdr:to>
      <xdr:col>8</xdr:col>
      <xdr:colOff>133350</xdr:colOff>
      <xdr:row>141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5791200" y="9677400"/>
          <a:ext cx="1333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145</xdr:row>
      <xdr:rowOff>76200</xdr:rowOff>
    </xdr:from>
    <xdr:to>
      <xdr:col>9</xdr:col>
      <xdr:colOff>9525</xdr:colOff>
      <xdr:row>145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5924550" y="9972675"/>
          <a:ext cx="1905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159</xdr:row>
      <xdr:rowOff>76200</xdr:rowOff>
    </xdr:from>
    <xdr:to>
      <xdr:col>6</xdr:col>
      <xdr:colOff>152400</xdr:colOff>
      <xdr:row>159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5076825" y="11239500"/>
          <a:ext cx="23812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162</xdr:row>
      <xdr:rowOff>76200</xdr:rowOff>
    </xdr:from>
    <xdr:to>
      <xdr:col>6</xdr:col>
      <xdr:colOff>171450</xdr:colOff>
      <xdr:row>162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5162550" y="11372850"/>
          <a:ext cx="1714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164</xdr:row>
      <xdr:rowOff>76200</xdr:rowOff>
    </xdr:from>
    <xdr:to>
      <xdr:col>7</xdr:col>
      <xdr:colOff>9525</xdr:colOff>
      <xdr:row>164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5172075" y="11506200"/>
          <a:ext cx="31432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185</xdr:row>
      <xdr:rowOff>76200</xdr:rowOff>
    </xdr:from>
    <xdr:to>
      <xdr:col>18</xdr:col>
      <xdr:colOff>28575</xdr:colOff>
      <xdr:row>185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6105525" y="14039850"/>
          <a:ext cx="28575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188</xdr:row>
      <xdr:rowOff>76200</xdr:rowOff>
    </xdr:from>
    <xdr:to>
      <xdr:col>19</xdr:col>
      <xdr:colOff>9525</xdr:colOff>
      <xdr:row>188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6400800" y="14173200"/>
          <a:ext cx="28575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191</xdr:row>
      <xdr:rowOff>76200</xdr:rowOff>
    </xdr:from>
    <xdr:to>
      <xdr:col>20</xdr:col>
      <xdr:colOff>295275</xdr:colOff>
      <xdr:row>191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7677150" y="14306550"/>
          <a:ext cx="2181225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194</xdr:row>
      <xdr:rowOff>76200</xdr:rowOff>
    </xdr:from>
    <xdr:to>
      <xdr:col>23</xdr:col>
      <xdr:colOff>28575</xdr:colOff>
      <xdr:row>194</xdr:row>
      <xdr:rowOff>76200</xdr:rowOff>
    </xdr:to>
    <xdr:sp>
      <xdr:nvSpPr>
        <xdr:cNvPr id="44" name="Line 44"/>
        <xdr:cNvSpPr>
          <a:spLocks/>
        </xdr:cNvSpPr>
      </xdr:nvSpPr>
      <xdr:spPr>
        <a:xfrm>
          <a:off x="7677150" y="14439900"/>
          <a:ext cx="285750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199</xdr:row>
      <xdr:rowOff>85725</xdr:rowOff>
    </xdr:from>
    <xdr:to>
      <xdr:col>20</xdr:col>
      <xdr:colOff>9525</xdr:colOff>
      <xdr:row>199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8296275" y="14716125"/>
          <a:ext cx="1276350" cy="0"/>
        </a:xfrm>
        <a:prstGeom prst="line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6.140625" style="1" customWidth="1"/>
    <col min="2" max="2" width="7.00390625" style="1" customWidth="1"/>
    <col min="3" max="3" width="10.57421875" style="1" customWidth="1"/>
    <col min="4" max="4" width="10.140625" style="1" customWidth="1"/>
    <col min="5" max="5" width="12.57421875" style="1" customWidth="1"/>
    <col min="6" max="16384" width="9.140625" style="2" customWidth="1"/>
  </cols>
  <sheetData>
    <row r="1" spans="1:5" ht="12.75">
      <c r="A1" s="297" t="s">
        <v>926</v>
      </c>
      <c r="B1" s="297"/>
      <c r="C1" s="297"/>
      <c r="D1" s="297"/>
      <c r="E1" s="297"/>
    </row>
    <row r="2" spans="1:5" ht="12.75" customHeight="1">
      <c r="A2" s="3" t="s">
        <v>927</v>
      </c>
      <c r="B2" s="3" t="s">
        <v>928</v>
      </c>
      <c r="C2" s="3" t="s">
        <v>929</v>
      </c>
      <c r="D2" s="4" t="s">
        <v>930</v>
      </c>
      <c r="E2" s="3" t="s">
        <v>931</v>
      </c>
    </row>
    <row r="3" spans="1:5" ht="12.75" customHeight="1">
      <c r="A3" s="5" t="s">
        <v>932</v>
      </c>
      <c r="B3" s="6"/>
      <c r="C3" s="5"/>
      <c r="D3" s="7"/>
      <c r="E3" s="7"/>
    </row>
    <row r="4" spans="1:5" ht="12.75" customHeight="1">
      <c r="A4" s="8" t="s">
        <v>933</v>
      </c>
      <c r="B4" s="9" t="s">
        <v>934</v>
      </c>
      <c r="C4" s="7">
        <v>1156.6</v>
      </c>
      <c r="D4" s="7">
        <v>7.64</v>
      </c>
      <c r="E4" s="7">
        <f>C4*D4</f>
        <v>8836.423999999999</v>
      </c>
    </row>
    <row r="5" spans="1:5" ht="12.75">
      <c r="A5" s="6" t="s">
        <v>935</v>
      </c>
      <c r="B5" s="9" t="s">
        <v>934</v>
      </c>
      <c r="C5" s="7">
        <v>1156.6</v>
      </c>
      <c r="D5" s="7">
        <v>6.1</v>
      </c>
      <c r="E5" s="7">
        <f>C5*D5</f>
        <v>7055.259999999999</v>
      </c>
    </row>
    <row r="6" spans="1:5" ht="12.75">
      <c r="A6" s="6" t="s">
        <v>936</v>
      </c>
      <c r="B6" s="9" t="s">
        <v>934</v>
      </c>
      <c r="C6" s="7">
        <v>1156.6</v>
      </c>
      <c r="D6" s="7">
        <v>23</v>
      </c>
      <c r="E6" s="7">
        <f>C6*D6</f>
        <v>26601.8</v>
      </c>
    </row>
    <row r="7" spans="1:5" ht="12.75">
      <c r="A7" s="10" t="s">
        <v>937</v>
      </c>
      <c r="B7" s="11"/>
      <c r="C7" s="12"/>
      <c r="D7" s="12"/>
      <c r="E7" s="12"/>
    </row>
    <row r="8" spans="2:5" ht="12.75">
      <c r="B8" s="13"/>
      <c r="D8" s="14"/>
      <c r="E8" s="14"/>
    </row>
    <row r="9" spans="1:5" ht="12.75">
      <c r="A9" s="5" t="s">
        <v>938</v>
      </c>
      <c r="B9" s="6"/>
      <c r="C9" s="5"/>
      <c r="D9" s="7"/>
      <c r="E9" s="7"/>
    </row>
    <row r="10" spans="1:5" ht="12.75">
      <c r="A10" s="8" t="s">
        <v>939</v>
      </c>
      <c r="B10" s="9" t="s">
        <v>934</v>
      </c>
      <c r="C10" s="7">
        <v>54</v>
      </c>
      <c r="D10" s="7">
        <v>32.3</v>
      </c>
      <c r="E10" s="7">
        <f>C10*D10</f>
        <v>1744.1999999999998</v>
      </c>
    </row>
    <row r="11" spans="1:5" ht="12.75">
      <c r="A11" s="8" t="s">
        <v>940</v>
      </c>
      <c r="B11" s="9" t="str">
        <f>B10</f>
        <v>m2</v>
      </c>
      <c r="C11" s="7">
        <v>54</v>
      </c>
      <c r="D11" s="7">
        <v>12</v>
      </c>
      <c r="E11" s="7">
        <f>C11*D11</f>
        <v>648</v>
      </c>
    </row>
    <row r="12" spans="1:5" ht="12.75">
      <c r="A12" s="8" t="s">
        <v>941</v>
      </c>
      <c r="B12" s="9" t="str">
        <f>B11</f>
        <v>m2</v>
      </c>
      <c r="C12" s="7">
        <v>108.6</v>
      </c>
      <c r="D12" s="7">
        <v>3.67</v>
      </c>
      <c r="E12" s="7">
        <f>C12*D12</f>
        <v>398.56199999999995</v>
      </c>
    </row>
    <row r="13" spans="1:5" ht="12.75">
      <c r="A13" s="8" t="s">
        <v>942</v>
      </c>
      <c r="B13" s="9" t="s">
        <v>934</v>
      </c>
      <c r="C13" s="7">
        <v>157.2</v>
      </c>
      <c r="D13" s="7">
        <v>7.54</v>
      </c>
      <c r="E13" s="7">
        <f>C13*D13</f>
        <v>1185.288</v>
      </c>
    </row>
    <row r="14" spans="1:5" ht="12.75">
      <c r="A14" s="8" t="s">
        <v>943</v>
      </c>
      <c r="B14" s="9"/>
      <c r="C14" s="7"/>
      <c r="D14" s="7"/>
      <c r="E14" s="7"/>
    </row>
    <row r="15" spans="1:5" ht="12.75">
      <c r="A15" s="8" t="s">
        <v>944</v>
      </c>
      <c r="B15" s="9" t="str">
        <f>B12</f>
        <v>m2</v>
      </c>
      <c r="C15" s="7">
        <v>157.2</v>
      </c>
      <c r="D15" s="7">
        <v>65.98</v>
      </c>
      <c r="E15" s="7">
        <f>C15*D15</f>
        <v>10372.056</v>
      </c>
    </row>
    <row r="16" spans="1:5" ht="12.75">
      <c r="A16" s="15" t="s">
        <v>945</v>
      </c>
      <c r="B16" s="13"/>
      <c r="C16" s="14"/>
      <c r="D16" s="14"/>
      <c r="E16" s="14"/>
    </row>
    <row r="17" spans="2:5" ht="12.75">
      <c r="B17" s="13"/>
      <c r="C17" s="14"/>
      <c r="D17" s="14"/>
      <c r="E17" s="14"/>
    </row>
    <row r="18" spans="1:5" ht="12.75">
      <c r="A18" s="5" t="s">
        <v>946</v>
      </c>
      <c r="B18" s="9"/>
      <c r="C18" s="16"/>
      <c r="D18" s="7"/>
      <c r="E18" s="7"/>
    </row>
    <row r="19" spans="1:5" ht="12.75">
      <c r="A19" s="8" t="s">
        <v>947</v>
      </c>
      <c r="B19" s="9" t="s">
        <v>948</v>
      </c>
      <c r="C19" s="7">
        <v>2.9</v>
      </c>
      <c r="D19" s="7">
        <v>13.26</v>
      </c>
      <c r="E19" s="7">
        <f>C19*D19</f>
        <v>38.454</v>
      </c>
    </row>
    <row r="20" spans="1:5" ht="12.75">
      <c r="A20" s="8" t="s">
        <v>949</v>
      </c>
      <c r="B20" s="9"/>
      <c r="C20" s="7"/>
      <c r="D20" s="7"/>
      <c r="E20" s="7"/>
    </row>
    <row r="21" spans="1:5" ht="12.75">
      <c r="A21" s="8" t="s">
        <v>950</v>
      </c>
      <c r="B21" s="9"/>
      <c r="C21" s="7"/>
      <c r="D21" s="7"/>
      <c r="E21" s="7"/>
    </row>
    <row r="22" spans="1:5" ht="12.75">
      <c r="A22" s="8" t="s">
        <v>951</v>
      </c>
      <c r="B22" s="9" t="s">
        <v>948</v>
      </c>
      <c r="C22" s="7">
        <v>2.9</v>
      </c>
      <c r="D22" s="7">
        <v>9.82</v>
      </c>
      <c r="E22" s="7">
        <f>C22*D22</f>
        <v>28.478</v>
      </c>
    </row>
    <row r="23" spans="1:5" ht="12.75">
      <c r="A23" s="8" t="s">
        <v>952</v>
      </c>
      <c r="B23" s="9" t="s">
        <v>934</v>
      </c>
      <c r="C23" s="17">
        <v>14.6</v>
      </c>
      <c r="D23" s="17">
        <v>16.51</v>
      </c>
      <c r="E23" s="17">
        <f>C23*D23</f>
        <v>241.04600000000002</v>
      </c>
    </row>
    <row r="24" spans="1:5" ht="12.75">
      <c r="A24" s="8" t="s">
        <v>953</v>
      </c>
      <c r="B24" s="9"/>
      <c r="C24" s="17"/>
      <c r="D24" s="17"/>
      <c r="E24" s="17"/>
    </row>
    <row r="25" spans="1:5" ht="12.75">
      <c r="A25" s="8" t="s">
        <v>954</v>
      </c>
      <c r="B25" s="9" t="s">
        <v>955</v>
      </c>
      <c r="C25" s="7">
        <v>2</v>
      </c>
      <c r="D25" s="7">
        <v>39.35</v>
      </c>
      <c r="E25" s="7">
        <f>C25*D25</f>
        <v>78.7</v>
      </c>
    </row>
    <row r="26" spans="2:5" ht="12.75">
      <c r="B26" s="13"/>
      <c r="C26" s="14"/>
      <c r="D26" s="14"/>
      <c r="E26" s="14"/>
    </row>
    <row r="27" spans="1:5" ht="12.75">
      <c r="A27" s="5" t="s">
        <v>956</v>
      </c>
      <c r="B27" s="9"/>
      <c r="C27" s="16"/>
      <c r="D27" s="7"/>
      <c r="E27" s="7"/>
    </row>
    <row r="28" spans="1:5" ht="12.75">
      <c r="A28" s="18" t="s">
        <v>957</v>
      </c>
      <c r="B28" s="9" t="s">
        <v>934</v>
      </c>
      <c r="C28" s="7">
        <v>49</v>
      </c>
      <c r="D28" s="7">
        <v>2.77</v>
      </c>
      <c r="E28" s="7">
        <f>C28*D28</f>
        <v>135.73</v>
      </c>
    </row>
    <row r="29" spans="1:5" ht="12.75">
      <c r="A29" s="18" t="s">
        <v>958</v>
      </c>
      <c r="B29" s="9"/>
      <c r="C29" s="7"/>
      <c r="D29" s="7"/>
      <c r="E29" s="7"/>
    </row>
    <row r="30" spans="1:5" ht="12.75">
      <c r="A30" s="8" t="s">
        <v>959</v>
      </c>
      <c r="B30" s="9" t="s">
        <v>934</v>
      </c>
      <c r="C30" s="7">
        <v>160.01</v>
      </c>
      <c r="D30" s="7">
        <v>2.37</v>
      </c>
      <c r="E30" s="7">
        <f>C30*D30</f>
        <v>379.2237</v>
      </c>
    </row>
    <row r="31" spans="1:5" ht="12.75">
      <c r="A31" s="8" t="s">
        <v>960</v>
      </c>
      <c r="B31" s="9" t="s">
        <v>934</v>
      </c>
      <c r="C31" s="7">
        <v>160.01</v>
      </c>
      <c r="D31" s="7">
        <v>10.23</v>
      </c>
      <c r="E31" s="7">
        <f>C31*D31</f>
        <v>1636.9023</v>
      </c>
    </row>
    <row r="32" spans="1:5" ht="12.75">
      <c r="A32" s="6" t="s">
        <v>961</v>
      </c>
      <c r="B32" s="9" t="s">
        <v>934</v>
      </c>
      <c r="C32" s="7">
        <v>44.91</v>
      </c>
      <c r="D32" s="7">
        <v>46.64</v>
      </c>
      <c r="E32" s="7">
        <f>C32*D32</f>
        <v>2094.6023999999998</v>
      </c>
    </row>
    <row r="33" spans="1:5" ht="12.75">
      <c r="A33" s="8" t="s">
        <v>962</v>
      </c>
      <c r="B33" s="9" t="s">
        <v>934</v>
      </c>
      <c r="C33" s="7"/>
      <c r="D33" s="7"/>
      <c r="E33" s="7"/>
    </row>
    <row r="34" spans="1:5" ht="12.75">
      <c r="A34" s="8" t="s">
        <v>963</v>
      </c>
      <c r="B34" s="9" t="s">
        <v>934</v>
      </c>
      <c r="C34" s="6">
        <v>4.48</v>
      </c>
      <c r="D34" s="7">
        <v>43.34</v>
      </c>
      <c r="E34" s="7">
        <f>C34*D34</f>
        <v>194.16320000000005</v>
      </c>
    </row>
    <row r="35" spans="2:5" ht="12.75">
      <c r="B35" s="13"/>
      <c r="C35" s="14"/>
      <c r="D35" s="14"/>
      <c r="E35" s="14"/>
    </row>
    <row r="36" spans="1:5" ht="12.75">
      <c r="A36" s="5" t="s">
        <v>964</v>
      </c>
      <c r="B36" s="9"/>
      <c r="C36" s="7"/>
      <c r="D36" s="7"/>
      <c r="E36" s="7"/>
    </row>
    <row r="37" spans="1:5" ht="12.75">
      <c r="A37" s="8" t="s">
        <v>965</v>
      </c>
      <c r="B37" s="9" t="s">
        <v>934</v>
      </c>
      <c r="C37" s="6">
        <v>2.08</v>
      </c>
      <c r="D37" s="7">
        <v>150</v>
      </c>
      <c r="E37" s="7">
        <f>C37*D37</f>
        <v>312</v>
      </c>
    </row>
    <row r="38" spans="2:5" ht="12.75">
      <c r="B38" s="13"/>
      <c r="C38" s="14"/>
      <c r="D38" s="14"/>
      <c r="E38" s="14"/>
    </row>
    <row r="39" spans="1:5" ht="12.75">
      <c r="A39" s="5" t="s">
        <v>966</v>
      </c>
      <c r="B39" s="9"/>
      <c r="C39" s="16"/>
      <c r="D39" s="7"/>
      <c r="E39" s="7"/>
    </row>
    <row r="40" spans="1:5" ht="12.75">
      <c r="A40" s="8" t="s">
        <v>967</v>
      </c>
      <c r="B40" s="9" t="s">
        <v>934</v>
      </c>
      <c r="C40" s="7">
        <f>C42+C43</f>
        <v>3518.2</v>
      </c>
      <c r="D40" s="7">
        <v>0.92</v>
      </c>
      <c r="E40" s="7">
        <f>C40*D40</f>
        <v>3236.744</v>
      </c>
    </row>
    <row r="41" spans="1:5" ht="12.75">
      <c r="A41" s="8" t="s">
        <v>968</v>
      </c>
      <c r="B41" s="9" t="str">
        <f>B40</f>
        <v>m2</v>
      </c>
      <c r="C41" s="7">
        <v>201.82</v>
      </c>
      <c r="D41" s="7">
        <v>5.8</v>
      </c>
      <c r="E41" s="7">
        <f>C41*D41</f>
        <v>1170.5559999999998</v>
      </c>
    </row>
    <row r="42" spans="1:5" ht="12.75">
      <c r="A42" s="8" t="s">
        <v>969</v>
      </c>
      <c r="B42" s="9" t="str">
        <f>B41</f>
        <v>m2</v>
      </c>
      <c r="C42" s="7">
        <v>2174.9</v>
      </c>
      <c r="D42" s="7">
        <v>6.25</v>
      </c>
      <c r="E42" s="7">
        <f>C42*D42</f>
        <v>13593.125</v>
      </c>
    </row>
    <row r="43" spans="1:5" ht="12.75">
      <c r="A43" s="8" t="s">
        <v>970</v>
      </c>
      <c r="B43" s="9" t="str">
        <f>B42</f>
        <v>m2</v>
      </c>
      <c r="C43" s="7">
        <v>1343.3</v>
      </c>
      <c r="D43" s="7">
        <v>2.8</v>
      </c>
      <c r="E43" s="7">
        <f>C43*D43</f>
        <v>3761.24</v>
      </c>
    </row>
    <row r="44" spans="1:5" ht="12.75">
      <c r="A44" s="8" t="s">
        <v>971</v>
      </c>
      <c r="B44" s="9" t="str">
        <f>B43</f>
        <v>m2</v>
      </c>
      <c r="C44" s="7">
        <v>12</v>
      </c>
      <c r="D44" s="7">
        <v>19.3</v>
      </c>
      <c r="E44" s="7">
        <f>C44*D44</f>
        <v>231.60000000000002</v>
      </c>
    </row>
    <row r="45" spans="2:5" ht="12" customHeight="1">
      <c r="B45" s="13"/>
      <c r="D45" s="14"/>
      <c r="E45" s="14"/>
    </row>
    <row r="46" spans="1:5" ht="12.75">
      <c r="A46" s="5" t="s">
        <v>972</v>
      </c>
      <c r="B46" s="9"/>
      <c r="C46" s="5"/>
      <c r="D46" s="7"/>
      <c r="E46" s="7"/>
    </row>
    <row r="47" spans="1:5" ht="12.75">
      <c r="A47" s="8" t="s">
        <v>973</v>
      </c>
      <c r="B47" s="9" t="s">
        <v>934</v>
      </c>
      <c r="C47" s="7">
        <v>146.7</v>
      </c>
      <c r="D47" s="7">
        <v>14.03</v>
      </c>
      <c r="E47" s="7">
        <f>C47*D47</f>
        <v>2058.2009999999996</v>
      </c>
    </row>
    <row r="48" spans="1:5" ht="12.75">
      <c r="A48" s="6" t="s">
        <v>974</v>
      </c>
      <c r="B48" s="9" t="s">
        <v>955</v>
      </c>
      <c r="C48" s="6">
        <v>1</v>
      </c>
      <c r="D48" s="7">
        <v>755</v>
      </c>
      <c r="E48" s="7">
        <f>C48*D48</f>
        <v>755</v>
      </c>
    </row>
    <row r="49" spans="1:5" ht="12.75">
      <c r="A49" s="8" t="s">
        <v>975</v>
      </c>
      <c r="B49" s="9" t="s">
        <v>934</v>
      </c>
      <c r="C49" s="6"/>
      <c r="D49" s="7"/>
      <c r="E49" s="7"/>
    </row>
    <row r="50" spans="2:5" ht="12.75">
      <c r="B50" s="13"/>
      <c r="D50" s="14"/>
      <c r="E50" s="14"/>
    </row>
    <row r="51" spans="1:5" ht="12" customHeight="1">
      <c r="A51" s="5" t="s">
        <v>976</v>
      </c>
      <c r="B51" s="9"/>
      <c r="C51" s="5"/>
      <c r="D51" s="7"/>
      <c r="E51" s="7"/>
    </row>
    <row r="52" spans="1:5" ht="12.75" customHeight="1">
      <c r="A52" s="8" t="s">
        <v>977</v>
      </c>
      <c r="B52" s="9" t="s">
        <v>978</v>
      </c>
      <c r="C52" s="8">
        <v>1</v>
      </c>
      <c r="D52" s="17">
        <v>8000</v>
      </c>
      <c r="E52" s="17">
        <v>8000</v>
      </c>
    </row>
    <row r="53" spans="1:5" ht="12.75" customHeight="1">
      <c r="A53" s="6" t="s">
        <v>979</v>
      </c>
      <c r="B53" s="9" t="s">
        <v>978</v>
      </c>
      <c r="C53" s="8">
        <v>1</v>
      </c>
      <c r="D53" s="7">
        <v>4000</v>
      </c>
      <c r="E53" s="7">
        <v>4000</v>
      </c>
    </row>
    <row r="54" spans="1:5" ht="12.75" customHeight="1">
      <c r="A54" s="6" t="s">
        <v>980</v>
      </c>
      <c r="B54" s="9" t="s">
        <v>978</v>
      </c>
      <c r="C54" s="8">
        <v>1</v>
      </c>
      <c r="D54" s="7">
        <v>4000</v>
      </c>
      <c r="E54" s="7">
        <v>4000</v>
      </c>
    </row>
    <row r="55" spans="2:5" ht="12.75">
      <c r="B55" s="13"/>
      <c r="D55" s="14"/>
      <c r="E55" s="14"/>
    </row>
    <row r="56" spans="1:5" ht="12.75">
      <c r="A56" s="5" t="s">
        <v>981</v>
      </c>
      <c r="B56" s="9"/>
      <c r="C56" s="5"/>
      <c r="D56" s="7"/>
      <c r="E56" s="7"/>
    </row>
    <row r="57" spans="1:5" ht="12.75">
      <c r="A57" s="5" t="s">
        <v>982</v>
      </c>
      <c r="B57" s="9"/>
      <c r="C57" s="5"/>
      <c r="D57" s="7"/>
      <c r="E57" s="7"/>
    </row>
    <row r="58" spans="1:5" ht="12.75">
      <c r="A58" s="8" t="s">
        <v>983</v>
      </c>
      <c r="B58" s="9" t="s">
        <v>955</v>
      </c>
      <c r="C58" s="8">
        <v>2</v>
      </c>
      <c r="D58" s="7">
        <v>179.32</v>
      </c>
      <c r="E58" s="7">
        <v>179.32</v>
      </c>
    </row>
    <row r="59" spans="1:5" ht="12.75">
      <c r="A59" s="8" t="s">
        <v>984</v>
      </c>
      <c r="B59" s="9" t="s">
        <v>955</v>
      </c>
      <c r="C59" s="6">
        <v>1</v>
      </c>
      <c r="D59" s="7">
        <v>50</v>
      </c>
      <c r="E59" s="7">
        <f>C59*D59</f>
        <v>50</v>
      </c>
    </row>
    <row r="60" spans="1:5" ht="12.75">
      <c r="A60" s="8" t="s">
        <v>985</v>
      </c>
      <c r="B60" s="9" t="s">
        <v>955</v>
      </c>
      <c r="C60" s="6">
        <v>3</v>
      </c>
      <c r="D60" s="7">
        <v>284.39</v>
      </c>
      <c r="E60" s="7">
        <f>C60*D60</f>
        <v>853.17</v>
      </c>
    </row>
    <row r="61" spans="1:5" ht="12.75">
      <c r="A61" s="8" t="s">
        <v>986</v>
      </c>
      <c r="B61" s="9" t="s">
        <v>955</v>
      </c>
      <c r="C61" s="6">
        <v>2</v>
      </c>
      <c r="D61" s="7"/>
      <c r="E61" s="7"/>
    </row>
    <row r="62" spans="2:5" ht="12.75">
      <c r="B62" s="13"/>
      <c r="D62" s="14"/>
      <c r="E62" s="14"/>
    </row>
    <row r="63" spans="1:5" ht="12.75">
      <c r="A63" s="5" t="s">
        <v>987</v>
      </c>
      <c r="B63" s="9"/>
      <c r="C63" s="6"/>
      <c r="D63" s="7"/>
      <c r="E63" s="7"/>
    </row>
    <row r="64" spans="1:5" ht="12.75">
      <c r="A64" s="8" t="s">
        <v>965</v>
      </c>
      <c r="B64" s="9" t="s">
        <v>934</v>
      </c>
      <c r="C64" s="6"/>
      <c r="D64" s="7"/>
      <c r="E64" s="7"/>
    </row>
    <row r="65" spans="1:5" ht="12.75">
      <c r="A65" s="8" t="s">
        <v>988</v>
      </c>
      <c r="B65" s="9" t="s">
        <v>934</v>
      </c>
      <c r="C65" s="6"/>
      <c r="D65" s="7"/>
      <c r="E65" s="7"/>
    </row>
    <row r="66" spans="1:5" ht="12.75">
      <c r="A66" s="8" t="s">
        <v>989</v>
      </c>
      <c r="B66" s="9" t="s">
        <v>934</v>
      </c>
      <c r="C66" s="6">
        <v>238.9</v>
      </c>
      <c r="D66" s="7">
        <v>2.3</v>
      </c>
      <c r="E66" s="7">
        <f>C66*D66</f>
        <v>549.47</v>
      </c>
    </row>
    <row r="67" spans="1:5" ht="12.75">
      <c r="A67" s="8" t="s">
        <v>990</v>
      </c>
      <c r="B67" s="9" t="s">
        <v>934</v>
      </c>
      <c r="C67" s="8">
        <v>803</v>
      </c>
      <c r="D67" s="17">
        <v>5</v>
      </c>
      <c r="E67" s="17">
        <f>C67*D67</f>
        <v>4015</v>
      </c>
    </row>
    <row r="68" spans="1:5" ht="12.75">
      <c r="A68" s="8" t="s">
        <v>991</v>
      </c>
      <c r="B68" s="9" t="s">
        <v>955</v>
      </c>
      <c r="C68" s="6">
        <v>1</v>
      </c>
      <c r="D68" s="7">
        <v>60</v>
      </c>
      <c r="E68" s="7">
        <f>C68*D68</f>
        <v>60</v>
      </c>
    </row>
    <row r="69" ht="12.75">
      <c r="E69" s="14"/>
    </row>
    <row r="70" spans="1:5" ht="15.75">
      <c r="A70" s="19" t="s">
        <v>992</v>
      </c>
      <c r="B70" s="15"/>
      <c r="C70" s="15"/>
      <c r="D70" s="15"/>
      <c r="E70" s="20">
        <f>SUM(E4:E69)</f>
        <v>108494.31560000002</v>
      </c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  <row r="79" ht="12.75">
      <c r="E79" s="14"/>
    </row>
    <row r="80" ht="12.75">
      <c r="E80" s="14"/>
    </row>
    <row r="81" ht="12.75">
      <c r="E81" s="14"/>
    </row>
    <row r="82" ht="12.75">
      <c r="E82" s="14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ht="12.75"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ht="12.75">
      <c r="E108" s="14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ht="12.75"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ht="12.75">
      <c r="E124" s="14"/>
    </row>
    <row r="125" ht="12.75">
      <c r="E125" s="14"/>
    </row>
    <row r="126" ht="12.75"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ht="12.75">
      <c r="E135" s="14"/>
    </row>
  </sheetData>
  <sheetProtection/>
  <mergeCells count="1">
    <mergeCell ref="A1:E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9"/>
  <sheetViews>
    <sheetView tabSelected="1" zoomScale="115" zoomScaleNormal="115" zoomScalePageLayoutView="0" workbookViewId="0" topLeftCell="A1">
      <selection activeCell="A356" sqref="A356:G356"/>
    </sheetView>
  </sheetViews>
  <sheetFormatPr defaultColWidth="9.140625" defaultRowHeight="12.75"/>
  <cols>
    <col min="1" max="1" width="10.00390625" style="21" customWidth="1"/>
    <col min="2" max="2" width="57.7109375" style="22" customWidth="1"/>
    <col min="3" max="3" width="6.421875" style="23" customWidth="1"/>
    <col min="4" max="4" width="9.57421875" style="24" customWidth="1"/>
    <col min="5" max="5" width="12.28125" style="23" customWidth="1"/>
    <col min="6" max="6" width="12.7109375" style="25" customWidth="1"/>
    <col min="7" max="7" width="14.28125" style="24" customWidth="1"/>
    <col min="8" max="8" width="10.8515625" style="0" customWidth="1"/>
  </cols>
  <sheetData>
    <row r="1" spans="1:7" ht="12.75">
      <c r="A1" s="303" t="s">
        <v>220</v>
      </c>
      <c r="B1" s="304"/>
      <c r="C1" s="304"/>
      <c r="D1" s="304"/>
      <c r="E1" s="304"/>
      <c r="F1" s="304"/>
      <c r="G1" s="305"/>
    </row>
    <row r="2" spans="1:7" ht="12.75">
      <c r="A2" s="306" t="s">
        <v>993</v>
      </c>
      <c r="B2" s="307"/>
      <c r="C2" s="307"/>
      <c r="D2" s="307"/>
      <c r="E2" s="307"/>
      <c r="F2" s="307"/>
      <c r="G2" s="308"/>
    </row>
    <row r="3" spans="1:7" ht="23.25">
      <c r="A3" s="231" t="s">
        <v>748</v>
      </c>
      <c r="B3" s="232" t="s">
        <v>994</v>
      </c>
      <c r="C3" s="300" t="s">
        <v>995</v>
      </c>
      <c r="D3" s="300"/>
      <c r="E3" s="233" t="s">
        <v>428</v>
      </c>
      <c r="F3" s="230"/>
      <c r="G3" s="228"/>
    </row>
    <row r="4" spans="1:7" ht="12.75">
      <c r="A4" s="226" t="s">
        <v>749</v>
      </c>
      <c r="B4" s="227" t="s">
        <v>996</v>
      </c>
      <c r="C4" s="301" t="s">
        <v>997</v>
      </c>
      <c r="D4" s="301"/>
      <c r="E4" s="229"/>
      <c r="F4" s="230"/>
      <c r="G4" s="234"/>
    </row>
    <row r="5" spans="1:7" s="26" customFormat="1" ht="12.75" customHeight="1">
      <c r="A5" s="303"/>
      <c r="B5" s="304"/>
      <c r="C5" s="304"/>
      <c r="D5" s="304"/>
      <c r="E5" s="304"/>
      <c r="F5" s="304"/>
      <c r="G5" s="305"/>
    </row>
    <row r="6" spans="1:7" s="26" customFormat="1" ht="25.5" customHeight="1">
      <c r="A6" s="235" t="s">
        <v>927</v>
      </c>
      <c r="B6" s="236" t="s">
        <v>998</v>
      </c>
      <c r="C6" s="235" t="s">
        <v>999</v>
      </c>
      <c r="D6" s="235" t="s">
        <v>1000</v>
      </c>
      <c r="E6" s="237" t="s">
        <v>1001</v>
      </c>
      <c r="F6" s="238" t="s">
        <v>1002</v>
      </c>
      <c r="G6" s="239" t="s">
        <v>1003</v>
      </c>
    </row>
    <row r="7" spans="1:7" s="29" customFormat="1" ht="12.75" customHeight="1">
      <c r="A7" s="240" t="s">
        <v>1004</v>
      </c>
      <c r="B7" s="241" t="s">
        <v>1005</v>
      </c>
      <c r="C7" s="242"/>
      <c r="D7" s="243"/>
      <c r="E7" s="244"/>
      <c r="F7" s="245"/>
      <c r="G7" s="246">
        <f>SUM(F9:F13)</f>
        <v>0</v>
      </c>
    </row>
    <row r="8" spans="1:7" s="31" customFormat="1" ht="12.75">
      <c r="A8" s="240" t="s">
        <v>1006</v>
      </c>
      <c r="B8" s="241" t="s">
        <v>1007</v>
      </c>
      <c r="C8" s="242"/>
      <c r="D8" s="243"/>
      <c r="E8" s="244"/>
      <c r="F8" s="247"/>
      <c r="G8" s="248"/>
    </row>
    <row r="9" spans="1:7" s="170" customFormat="1" ht="12.75">
      <c r="A9" s="228" t="s">
        <v>1008</v>
      </c>
      <c r="B9" s="249" t="s">
        <v>570</v>
      </c>
      <c r="C9" s="250" t="s">
        <v>1010</v>
      </c>
      <c r="D9" s="243">
        <v>6</v>
      </c>
      <c r="E9" s="251"/>
      <c r="F9" s="252"/>
      <c r="G9" s="253"/>
    </row>
    <row r="10" spans="1:7" s="170" customFormat="1" ht="12.75">
      <c r="A10" s="228" t="s">
        <v>1011</v>
      </c>
      <c r="B10" s="249" t="s">
        <v>1012</v>
      </c>
      <c r="C10" s="250" t="s">
        <v>1010</v>
      </c>
      <c r="D10" s="243">
        <v>60</v>
      </c>
      <c r="E10" s="251"/>
      <c r="F10" s="252"/>
      <c r="G10" s="253"/>
    </row>
    <row r="11" spans="1:7" s="170" customFormat="1" ht="12.75">
      <c r="A11" s="228" t="s">
        <v>1013</v>
      </c>
      <c r="B11" s="249" t="s">
        <v>363</v>
      </c>
      <c r="C11" s="250" t="s">
        <v>1010</v>
      </c>
      <c r="D11" s="243">
        <v>198</v>
      </c>
      <c r="E11" s="251"/>
      <c r="F11" s="252"/>
      <c r="G11" s="253"/>
    </row>
    <row r="12" spans="1:7" s="170" customFormat="1" ht="12.75">
      <c r="A12" s="228" t="s">
        <v>416</v>
      </c>
      <c r="B12" s="249" t="s">
        <v>364</v>
      </c>
      <c r="C12" s="250" t="s">
        <v>955</v>
      </c>
      <c r="D12" s="243">
        <v>6</v>
      </c>
      <c r="E12" s="251"/>
      <c r="F12" s="252"/>
      <c r="G12" s="253"/>
    </row>
    <row r="13" spans="1:7" s="34" customFormat="1" ht="12.75">
      <c r="A13" s="228"/>
      <c r="B13" s="249"/>
      <c r="C13" s="250"/>
      <c r="D13" s="243"/>
      <c r="E13" s="251"/>
      <c r="F13" s="252"/>
      <c r="G13" s="243"/>
    </row>
    <row r="14" spans="1:7" s="33" customFormat="1" ht="12.75">
      <c r="A14" s="240" t="s">
        <v>1015</v>
      </c>
      <c r="B14" s="241" t="s">
        <v>1016</v>
      </c>
      <c r="C14" s="242"/>
      <c r="D14" s="243"/>
      <c r="E14" s="254"/>
      <c r="F14" s="255"/>
      <c r="G14" s="256">
        <f>F15</f>
        <v>0</v>
      </c>
    </row>
    <row r="15" spans="1:7" s="170" customFormat="1" ht="12.75">
      <c r="A15" s="228" t="s">
        <v>1017</v>
      </c>
      <c r="B15" s="249" t="s">
        <v>1018</v>
      </c>
      <c r="C15" s="250" t="s">
        <v>1010</v>
      </c>
      <c r="D15" s="243">
        <v>111.25</v>
      </c>
      <c r="E15" s="251"/>
      <c r="F15" s="252"/>
      <c r="G15" s="253"/>
    </row>
    <row r="16" spans="1:7" ht="12.75">
      <c r="A16" s="228"/>
      <c r="B16" s="249"/>
      <c r="C16" s="250"/>
      <c r="D16" s="243"/>
      <c r="E16" s="251"/>
      <c r="F16" s="252"/>
      <c r="G16" s="243"/>
    </row>
    <row r="17" spans="1:7" ht="12.75">
      <c r="A17" s="240" t="s">
        <v>1019</v>
      </c>
      <c r="B17" s="241" t="s">
        <v>1020</v>
      </c>
      <c r="C17" s="242"/>
      <c r="D17" s="243"/>
      <c r="E17" s="254"/>
      <c r="F17" s="252"/>
      <c r="G17" s="257">
        <f>SUM(F18:F28)</f>
        <v>0</v>
      </c>
    </row>
    <row r="18" spans="1:7" s="167" customFormat="1" ht="12.75">
      <c r="A18" s="228" t="s">
        <v>1021</v>
      </c>
      <c r="B18" s="249" t="s">
        <v>1022</v>
      </c>
      <c r="C18" s="250" t="s">
        <v>1010</v>
      </c>
      <c r="D18" s="243">
        <v>220</v>
      </c>
      <c r="E18" s="251"/>
      <c r="F18" s="252"/>
      <c r="G18" s="258"/>
    </row>
    <row r="19" spans="1:7" s="166" customFormat="1" ht="12.75">
      <c r="A19" s="228" t="s">
        <v>1026</v>
      </c>
      <c r="B19" s="249" t="s">
        <v>1027</v>
      </c>
      <c r="C19" s="250" t="s">
        <v>1010</v>
      </c>
      <c r="D19" s="243">
        <v>101.85</v>
      </c>
      <c r="E19" s="251"/>
      <c r="F19" s="252"/>
      <c r="G19" s="258"/>
    </row>
    <row r="20" spans="1:7" s="166" customFormat="1" ht="12.75">
      <c r="A20" s="228" t="s">
        <v>1028</v>
      </c>
      <c r="B20" s="249" t="s">
        <v>1029</v>
      </c>
      <c r="C20" s="250" t="s">
        <v>1010</v>
      </c>
      <c r="D20" s="243">
        <v>11.35</v>
      </c>
      <c r="E20" s="251"/>
      <c r="F20" s="252"/>
      <c r="G20" s="258"/>
    </row>
    <row r="21" spans="1:7" s="166" customFormat="1" ht="12.75">
      <c r="A21" s="228" t="s">
        <v>1030</v>
      </c>
      <c r="B21" s="249" t="s">
        <v>1031</v>
      </c>
      <c r="C21" s="250" t="s">
        <v>1010</v>
      </c>
      <c r="D21" s="243">
        <v>30.5</v>
      </c>
      <c r="E21" s="251"/>
      <c r="F21" s="252"/>
      <c r="G21" s="258"/>
    </row>
    <row r="22" spans="1:7" s="170" customFormat="1" ht="24.75" customHeight="1">
      <c r="A22" s="259" t="s">
        <v>1032</v>
      </c>
      <c r="B22" s="260" t="s">
        <v>1033</v>
      </c>
      <c r="C22" s="261" t="s">
        <v>1010</v>
      </c>
      <c r="D22" s="262">
        <v>50</v>
      </c>
      <c r="E22" s="263"/>
      <c r="F22" s="252"/>
      <c r="G22" s="253"/>
    </row>
    <row r="23" spans="1:7" s="170" customFormat="1" ht="12.75">
      <c r="A23" s="228" t="s">
        <v>1034</v>
      </c>
      <c r="B23" s="249" t="s">
        <v>1035</v>
      </c>
      <c r="C23" s="250" t="s">
        <v>1010</v>
      </c>
      <c r="D23" s="243">
        <v>21.5</v>
      </c>
      <c r="E23" s="251"/>
      <c r="F23" s="252"/>
      <c r="G23" s="253"/>
    </row>
    <row r="24" spans="1:7" s="170" customFormat="1" ht="12.75">
      <c r="A24" s="228" t="s">
        <v>1037</v>
      </c>
      <c r="B24" s="249" t="s">
        <v>1038</v>
      </c>
      <c r="C24" s="250" t="s">
        <v>1039</v>
      </c>
      <c r="D24" s="243">
        <v>8</v>
      </c>
      <c r="E24" s="251"/>
      <c r="F24" s="252"/>
      <c r="G24" s="253"/>
    </row>
    <row r="25" spans="1:7" s="170" customFormat="1" ht="12.75">
      <c r="A25" s="228" t="s">
        <v>1040</v>
      </c>
      <c r="B25" s="249" t="s">
        <v>1041</v>
      </c>
      <c r="C25" s="250" t="s">
        <v>1039</v>
      </c>
      <c r="D25" s="243">
        <v>6</v>
      </c>
      <c r="E25" s="251"/>
      <c r="F25" s="252"/>
      <c r="G25" s="253"/>
    </row>
    <row r="26" spans="1:7" s="170" customFormat="1" ht="24.75" customHeight="1">
      <c r="A26" s="228" t="s">
        <v>1043</v>
      </c>
      <c r="B26" s="264" t="s">
        <v>600</v>
      </c>
      <c r="C26" s="250" t="s">
        <v>601</v>
      </c>
      <c r="D26" s="243">
        <v>32</v>
      </c>
      <c r="E26" s="251"/>
      <c r="F26" s="252"/>
      <c r="G26" s="253"/>
    </row>
    <row r="27" spans="1:7" s="170" customFormat="1" ht="12.75" customHeight="1">
      <c r="A27" s="228" t="s">
        <v>396</v>
      </c>
      <c r="B27" s="249" t="s">
        <v>397</v>
      </c>
      <c r="C27" s="250" t="s">
        <v>1039</v>
      </c>
      <c r="D27" s="243">
        <v>2</v>
      </c>
      <c r="E27" s="251"/>
      <c r="F27" s="252"/>
      <c r="G27" s="253"/>
    </row>
    <row r="28" spans="1:7" ht="12.75">
      <c r="A28" s="228"/>
      <c r="B28" s="249"/>
      <c r="C28" s="250"/>
      <c r="D28" s="243"/>
      <c r="E28" s="251"/>
      <c r="F28" s="252"/>
      <c r="G28" s="243"/>
    </row>
    <row r="29" spans="1:7" ht="12.75">
      <c r="A29" s="240" t="s">
        <v>1044</v>
      </c>
      <c r="B29" s="241" t="s">
        <v>1048</v>
      </c>
      <c r="C29" s="242"/>
      <c r="D29" s="243"/>
      <c r="E29" s="254"/>
      <c r="F29" s="252"/>
      <c r="G29" s="256">
        <f>SUM(F31:F35)</f>
        <v>0</v>
      </c>
    </row>
    <row r="30" spans="1:7" s="170" customFormat="1" ht="12.75">
      <c r="A30" s="240" t="s">
        <v>1046</v>
      </c>
      <c r="B30" s="241" t="s">
        <v>1050</v>
      </c>
      <c r="C30" s="242"/>
      <c r="D30" s="243"/>
      <c r="E30" s="254"/>
      <c r="F30" s="252"/>
      <c r="G30" s="265"/>
    </row>
    <row r="31" spans="1:7" s="170" customFormat="1" ht="22.5">
      <c r="A31" s="259" t="s">
        <v>371</v>
      </c>
      <c r="B31" s="260" t="s">
        <v>1052</v>
      </c>
      <c r="C31" s="261" t="s">
        <v>1010</v>
      </c>
      <c r="D31" s="266">
        <v>14.4</v>
      </c>
      <c r="E31" s="263"/>
      <c r="F31" s="252"/>
      <c r="G31" s="265"/>
    </row>
    <row r="32" spans="1:7" s="170" customFormat="1" ht="12.75">
      <c r="A32" s="267" t="s">
        <v>372</v>
      </c>
      <c r="B32" s="268" t="s">
        <v>1054</v>
      </c>
      <c r="C32" s="261"/>
      <c r="D32" s="266"/>
      <c r="E32" s="263"/>
      <c r="F32" s="252"/>
      <c r="G32" s="265"/>
    </row>
    <row r="33" spans="1:7" s="170" customFormat="1" ht="23.25">
      <c r="A33" s="259" t="s">
        <v>373</v>
      </c>
      <c r="B33" s="264" t="s">
        <v>365</v>
      </c>
      <c r="C33" s="261" t="s">
        <v>1010</v>
      </c>
      <c r="D33" s="266">
        <v>21.8</v>
      </c>
      <c r="E33" s="263"/>
      <c r="F33" s="252"/>
      <c r="G33" s="253"/>
    </row>
    <row r="34" spans="1:7" s="169" customFormat="1" ht="23.25">
      <c r="A34" s="259" t="s">
        <v>374</v>
      </c>
      <c r="B34" s="264" t="s">
        <v>1057</v>
      </c>
      <c r="C34" s="261" t="s">
        <v>1010</v>
      </c>
      <c r="D34" s="266">
        <v>34</v>
      </c>
      <c r="E34" s="263"/>
      <c r="F34" s="252"/>
      <c r="G34" s="253"/>
    </row>
    <row r="35" spans="1:7" s="169" customFormat="1" ht="23.25">
      <c r="A35" s="267" t="s">
        <v>429</v>
      </c>
      <c r="B35" s="269" t="s">
        <v>430</v>
      </c>
      <c r="C35" s="261" t="s">
        <v>1010</v>
      </c>
      <c r="D35" s="266">
        <v>702</v>
      </c>
      <c r="E35" s="263"/>
      <c r="F35" s="252"/>
      <c r="G35" s="253"/>
    </row>
    <row r="36" spans="1:7" ht="12.75">
      <c r="A36" s="267" t="s">
        <v>1047</v>
      </c>
      <c r="B36" s="269" t="s">
        <v>956</v>
      </c>
      <c r="C36" s="270"/>
      <c r="D36" s="266"/>
      <c r="E36" s="271"/>
      <c r="F36" s="252"/>
      <c r="G36" s="257">
        <f>SUM(F38:F67)</f>
        <v>0</v>
      </c>
    </row>
    <row r="37" spans="1:7" ht="12.75">
      <c r="A37" s="267" t="s">
        <v>1049</v>
      </c>
      <c r="B37" s="268" t="s">
        <v>1063</v>
      </c>
      <c r="C37" s="261"/>
      <c r="D37" s="262"/>
      <c r="E37" s="263"/>
      <c r="F37" s="252"/>
      <c r="G37" s="257"/>
    </row>
    <row r="38" spans="1:7" s="170" customFormat="1" ht="12.75">
      <c r="A38" s="259" t="s">
        <v>1051</v>
      </c>
      <c r="B38" s="249" t="s">
        <v>1065</v>
      </c>
      <c r="C38" s="250" t="s">
        <v>1010</v>
      </c>
      <c r="D38" s="243">
        <v>567.35</v>
      </c>
      <c r="E38" s="251"/>
      <c r="F38" s="252"/>
      <c r="G38" s="265"/>
    </row>
    <row r="39" spans="1:7" s="170" customFormat="1" ht="12.75">
      <c r="A39" s="259" t="s">
        <v>375</v>
      </c>
      <c r="B39" s="260" t="s">
        <v>1067</v>
      </c>
      <c r="C39" s="261" t="s">
        <v>1010</v>
      </c>
      <c r="D39" s="262">
        <v>35</v>
      </c>
      <c r="E39" s="263"/>
      <c r="F39" s="252"/>
      <c r="G39" s="265"/>
    </row>
    <row r="40" spans="1:7" s="170" customFormat="1" ht="12.75">
      <c r="A40" s="259" t="s">
        <v>376</v>
      </c>
      <c r="B40" s="260" t="s">
        <v>1069</v>
      </c>
      <c r="C40" s="261" t="s">
        <v>1010</v>
      </c>
      <c r="D40" s="262">
        <v>198.85</v>
      </c>
      <c r="E40" s="263"/>
      <c r="F40" s="252"/>
      <c r="G40" s="265"/>
    </row>
    <row r="41" spans="1:7" s="170" customFormat="1" ht="12.75">
      <c r="A41" s="267" t="s">
        <v>1053</v>
      </c>
      <c r="B41" s="269" t="s">
        <v>1071</v>
      </c>
      <c r="C41" s="270"/>
      <c r="D41" s="266"/>
      <c r="E41" s="271"/>
      <c r="F41" s="252"/>
      <c r="G41" s="265"/>
    </row>
    <row r="42" spans="1:7" s="170" customFormat="1" ht="12.75">
      <c r="A42" s="228" t="s">
        <v>1055</v>
      </c>
      <c r="B42" s="249" t="s">
        <v>1073</v>
      </c>
      <c r="C42" s="250" t="s">
        <v>1039</v>
      </c>
      <c r="D42" s="243">
        <v>4</v>
      </c>
      <c r="E42" s="251"/>
      <c r="F42" s="252"/>
      <c r="G42" s="265"/>
    </row>
    <row r="43" spans="1:7" s="171" customFormat="1" ht="12.75">
      <c r="A43" s="228" t="s">
        <v>1056</v>
      </c>
      <c r="B43" s="249" t="s">
        <v>1074</v>
      </c>
      <c r="C43" s="250" t="s">
        <v>1039</v>
      </c>
      <c r="D43" s="243">
        <v>2</v>
      </c>
      <c r="E43" s="251"/>
      <c r="F43" s="252"/>
      <c r="G43" s="265"/>
    </row>
    <row r="44" spans="1:7" s="171" customFormat="1" ht="24" customHeight="1">
      <c r="A44" s="228" t="s">
        <v>304</v>
      </c>
      <c r="B44" s="264" t="s">
        <v>431</v>
      </c>
      <c r="C44" s="250" t="s">
        <v>1039</v>
      </c>
      <c r="D44" s="243">
        <v>2</v>
      </c>
      <c r="E44" s="251"/>
      <c r="F44" s="252"/>
      <c r="G44" s="265"/>
    </row>
    <row r="45" spans="1:7" s="170" customFormat="1" ht="33.75">
      <c r="A45" s="228" t="s">
        <v>377</v>
      </c>
      <c r="B45" s="260" t="s">
        <v>432</v>
      </c>
      <c r="C45" s="261" t="s">
        <v>1010</v>
      </c>
      <c r="D45" s="262">
        <v>11.4</v>
      </c>
      <c r="E45" s="263"/>
      <c r="F45" s="252"/>
      <c r="G45" s="265"/>
    </row>
    <row r="46" spans="1:7" s="170" customFormat="1" ht="27" customHeight="1">
      <c r="A46" s="228" t="s">
        <v>446</v>
      </c>
      <c r="B46" s="260" t="s">
        <v>366</v>
      </c>
      <c r="C46" s="261" t="s">
        <v>1010</v>
      </c>
      <c r="D46" s="262">
        <v>7.6</v>
      </c>
      <c r="E46" s="263"/>
      <c r="F46" s="252"/>
      <c r="G46" s="265"/>
    </row>
    <row r="47" spans="1:7" s="170" customFormat="1" ht="27" customHeight="1">
      <c r="A47" s="228" t="s">
        <v>378</v>
      </c>
      <c r="B47" s="260" t="s">
        <v>433</v>
      </c>
      <c r="C47" s="261" t="s">
        <v>1010</v>
      </c>
      <c r="D47" s="262">
        <v>4.56</v>
      </c>
      <c r="E47" s="263"/>
      <c r="F47" s="252"/>
      <c r="G47" s="265"/>
    </row>
    <row r="48" spans="1:7" s="170" customFormat="1" ht="22.5">
      <c r="A48" s="228" t="s">
        <v>379</v>
      </c>
      <c r="B48" s="260" t="s">
        <v>1076</v>
      </c>
      <c r="C48" s="261" t="s">
        <v>1039</v>
      </c>
      <c r="D48" s="262">
        <v>3</v>
      </c>
      <c r="E48" s="263"/>
      <c r="F48" s="252"/>
      <c r="G48" s="265"/>
    </row>
    <row r="49" spans="1:7" s="170" customFormat="1" ht="12.75" customHeight="1">
      <c r="A49" s="267" t="s">
        <v>380</v>
      </c>
      <c r="B49" s="268" t="s">
        <v>1078</v>
      </c>
      <c r="C49" s="272"/>
      <c r="D49" s="273"/>
      <c r="E49" s="274"/>
      <c r="F49" s="275"/>
      <c r="G49" s="276"/>
    </row>
    <row r="50" spans="1:7" s="183" customFormat="1" ht="12.75" customHeight="1">
      <c r="A50" s="228" t="s">
        <v>381</v>
      </c>
      <c r="B50" s="249" t="s">
        <v>314</v>
      </c>
      <c r="C50" s="250" t="s">
        <v>1079</v>
      </c>
      <c r="D50" s="243">
        <v>79</v>
      </c>
      <c r="E50" s="251"/>
      <c r="F50" s="252"/>
      <c r="G50" s="257"/>
    </row>
    <row r="51" spans="1:7" s="183" customFormat="1" ht="29.25" customHeight="1">
      <c r="A51" s="228" t="s">
        <v>382</v>
      </c>
      <c r="B51" s="260" t="s">
        <v>434</v>
      </c>
      <c r="C51" s="250" t="s">
        <v>1079</v>
      </c>
      <c r="D51" s="243">
        <v>518</v>
      </c>
      <c r="E51" s="251"/>
      <c r="F51" s="252"/>
      <c r="G51" s="257"/>
    </row>
    <row r="52" spans="1:7" s="183" customFormat="1" ht="22.5">
      <c r="A52" s="228" t="s">
        <v>420</v>
      </c>
      <c r="B52" s="260" t="s">
        <v>435</v>
      </c>
      <c r="C52" s="250" t="s">
        <v>1079</v>
      </c>
      <c r="D52" s="243">
        <v>20</v>
      </c>
      <c r="E52" s="251"/>
      <c r="F52" s="252"/>
      <c r="G52" s="257"/>
    </row>
    <row r="53" spans="1:7" s="183" customFormat="1" ht="22.5">
      <c r="A53" s="228" t="s">
        <v>421</v>
      </c>
      <c r="B53" s="260" t="s">
        <v>438</v>
      </c>
      <c r="C53" s="250" t="s">
        <v>1079</v>
      </c>
      <c r="D53" s="243">
        <v>80</v>
      </c>
      <c r="E53" s="251"/>
      <c r="F53" s="252"/>
      <c r="G53" s="257"/>
    </row>
    <row r="54" spans="1:7" s="183" customFormat="1" ht="22.5">
      <c r="A54" s="228" t="s">
        <v>422</v>
      </c>
      <c r="B54" s="260" t="s">
        <v>436</v>
      </c>
      <c r="C54" s="250" t="s">
        <v>1079</v>
      </c>
      <c r="D54" s="243">
        <v>73</v>
      </c>
      <c r="E54" s="251"/>
      <c r="F54" s="252"/>
      <c r="G54" s="257"/>
    </row>
    <row r="55" spans="1:7" s="183" customFormat="1" ht="22.5">
      <c r="A55" s="228" t="s">
        <v>447</v>
      </c>
      <c r="B55" s="260" t="s">
        <v>437</v>
      </c>
      <c r="C55" s="250" t="s">
        <v>1079</v>
      </c>
      <c r="D55" s="243">
        <v>86</v>
      </c>
      <c r="E55" s="251"/>
      <c r="F55" s="252"/>
      <c r="G55" s="257"/>
    </row>
    <row r="56" spans="1:7" s="183" customFormat="1" ht="22.5">
      <c r="A56" s="228" t="s">
        <v>448</v>
      </c>
      <c r="B56" s="260" t="s">
        <v>453</v>
      </c>
      <c r="C56" s="250" t="s">
        <v>1079</v>
      </c>
      <c r="D56" s="243">
        <v>73</v>
      </c>
      <c r="E56" s="251"/>
      <c r="F56" s="252"/>
      <c r="G56" s="257"/>
    </row>
    <row r="57" spans="1:7" s="183" customFormat="1" ht="22.5">
      <c r="A57" s="228" t="s">
        <v>449</v>
      </c>
      <c r="B57" s="260" t="s">
        <v>454</v>
      </c>
      <c r="C57" s="250" t="s">
        <v>1079</v>
      </c>
      <c r="D57" s="243">
        <v>2</v>
      </c>
      <c r="E57" s="251"/>
      <c r="F57" s="252"/>
      <c r="G57" s="257"/>
    </row>
    <row r="58" spans="1:7" s="183" customFormat="1" ht="12.75">
      <c r="A58" s="228" t="s">
        <v>450</v>
      </c>
      <c r="B58" s="260" t="s">
        <v>439</v>
      </c>
      <c r="C58" s="250" t="s">
        <v>1079</v>
      </c>
      <c r="D58" s="243">
        <v>1</v>
      </c>
      <c r="E58" s="251"/>
      <c r="F58" s="252"/>
      <c r="G58" s="257"/>
    </row>
    <row r="59" spans="1:7" s="183" customFormat="1" ht="12.75">
      <c r="A59" s="228" t="s">
        <v>451</v>
      </c>
      <c r="B59" s="260" t="s">
        <v>452</v>
      </c>
      <c r="C59" s="250" t="s">
        <v>443</v>
      </c>
      <c r="D59" s="243">
        <v>12</v>
      </c>
      <c r="E59" s="251"/>
      <c r="F59" s="252"/>
      <c r="G59" s="257"/>
    </row>
    <row r="60" spans="1:7" s="183" customFormat="1" ht="12.75">
      <c r="A60" s="267" t="s">
        <v>383</v>
      </c>
      <c r="B60" s="268" t="s">
        <v>423</v>
      </c>
      <c r="C60" s="250"/>
      <c r="D60" s="243"/>
      <c r="E60" s="251"/>
      <c r="F60" s="252"/>
      <c r="G60" s="257"/>
    </row>
    <row r="61" spans="1:7" s="183" customFormat="1" ht="12.75">
      <c r="A61" s="228" t="s">
        <v>384</v>
      </c>
      <c r="B61" s="249" t="s">
        <v>1065</v>
      </c>
      <c r="C61" s="250" t="s">
        <v>1010</v>
      </c>
      <c r="D61" s="243">
        <v>100</v>
      </c>
      <c r="E61" s="251"/>
      <c r="F61" s="252"/>
      <c r="G61" s="257"/>
    </row>
    <row r="62" spans="1:7" s="171" customFormat="1" ht="12.75">
      <c r="A62" s="228" t="s">
        <v>385</v>
      </c>
      <c r="B62" s="260" t="s">
        <v>1067</v>
      </c>
      <c r="C62" s="261" t="s">
        <v>1010</v>
      </c>
      <c r="D62" s="243">
        <v>25</v>
      </c>
      <c r="E62" s="251"/>
      <c r="F62" s="252"/>
      <c r="G62" s="265"/>
    </row>
    <row r="63" spans="1:7" s="171" customFormat="1" ht="12.75">
      <c r="A63" s="228" t="s">
        <v>424</v>
      </c>
      <c r="B63" s="260" t="s">
        <v>1069</v>
      </c>
      <c r="C63" s="261" t="s">
        <v>1010</v>
      </c>
      <c r="D63" s="243">
        <v>10</v>
      </c>
      <c r="E63" s="251"/>
      <c r="F63" s="252"/>
      <c r="G63" s="265"/>
    </row>
    <row r="64" spans="1:7" ht="12.75">
      <c r="A64" s="240" t="s">
        <v>425</v>
      </c>
      <c r="B64" s="241" t="s">
        <v>963</v>
      </c>
      <c r="C64" s="250"/>
      <c r="D64" s="243"/>
      <c r="E64" s="251"/>
      <c r="F64" s="252"/>
      <c r="G64" s="243"/>
    </row>
    <row r="65" spans="1:7" ht="22.5">
      <c r="A65" s="259" t="s">
        <v>426</v>
      </c>
      <c r="B65" s="260" t="s">
        <v>1082</v>
      </c>
      <c r="C65" s="261" t="s">
        <v>1010</v>
      </c>
      <c r="D65" s="262">
        <v>7</v>
      </c>
      <c r="E65" s="263"/>
      <c r="F65" s="252"/>
      <c r="G65" s="248"/>
    </row>
    <row r="66" spans="1:7" ht="12.75">
      <c r="A66" s="259" t="s">
        <v>427</v>
      </c>
      <c r="B66" s="260" t="s">
        <v>1083</v>
      </c>
      <c r="C66" s="261" t="s">
        <v>1010</v>
      </c>
      <c r="D66" s="262">
        <v>63.98</v>
      </c>
      <c r="E66" s="263"/>
      <c r="F66" s="252"/>
      <c r="G66" s="248"/>
    </row>
    <row r="67" spans="1:7" ht="12.75">
      <c r="A67" s="259"/>
      <c r="B67" s="260"/>
      <c r="C67" s="261"/>
      <c r="D67" s="262"/>
      <c r="E67" s="263"/>
      <c r="F67" s="252"/>
      <c r="G67" s="248"/>
    </row>
    <row r="68" spans="1:8" ht="12.75">
      <c r="A68" s="240" t="s">
        <v>1058</v>
      </c>
      <c r="B68" s="241" t="s">
        <v>1085</v>
      </c>
      <c r="C68" s="250"/>
      <c r="D68" s="243"/>
      <c r="E68" s="251"/>
      <c r="F68" s="252"/>
      <c r="G68" s="277">
        <f>SUM(F70:F82)</f>
        <v>0</v>
      </c>
      <c r="H68" s="165"/>
    </row>
    <row r="69" spans="1:8" ht="12.75">
      <c r="A69" s="240" t="s">
        <v>1059</v>
      </c>
      <c r="B69" s="267" t="s">
        <v>398</v>
      </c>
      <c r="C69" s="261"/>
      <c r="D69" s="261"/>
      <c r="E69" s="250"/>
      <c r="F69" s="252"/>
      <c r="G69" s="243"/>
      <c r="H69" s="165"/>
    </row>
    <row r="70" spans="1:8" s="33" customFormat="1" ht="12.75">
      <c r="A70" s="228" t="s">
        <v>1061</v>
      </c>
      <c r="B70" s="259" t="s">
        <v>502</v>
      </c>
      <c r="C70" s="261" t="s">
        <v>1010</v>
      </c>
      <c r="D70" s="278">
        <v>760</v>
      </c>
      <c r="E70" s="278"/>
      <c r="F70" s="278"/>
      <c r="G70" s="243"/>
      <c r="H70" s="165"/>
    </row>
    <row r="71" spans="1:8" ht="12.75">
      <c r="A71" s="228" t="s">
        <v>306</v>
      </c>
      <c r="B71" s="259" t="s">
        <v>503</v>
      </c>
      <c r="C71" s="261" t="s">
        <v>1010</v>
      </c>
      <c r="D71" s="278">
        <v>840</v>
      </c>
      <c r="E71" s="278"/>
      <c r="F71" s="278"/>
      <c r="G71" s="243"/>
      <c r="H71" s="165"/>
    </row>
    <row r="72" spans="1:8" s="33" customFormat="1" ht="12.75">
      <c r="A72" s="228" t="s">
        <v>307</v>
      </c>
      <c r="B72" s="259" t="s">
        <v>504</v>
      </c>
      <c r="C72" s="261" t="s">
        <v>1014</v>
      </c>
      <c r="D72" s="278">
        <v>75</v>
      </c>
      <c r="E72" s="278"/>
      <c r="F72" s="278"/>
      <c r="G72" s="243"/>
      <c r="H72" s="165"/>
    </row>
    <row r="73" spans="1:8" s="33" customFormat="1" ht="12.75">
      <c r="A73" s="228" t="s">
        <v>308</v>
      </c>
      <c r="B73" s="259" t="s">
        <v>505</v>
      </c>
      <c r="C73" s="261" t="s">
        <v>1010</v>
      </c>
      <c r="D73" s="278">
        <v>760</v>
      </c>
      <c r="E73" s="278"/>
      <c r="F73" s="278"/>
      <c r="G73" s="243"/>
      <c r="H73" s="165"/>
    </row>
    <row r="74" spans="1:8" ht="12.75">
      <c r="A74" s="228" t="s">
        <v>399</v>
      </c>
      <c r="B74" s="259" t="s">
        <v>506</v>
      </c>
      <c r="C74" s="261" t="s">
        <v>1014</v>
      </c>
      <c r="D74" s="278">
        <v>49</v>
      </c>
      <c r="E74" s="278"/>
      <c r="F74" s="278"/>
      <c r="G74" s="243"/>
      <c r="H74" s="165"/>
    </row>
    <row r="75" spans="1:8" ht="12.75">
      <c r="A75" s="228" t="s">
        <v>400</v>
      </c>
      <c r="B75" s="259" t="s">
        <v>507</v>
      </c>
      <c r="C75" s="261" t="s">
        <v>1014</v>
      </c>
      <c r="D75" s="278">
        <v>10</v>
      </c>
      <c r="E75" s="278"/>
      <c r="F75" s="278"/>
      <c r="G75" s="243"/>
      <c r="H75" s="165"/>
    </row>
    <row r="76" spans="1:8" ht="12.75">
      <c r="A76" s="228" t="s">
        <v>401</v>
      </c>
      <c r="B76" s="259" t="s">
        <v>508</v>
      </c>
      <c r="C76" s="261" t="s">
        <v>1010</v>
      </c>
      <c r="D76" s="278">
        <v>45.6</v>
      </c>
      <c r="E76" s="278"/>
      <c r="F76" s="278"/>
      <c r="G76" s="243"/>
      <c r="H76" s="165"/>
    </row>
    <row r="77" spans="1:8" ht="12.75">
      <c r="A77" s="267" t="s">
        <v>1062</v>
      </c>
      <c r="B77" s="267" t="s">
        <v>440</v>
      </c>
      <c r="C77" s="261"/>
      <c r="D77" s="278"/>
      <c r="E77" s="278"/>
      <c r="F77" s="278"/>
      <c r="G77" s="243"/>
      <c r="H77" s="165"/>
    </row>
    <row r="78" spans="1:8" ht="12.75">
      <c r="A78" s="259" t="s">
        <v>1064</v>
      </c>
      <c r="B78" s="259" t="s">
        <v>509</v>
      </c>
      <c r="C78" s="261" t="s">
        <v>1010</v>
      </c>
      <c r="D78" s="278">
        <v>390</v>
      </c>
      <c r="E78" s="278"/>
      <c r="F78" s="278"/>
      <c r="G78" s="243"/>
      <c r="H78" s="165"/>
    </row>
    <row r="79" spans="1:8" ht="12.75">
      <c r="A79" s="259" t="s">
        <v>1066</v>
      </c>
      <c r="B79" s="259" t="s">
        <v>510</v>
      </c>
      <c r="C79" s="261" t="s">
        <v>1014</v>
      </c>
      <c r="D79" s="278">
        <v>97</v>
      </c>
      <c r="E79" s="278"/>
      <c r="F79" s="278"/>
      <c r="G79" s="243"/>
      <c r="H79" s="165"/>
    </row>
    <row r="80" spans="1:8" ht="12.75">
      <c r="A80" s="259" t="s">
        <v>1068</v>
      </c>
      <c r="B80" s="259" t="s">
        <v>324</v>
      </c>
      <c r="C80" s="261" t="s">
        <v>1014</v>
      </c>
      <c r="D80" s="278">
        <v>90</v>
      </c>
      <c r="E80" s="278"/>
      <c r="F80" s="278"/>
      <c r="G80" s="243"/>
      <c r="H80" s="165"/>
    </row>
    <row r="81" spans="1:8" ht="12.75">
      <c r="A81" s="259" t="s">
        <v>402</v>
      </c>
      <c r="B81" s="259" t="s">
        <v>511</v>
      </c>
      <c r="C81" s="261" t="s">
        <v>1010</v>
      </c>
      <c r="D81" s="278">
        <v>27.3</v>
      </c>
      <c r="E81" s="278"/>
      <c r="F81" s="278"/>
      <c r="G81" s="243"/>
      <c r="H81" s="165"/>
    </row>
    <row r="82" spans="1:7" ht="12.75">
      <c r="A82" s="228"/>
      <c r="B82" s="249"/>
      <c r="C82" s="250"/>
      <c r="D82" s="243"/>
      <c r="E82" s="251"/>
      <c r="F82" s="252"/>
      <c r="G82" s="279"/>
    </row>
    <row r="83" spans="1:7" ht="12.75">
      <c r="A83" s="240" t="s">
        <v>1084</v>
      </c>
      <c r="B83" s="241" t="s">
        <v>1097</v>
      </c>
      <c r="C83" s="250"/>
      <c r="D83" s="243"/>
      <c r="E83" s="251"/>
      <c r="F83" s="252"/>
      <c r="G83" s="257">
        <f>SUM(F84:F89)</f>
        <v>0</v>
      </c>
    </row>
    <row r="84" spans="1:7" ht="12.75">
      <c r="A84" s="259" t="s">
        <v>1086</v>
      </c>
      <c r="B84" s="260" t="s">
        <v>441</v>
      </c>
      <c r="C84" s="261" t="s">
        <v>1010</v>
      </c>
      <c r="D84" s="266">
        <v>172</v>
      </c>
      <c r="E84" s="263"/>
      <c r="F84" s="280"/>
      <c r="G84" s="279"/>
    </row>
    <row r="85" spans="1:7" ht="12.75">
      <c r="A85" s="228" t="s">
        <v>1089</v>
      </c>
      <c r="B85" s="264" t="s">
        <v>1101</v>
      </c>
      <c r="C85" s="261" t="s">
        <v>1010</v>
      </c>
      <c r="D85" s="262">
        <v>29.5</v>
      </c>
      <c r="E85" s="263"/>
      <c r="F85" s="280"/>
      <c r="G85" s="279"/>
    </row>
    <row r="86" spans="1:7" ht="22.5" customHeight="1">
      <c r="A86" s="259" t="s">
        <v>1093</v>
      </c>
      <c r="B86" s="264" t="s">
        <v>455</v>
      </c>
      <c r="C86" s="261" t="s">
        <v>1010</v>
      </c>
      <c r="D86" s="262">
        <v>76</v>
      </c>
      <c r="E86" s="263"/>
      <c r="F86" s="280"/>
      <c r="G86" s="279"/>
    </row>
    <row r="87" spans="1:7" s="170" customFormat="1" ht="12.75">
      <c r="A87" s="264" t="s">
        <v>403</v>
      </c>
      <c r="B87" s="264" t="s">
        <v>412</v>
      </c>
      <c r="C87" s="264" t="s">
        <v>1010</v>
      </c>
      <c r="D87" s="262">
        <v>140</v>
      </c>
      <c r="E87" s="263"/>
      <c r="F87" s="280"/>
      <c r="G87" s="253"/>
    </row>
    <row r="88" spans="1:7" ht="12.75">
      <c r="A88" s="264" t="s">
        <v>404</v>
      </c>
      <c r="B88" s="264" t="s">
        <v>442</v>
      </c>
      <c r="C88" s="264" t="s">
        <v>1010</v>
      </c>
      <c r="D88" s="281">
        <v>77</v>
      </c>
      <c r="E88" s="263"/>
      <c r="F88" s="252"/>
      <c r="G88" s="279"/>
    </row>
    <row r="89" spans="1:7" ht="12.75">
      <c r="A89" s="282"/>
      <c r="B89" s="249"/>
      <c r="C89" s="250"/>
      <c r="D89" s="243"/>
      <c r="E89" s="251"/>
      <c r="F89" s="252"/>
      <c r="G89" s="279"/>
    </row>
    <row r="90" spans="1:7" ht="12.75">
      <c r="A90" s="240" t="s">
        <v>1096</v>
      </c>
      <c r="B90" s="241" t="s">
        <v>966</v>
      </c>
      <c r="C90" s="250"/>
      <c r="D90" s="243"/>
      <c r="E90" s="251"/>
      <c r="F90" s="252"/>
      <c r="G90" s="257">
        <f>SUM(F93:F99)</f>
        <v>0</v>
      </c>
    </row>
    <row r="91" spans="1:7" ht="12.75">
      <c r="A91" s="240" t="s">
        <v>1098</v>
      </c>
      <c r="B91" s="241" t="s">
        <v>1104</v>
      </c>
      <c r="C91" s="250"/>
      <c r="D91" s="243"/>
      <c r="E91" s="251"/>
      <c r="F91" s="252"/>
      <c r="G91" s="243"/>
    </row>
    <row r="92" spans="1:7" ht="12.75">
      <c r="A92" s="240" t="s">
        <v>386</v>
      </c>
      <c r="B92" s="241" t="s">
        <v>1106</v>
      </c>
      <c r="C92" s="250"/>
      <c r="D92" s="243"/>
      <c r="E92" s="251"/>
      <c r="F92" s="252"/>
      <c r="G92" s="243"/>
    </row>
    <row r="93" spans="1:7" s="170" customFormat="1" ht="22.5">
      <c r="A93" s="259" t="s">
        <v>387</v>
      </c>
      <c r="B93" s="260" t="s">
        <v>1108</v>
      </c>
      <c r="C93" s="261" t="s">
        <v>1010</v>
      </c>
      <c r="D93" s="266">
        <v>25</v>
      </c>
      <c r="E93" s="263"/>
      <c r="F93" s="252"/>
      <c r="G93" s="265"/>
    </row>
    <row r="94" spans="1:7" ht="12.75">
      <c r="A94" s="240" t="s">
        <v>388</v>
      </c>
      <c r="B94" s="241" t="s">
        <v>1110</v>
      </c>
      <c r="C94" s="250"/>
      <c r="D94" s="243"/>
      <c r="E94" s="251"/>
      <c r="F94" s="252"/>
      <c r="G94" s="243"/>
    </row>
    <row r="95" spans="1:7" s="170" customFormat="1" ht="22.5">
      <c r="A95" s="259" t="s">
        <v>389</v>
      </c>
      <c r="B95" s="260" t="s">
        <v>367</v>
      </c>
      <c r="C95" s="261" t="s">
        <v>1010</v>
      </c>
      <c r="D95" s="266">
        <v>25</v>
      </c>
      <c r="E95" s="263"/>
      <c r="F95" s="252"/>
      <c r="G95" s="265"/>
    </row>
    <row r="96" spans="1:7" ht="12.75">
      <c r="A96" s="240" t="s">
        <v>390</v>
      </c>
      <c r="B96" s="241" t="s">
        <v>1113</v>
      </c>
      <c r="C96" s="250"/>
      <c r="D96" s="243"/>
      <c r="E96" s="251"/>
      <c r="F96" s="252"/>
      <c r="G96" s="243"/>
    </row>
    <row r="97" spans="1:7" s="170" customFormat="1" ht="24.75" customHeight="1">
      <c r="A97" s="228" t="s">
        <v>391</v>
      </c>
      <c r="B97" s="264" t="s">
        <v>1114</v>
      </c>
      <c r="C97" s="250" t="s">
        <v>1010</v>
      </c>
      <c r="D97" s="243">
        <v>85</v>
      </c>
      <c r="E97" s="251"/>
      <c r="F97" s="283"/>
      <c r="G97" s="253"/>
    </row>
    <row r="98" spans="1:7" s="170" customFormat="1" ht="12.75">
      <c r="A98" s="228" t="s">
        <v>392</v>
      </c>
      <c r="B98" s="249" t="s">
        <v>1115</v>
      </c>
      <c r="C98" s="250" t="s">
        <v>1014</v>
      </c>
      <c r="D98" s="243">
        <v>35</v>
      </c>
      <c r="E98" s="251"/>
      <c r="F98" s="252"/>
      <c r="G98" s="253"/>
    </row>
    <row r="99" spans="1:7" ht="12.75">
      <c r="A99" s="240"/>
      <c r="B99" s="241"/>
      <c r="C99" s="250"/>
      <c r="D99" s="243"/>
      <c r="E99" s="251"/>
      <c r="F99" s="252"/>
      <c r="G99" s="243"/>
    </row>
    <row r="100" spans="1:7" ht="12.75">
      <c r="A100" s="240" t="s">
        <v>1102</v>
      </c>
      <c r="B100" s="241" t="s">
        <v>1116</v>
      </c>
      <c r="C100" s="250"/>
      <c r="D100" s="243"/>
      <c r="E100" s="251"/>
      <c r="F100" s="252"/>
      <c r="G100" s="257">
        <f>SUM(F102:F109)</f>
        <v>0</v>
      </c>
    </row>
    <row r="101" spans="1:7" ht="12.75">
      <c r="A101" s="240" t="s">
        <v>1103</v>
      </c>
      <c r="B101" s="241" t="s">
        <v>1060</v>
      </c>
      <c r="C101" s="250"/>
      <c r="D101" s="243"/>
      <c r="E101" s="251"/>
      <c r="F101" s="252"/>
      <c r="G101" s="257"/>
    </row>
    <row r="102" spans="1:7" s="170" customFormat="1" ht="24.75" customHeight="1">
      <c r="A102" s="228" t="s">
        <v>1105</v>
      </c>
      <c r="B102" s="264" t="s">
        <v>1119</v>
      </c>
      <c r="C102" s="250" t="s">
        <v>1010</v>
      </c>
      <c r="D102" s="243">
        <v>26.56</v>
      </c>
      <c r="E102" s="251"/>
      <c r="F102" s="283"/>
      <c r="G102" s="265"/>
    </row>
    <row r="103" spans="1:7" ht="12.75">
      <c r="A103" s="240" t="s">
        <v>328</v>
      </c>
      <c r="B103" s="241" t="s">
        <v>1113</v>
      </c>
      <c r="C103" s="250"/>
      <c r="D103" s="243"/>
      <c r="E103" s="251"/>
      <c r="F103" s="252"/>
      <c r="G103" s="243"/>
    </row>
    <row r="104" spans="1:7" s="170" customFormat="1" ht="12.75">
      <c r="A104" s="228" t="s">
        <v>330</v>
      </c>
      <c r="B104" s="249" t="s">
        <v>1124</v>
      </c>
      <c r="C104" s="250" t="s">
        <v>1014</v>
      </c>
      <c r="D104" s="243">
        <v>2.4</v>
      </c>
      <c r="E104" s="251"/>
      <c r="F104" s="252"/>
      <c r="G104" s="265"/>
    </row>
    <row r="105" spans="1:7" s="170" customFormat="1" ht="24" customHeight="1">
      <c r="A105" s="259" t="s">
        <v>331</v>
      </c>
      <c r="B105" s="260" t="s">
        <v>1125</v>
      </c>
      <c r="C105" s="261" t="s">
        <v>1010</v>
      </c>
      <c r="D105" s="262">
        <v>36.42</v>
      </c>
      <c r="E105" s="263"/>
      <c r="F105" s="252"/>
      <c r="G105" s="265"/>
    </row>
    <row r="106" spans="1:7" s="170" customFormat="1" ht="24.75" customHeight="1">
      <c r="A106" s="259" t="s">
        <v>332</v>
      </c>
      <c r="B106" s="260" t="s">
        <v>1126</v>
      </c>
      <c r="C106" s="261" t="s">
        <v>1010</v>
      </c>
      <c r="D106" s="262">
        <v>16</v>
      </c>
      <c r="E106" s="263"/>
      <c r="F106" s="252"/>
      <c r="G106" s="265"/>
    </row>
    <row r="107" spans="1:7" s="170" customFormat="1" ht="24.75" customHeight="1">
      <c r="A107" s="259" t="s">
        <v>716</v>
      </c>
      <c r="B107" s="260" t="s">
        <v>701</v>
      </c>
      <c r="C107" s="261" t="s">
        <v>1010</v>
      </c>
      <c r="D107" s="262">
        <v>215</v>
      </c>
      <c r="E107" s="263"/>
      <c r="F107" s="252"/>
      <c r="G107" s="265"/>
    </row>
    <row r="108" spans="1:7" s="170" customFormat="1" ht="24.75" customHeight="1">
      <c r="A108" s="259" t="s">
        <v>717</v>
      </c>
      <c r="B108" s="260" t="s">
        <v>700</v>
      </c>
      <c r="C108" s="261" t="s">
        <v>1010</v>
      </c>
      <c r="D108" s="262">
        <v>48</v>
      </c>
      <c r="E108" s="263"/>
      <c r="F108" s="252"/>
      <c r="G108" s="265"/>
    </row>
    <row r="109" spans="1:7" s="33" customFormat="1" ht="12.75">
      <c r="A109" s="259"/>
      <c r="B109" s="260"/>
      <c r="C109" s="261"/>
      <c r="D109" s="262"/>
      <c r="E109" s="263"/>
      <c r="F109" s="252"/>
      <c r="G109" s="248"/>
    </row>
    <row r="110" spans="1:7" ht="12.75">
      <c r="A110" s="240">
        <v>10</v>
      </c>
      <c r="B110" s="241" t="s">
        <v>368</v>
      </c>
      <c r="C110" s="250"/>
      <c r="D110" s="243"/>
      <c r="E110" s="251"/>
      <c r="F110" s="252"/>
      <c r="G110" s="257">
        <f>SUM(F112:F117)</f>
        <v>0</v>
      </c>
    </row>
    <row r="111" spans="1:7" ht="12.75">
      <c r="A111" s="240" t="s">
        <v>1117</v>
      </c>
      <c r="B111" s="241" t="s">
        <v>1060</v>
      </c>
      <c r="C111" s="250"/>
      <c r="D111" s="243"/>
      <c r="E111" s="251"/>
      <c r="F111" s="252"/>
      <c r="G111" s="257"/>
    </row>
    <row r="112" spans="1:7" s="170" customFormat="1" ht="12.75">
      <c r="A112" s="259" t="s">
        <v>1118</v>
      </c>
      <c r="B112" s="249" t="s">
        <v>369</v>
      </c>
      <c r="C112" s="250" t="s">
        <v>1010</v>
      </c>
      <c r="D112" s="243">
        <v>40</v>
      </c>
      <c r="E112" s="251"/>
      <c r="F112" s="252"/>
      <c r="G112" s="257"/>
    </row>
    <row r="113" spans="1:7" s="170" customFormat="1" ht="12.75">
      <c r="A113" s="240" t="s">
        <v>1120</v>
      </c>
      <c r="B113" s="249" t="s">
        <v>1063</v>
      </c>
      <c r="C113" s="250" t="s">
        <v>1010</v>
      </c>
      <c r="D113" s="243">
        <v>8</v>
      </c>
      <c r="E113" s="251"/>
      <c r="F113" s="252"/>
      <c r="G113" s="248"/>
    </row>
    <row r="114" spans="1:7" s="182" customFormat="1" ht="12.75">
      <c r="A114" s="259" t="s">
        <v>1121</v>
      </c>
      <c r="B114" s="249" t="s">
        <v>370</v>
      </c>
      <c r="C114" s="250" t="s">
        <v>1010</v>
      </c>
      <c r="D114" s="243">
        <v>40</v>
      </c>
      <c r="E114" s="251"/>
      <c r="F114" s="252"/>
      <c r="G114" s="257"/>
    </row>
    <row r="115" spans="1:7" s="170" customFormat="1" ht="12.75">
      <c r="A115" s="259" t="s">
        <v>1122</v>
      </c>
      <c r="B115" s="260" t="s">
        <v>1067</v>
      </c>
      <c r="C115" s="261" t="s">
        <v>1010</v>
      </c>
      <c r="D115" s="243">
        <v>8</v>
      </c>
      <c r="E115" s="251"/>
      <c r="F115" s="252"/>
      <c r="G115" s="248"/>
    </row>
    <row r="116" spans="1:7" s="170" customFormat="1" ht="12.75">
      <c r="A116" s="259" t="s">
        <v>1123</v>
      </c>
      <c r="B116" s="260" t="s">
        <v>1069</v>
      </c>
      <c r="C116" s="261" t="s">
        <v>1010</v>
      </c>
      <c r="D116" s="243">
        <v>5</v>
      </c>
      <c r="E116" s="251"/>
      <c r="F116" s="252"/>
      <c r="G116" s="248"/>
    </row>
    <row r="117" spans="1:7" ht="12.75">
      <c r="A117" s="228"/>
      <c r="B117" s="267"/>
      <c r="C117" s="268"/>
      <c r="D117" s="243"/>
      <c r="E117" s="251"/>
      <c r="F117" s="252"/>
      <c r="G117" s="257"/>
    </row>
    <row r="118" spans="1:7" ht="12.75">
      <c r="A118" s="240">
        <v>11</v>
      </c>
      <c r="B118" s="241" t="s">
        <v>1127</v>
      </c>
      <c r="C118" s="250"/>
      <c r="D118" s="243"/>
      <c r="E118" s="251"/>
      <c r="F118" s="252"/>
      <c r="G118" s="257">
        <f>SUM(F122:F181)</f>
        <v>0</v>
      </c>
    </row>
    <row r="119" spans="1:7" ht="12.75">
      <c r="A119" s="284"/>
      <c r="B119" s="284"/>
      <c r="C119" s="284"/>
      <c r="D119" s="284"/>
      <c r="E119" s="284"/>
      <c r="F119" s="284"/>
      <c r="G119" s="243"/>
    </row>
    <row r="120" spans="1:7" ht="12.75">
      <c r="A120" s="285" t="s">
        <v>1128</v>
      </c>
      <c r="B120" s="285" t="s">
        <v>751</v>
      </c>
      <c r="C120" s="284"/>
      <c r="D120" s="284"/>
      <c r="E120" s="284"/>
      <c r="F120" s="284"/>
      <c r="G120" s="243"/>
    </row>
    <row r="121" spans="1:7" ht="12.75">
      <c r="A121" s="284" t="s">
        <v>339</v>
      </c>
      <c r="B121" s="285" t="s">
        <v>515</v>
      </c>
      <c r="C121" s="284"/>
      <c r="D121" s="284"/>
      <c r="E121" s="284"/>
      <c r="F121" s="284"/>
      <c r="G121" s="243"/>
    </row>
    <row r="122" spans="1:7" ht="12.75">
      <c r="A122" s="284" t="s">
        <v>1129</v>
      </c>
      <c r="B122" s="284" t="s">
        <v>516</v>
      </c>
      <c r="C122" s="284"/>
      <c r="D122" s="284">
        <v>2</v>
      </c>
      <c r="E122" s="284"/>
      <c r="F122" s="284"/>
      <c r="G122" s="243"/>
    </row>
    <row r="123" spans="1:7" ht="12.75">
      <c r="A123" s="284" t="s">
        <v>1131</v>
      </c>
      <c r="B123" s="284" t="s">
        <v>517</v>
      </c>
      <c r="C123" s="284"/>
      <c r="D123" s="284">
        <v>1</v>
      </c>
      <c r="E123" s="284"/>
      <c r="F123" s="284"/>
      <c r="G123" s="243"/>
    </row>
    <row r="124" spans="1:7" ht="12.75">
      <c r="A124" s="284" t="s">
        <v>1133</v>
      </c>
      <c r="B124" s="284" t="s">
        <v>518</v>
      </c>
      <c r="C124" s="284"/>
      <c r="D124" s="284">
        <v>2</v>
      </c>
      <c r="E124" s="284"/>
      <c r="F124" s="284"/>
      <c r="G124" s="243"/>
    </row>
    <row r="125" spans="1:7" ht="12.75">
      <c r="A125" s="284"/>
      <c r="B125" s="284"/>
      <c r="C125" s="284"/>
      <c r="D125" s="284"/>
      <c r="E125" s="284"/>
      <c r="F125" s="284"/>
      <c r="G125" s="243"/>
    </row>
    <row r="126" spans="1:7" ht="12.75">
      <c r="A126" s="284" t="s">
        <v>341</v>
      </c>
      <c r="B126" s="285" t="s">
        <v>519</v>
      </c>
      <c r="C126" s="284"/>
      <c r="D126" s="284"/>
      <c r="E126" s="284"/>
      <c r="F126" s="284"/>
      <c r="G126" s="243"/>
    </row>
    <row r="127" spans="1:7" ht="12.75">
      <c r="A127" s="284" t="s">
        <v>752</v>
      </c>
      <c r="B127" s="284" t="s">
        <v>520</v>
      </c>
      <c r="C127" s="284"/>
      <c r="D127" s="284">
        <v>1</v>
      </c>
      <c r="E127" s="284"/>
      <c r="F127" s="284"/>
      <c r="G127" s="243"/>
    </row>
    <row r="128" spans="1:7" ht="12.75">
      <c r="A128" s="284"/>
      <c r="B128" s="284"/>
      <c r="C128" s="284"/>
      <c r="D128" s="284"/>
      <c r="E128" s="284"/>
      <c r="F128" s="284"/>
      <c r="G128" s="243"/>
    </row>
    <row r="129" spans="1:7" ht="12.75">
      <c r="A129" s="284" t="s">
        <v>343</v>
      </c>
      <c r="B129" s="285" t="s">
        <v>521</v>
      </c>
      <c r="C129" s="284"/>
      <c r="D129" s="284"/>
      <c r="E129" s="284"/>
      <c r="F129" s="284"/>
      <c r="G129" s="243"/>
    </row>
    <row r="130" spans="1:7" ht="24.75" customHeight="1">
      <c r="A130" s="284" t="s">
        <v>753</v>
      </c>
      <c r="B130" s="286" t="s">
        <v>522</v>
      </c>
      <c r="C130" s="284" t="s">
        <v>465</v>
      </c>
      <c r="D130" s="284">
        <v>1</v>
      </c>
      <c r="E130" s="284"/>
      <c r="F130" s="284"/>
      <c r="G130" s="243"/>
    </row>
    <row r="131" spans="1:7" ht="12.75">
      <c r="A131" s="284" t="s">
        <v>754</v>
      </c>
      <c r="B131" s="284" t="s">
        <v>523</v>
      </c>
      <c r="C131" s="284" t="s">
        <v>465</v>
      </c>
      <c r="D131" s="284">
        <v>3</v>
      </c>
      <c r="E131" s="284"/>
      <c r="F131" s="284"/>
      <c r="G131" s="243"/>
    </row>
    <row r="132" spans="1:7" ht="12.75">
      <c r="A132" s="284"/>
      <c r="B132" s="284"/>
      <c r="C132" s="284"/>
      <c r="D132" s="284"/>
      <c r="E132" s="284"/>
      <c r="F132" s="284"/>
      <c r="G132" s="243"/>
    </row>
    <row r="133" spans="1:7" ht="12.75">
      <c r="A133" s="284" t="s">
        <v>345</v>
      </c>
      <c r="B133" s="285" t="s">
        <v>524</v>
      </c>
      <c r="C133" s="284"/>
      <c r="D133" s="284"/>
      <c r="E133" s="284"/>
      <c r="F133" s="284"/>
      <c r="G133" s="243"/>
    </row>
    <row r="134" spans="1:7" ht="12.75">
      <c r="A134" s="284" t="s">
        <v>755</v>
      </c>
      <c r="B134" s="284" t="s">
        <v>525</v>
      </c>
      <c r="C134" s="284" t="s">
        <v>1079</v>
      </c>
      <c r="D134" s="284">
        <v>60</v>
      </c>
      <c r="E134" s="284"/>
      <c r="F134" s="284"/>
      <c r="G134" s="243"/>
    </row>
    <row r="135" spans="1:7" ht="12.75">
      <c r="A135" s="284" t="s">
        <v>756</v>
      </c>
      <c r="B135" s="284" t="s">
        <v>526</v>
      </c>
      <c r="C135" s="284" t="s">
        <v>1079</v>
      </c>
      <c r="D135" s="284">
        <v>12</v>
      </c>
      <c r="E135" s="284"/>
      <c r="F135" s="284"/>
      <c r="G135" s="243"/>
    </row>
    <row r="136" spans="1:7" ht="12.75">
      <c r="A136" s="284" t="s">
        <v>757</v>
      </c>
      <c r="B136" s="284" t="s">
        <v>527</v>
      </c>
      <c r="C136" s="284" t="s">
        <v>1079</v>
      </c>
      <c r="D136" s="284">
        <v>40</v>
      </c>
      <c r="E136" s="284"/>
      <c r="F136" s="284"/>
      <c r="G136" s="243"/>
    </row>
    <row r="137" spans="1:7" ht="12.75">
      <c r="A137" s="284" t="s">
        <v>758</v>
      </c>
      <c r="B137" s="284" t="s">
        <v>528</v>
      </c>
      <c r="C137" s="284" t="s">
        <v>1079</v>
      </c>
      <c r="D137" s="284">
        <v>6</v>
      </c>
      <c r="E137" s="284"/>
      <c r="F137" s="284"/>
      <c r="G137" s="243"/>
    </row>
    <row r="138" spans="1:7" ht="12.75">
      <c r="A138" s="284" t="s">
        <v>759</v>
      </c>
      <c r="B138" s="284" t="s">
        <v>529</v>
      </c>
      <c r="C138" s="284" t="s">
        <v>1079</v>
      </c>
      <c r="D138" s="284">
        <v>8</v>
      </c>
      <c r="E138" s="284"/>
      <c r="F138" s="284"/>
      <c r="G138" s="243"/>
    </row>
    <row r="139" spans="1:7" ht="12.75">
      <c r="A139" s="284" t="s">
        <v>760</v>
      </c>
      <c r="B139" s="284" t="s">
        <v>491</v>
      </c>
      <c r="C139" s="284" t="s">
        <v>1079</v>
      </c>
      <c r="D139" s="284">
        <v>24</v>
      </c>
      <c r="E139" s="284"/>
      <c r="F139" s="284"/>
      <c r="G139" s="243"/>
    </row>
    <row r="140" spans="1:7" ht="12.75">
      <c r="A140" s="284"/>
      <c r="B140" s="284"/>
      <c r="C140" s="284"/>
      <c r="D140" s="284"/>
      <c r="E140" s="284"/>
      <c r="F140" s="284"/>
      <c r="G140" s="243"/>
    </row>
    <row r="141" spans="1:7" ht="12.75">
      <c r="A141" s="284"/>
      <c r="B141" s="284"/>
      <c r="C141" s="284"/>
      <c r="D141" s="284"/>
      <c r="E141" s="284"/>
      <c r="F141" s="284"/>
      <c r="G141" s="243"/>
    </row>
    <row r="142" spans="1:7" ht="12.75">
      <c r="A142" s="284" t="s">
        <v>761</v>
      </c>
      <c r="B142" s="285" t="s">
        <v>530</v>
      </c>
      <c r="C142" s="284"/>
      <c r="D142" s="284"/>
      <c r="E142" s="284"/>
      <c r="F142" s="284"/>
      <c r="G142" s="243"/>
    </row>
    <row r="143" spans="1:7" ht="24.75" customHeight="1">
      <c r="A143" s="284" t="s">
        <v>762</v>
      </c>
      <c r="B143" s="286" t="s">
        <v>718</v>
      </c>
      <c r="C143" s="284" t="s">
        <v>1079</v>
      </c>
      <c r="D143" s="284">
        <v>6</v>
      </c>
      <c r="E143" s="284"/>
      <c r="F143" s="284"/>
      <c r="G143" s="243"/>
    </row>
    <row r="144" spans="1:7" ht="24.75" customHeight="1">
      <c r="A144" s="284" t="s">
        <v>763</v>
      </c>
      <c r="B144" s="286" t="s">
        <v>715</v>
      </c>
      <c r="C144" s="284" t="s">
        <v>1079</v>
      </c>
      <c r="D144" s="284">
        <v>15</v>
      </c>
      <c r="E144" s="284"/>
      <c r="F144" s="284"/>
      <c r="G144" s="243"/>
    </row>
    <row r="145" spans="1:7" ht="24.75" customHeight="1">
      <c r="A145" s="284" t="s">
        <v>764</v>
      </c>
      <c r="B145" s="286" t="s">
        <v>710</v>
      </c>
      <c r="C145" s="284" t="s">
        <v>1079</v>
      </c>
      <c r="D145" s="284">
        <v>45</v>
      </c>
      <c r="E145" s="284"/>
      <c r="F145" s="284"/>
      <c r="G145" s="243"/>
    </row>
    <row r="146" spans="1:7" ht="12.75">
      <c r="A146" s="284" t="s">
        <v>765</v>
      </c>
      <c r="B146" s="286" t="s">
        <v>720</v>
      </c>
      <c r="C146" s="284" t="s">
        <v>1079</v>
      </c>
      <c r="D146" s="284">
        <v>10</v>
      </c>
      <c r="E146" s="284"/>
      <c r="F146" s="284"/>
      <c r="G146" s="243"/>
    </row>
    <row r="147" spans="1:7" ht="24.75" customHeight="1">
      <c r="A147" s="284" t="s">
        <v>766</v>
      </c>
      <c r="B147" s="286" t="s">
        <v>709</v>
      </c>
      <c r="C147" s="284" t="s">
        <v>1079</v>
      </c>
      <c r="D147" s="284">
        <v>4</v>
      </c>
      <c r="E147" s="284"/>
      <c r="F147" s="284"/>
      <c r="G147" s="243"/>
    </row>
    <row r="148" spans="1:7" ht="24.75" customHeight="1">
      <c r="A148" s="284" t="s">
        <v>767</v>
      </c>
      <c r="B148" s="286" t="s">
        <v>105</v>
      </c>
      <c r="C148" s="284" t="s">
        <v>1079</v>
      </c>
      <c r="D148" s="284">
        <v>2</v>
      </c>
      <c r="E148" s="284"/>
      <c r="F148" s="284"/>
      <c r="G148" s="243"/>
    </row>
    <row r="149" spans="1:7" ht="37.5" customHeight="1">
      <c r="A149" s="284" t="s">
        <v>768</v>
      </c>
      <c r="B149" s="286" t="s">
        <v>721</v>
      </c>
      <c r="C149" s="284" t="s">
        <v>1079</v>
      </c>
      <c r="D149" s="284">
        <v>10</v>
      </c>
      <c r="E149" s="284"/>
      <c r="F149" s="284"/>
      <c r="G149" s="243"/>
    </row>
    <row r="150" spans="1:7" ht="12.75">
      <c r="A150" s="284"/>
      <c r="B150" s="284"/>
      <c r="C150" s="284"/>
      <c r="D150" s="284"/>
      <c r="E150" s="284"/>
      <c r="F150" s="284"/>
      <c r="G150" s="243"/>
    </row>
    <row r="151" spans="1:7" ht="12.75">
      <c r="A151" s="284" t="s">
        <v>769</v>
      </c>
      <c r="B151" s="285" t="s">
        <v>531</v>
      </c>
      <c r="C151" s="284"/>
      <c r="D151" s="284"/>
      <c r="E151" s="284"/>
      <c r="F151" s="284"/>
      <c r="G151" s="243"/>
    </row>
    <row r="152" spans="1:7" ht="24.75" customHeight="1">
      <c r="A152" s="284" t="s">
        <v>771</v>
      </c>
      <c r="B152" s="286" t="s">
        <v>532</v>
      </c>
      <c r="C152" s="284" t="s">
        <v>465</v>
      </c>
      <c r="D152" s="284">
        <v>30</v>
      </c>
      <c r="E152" s="284"/>
      <c r="F152" s="284"/>
      <c r="G152" s="243"/>
    </row>
    <row r="153" spans="1:7" ht="24.75" customHeight="1">
      <c r="A153" s="284" t="s">
        <v>772</v>
      </c>
      <c r="B153" s="286" t="s">
        <v>533</v>
      </c>
      <c r="C153" s="284" t="s">
        <v>465</v>
      </c>
      <c r="D153" s="284">
        <v>10</v>
      </c>
      <c r="E153" s="284"/>
      <c r="F153" s="284"/>
      <c r="G153" s="243"/>
    </row>
    <row r="154" spans="1:7" ht="24.75" customHeight="1">
      <c r="A154" s="284" t="s">
        <v>773</v>
      </c>
      <c r="B154" s="286" t="s">
        <v>534</v>
      </c>
      <c r="C154" s="284" t="s">
        <v>465</v>
      </c>
      <c r="D154" s="284">
        <v>5</v>
      </c>
      <c r="E154" s="284"/>
      <c r="F154" s="284"/>
      <c r="G154" s="243"/>
    </row>
    <row r="155" spans="1:7" ht="24.75" customHeight="1">
      <c r="A155" s="284" t="s">
        <v>774</v>
      </c>
      <c r="B155" s="286" t="s">
        <v>535</v>
      </c>
      <c r="C155" s="284" t="s">
        <v>465</v>
      </c>
      <c r="D155" s="284">
        <v>10</v>
      </c>
      <c r="E155" s="284"/>
      <c r="F155" s="284"/>
      <c r="G155" s="243"/>
    </row>
    <row r="156" spans="1:7" ht="12.75">
      <c r="A156" s="284"/>
      <c r="B156" s="284"/>
      <c r="C156" s="284"/>
      <c r="D156" s="284"/>
      <c r="E156" s="284"/>
      <c r="F156" s="284"/>
      <c r="G156" s="243"/>
    </row>
    <row r="157" spans="1:7" ht="12.75">
      <c r="A157" s="284" t="s">
        <v>770</v>
      </c>
      <c r="B157" s="285" t="s">
        <v>536</v>
      </c>
      <c r="C157" s="284"/>
      <c r="D157" s="284"/>
      <c r="E157" s="284"/>
      <c r="F157" s="284"/>
      <c r="G157" s="243"/>
    </row>
    <row r="158" spans="1:7" ht="24.75" customHeight="1">
      <c r="A158" s="284" t="s">
        <v>775</v>
      </c>
      <c r="B158" s="286" t="s">
        <v>537</v>
      </c>
      <c r="C158" s="284" t="s">
        <v>1014</v>
      </c>
      <c r="D158" s="284">
        <v>600</v>
      </c>
      <c r="E158" s="284"/>
      <c r="F158" s="284"/>
      <c r="G158" s="243"/>
    </row>
    <row r="159" spans="1:7" ht="24.75" customHeight="1">
      <c r="A159" s="284" t="s">
        <v>776</v>
      </c>
      <c r="B159" s="286" t="s">
        <v>538</v>
      </c>
      <c r="C159" s="284" t="s">
        <v>1014</v>
      </c>
      <c r="D159" s="284">
        <v>200</v>
      </c>
      <c r="E159" s="284"/>
      <c r="F159" s="284"/>
      <c r="G159" s="243"/>
    </row>
    <row r="160" spans="1:7" ht="24.75" customHeight="1">
      <c r="A160" s="284" t="s">
        <v>777</v>
      </c>
      <c r="B160" s="286" t="s">
        <v>539</v>
      </c>
      <c r="C160" s="284" t="s">
        <v>1014</v>
      </c>
      <c r="D160" s="284">
        <v>100</v>
      </c>
      <c r="E160" s="284"/>
      <c r="F160" s="284"/>
      <c r="G160" s="243"/>
    </row>
    <row r="161" spans="1:7" ht="24.75" customHeight="1">
      <c r="A161" s="284" t="s">
        <v>778</v>
      </c>
      <c r="B161" s="286" t="s">
        <v>540</v>
      </c>
      <c r="C161" s="284" t="s">
        <v>1014</v>
      </c>
      <c r="D161" s="284">
        <v>120</v>
      </c>
      <c r="E161" s="284"/>
      <c r="F161" s="284"/>
      <c r="G161" s="243"/>
    </row>
    <row r="162" spans="1:7" ht="12.75">
      <c r="A162" s="284" t="s">
        <v>779</v>
      </c>
      <c r="B162" s="284" t="s">
        <v>541</v>
      </c>
      <c r="C162" s="284" t="s">
        <v>1014</v>
      </c>
      <c r="D162" s="284">
        <v>210</v>
      </c>
      <c r="E162" s="284"/>
      <c r="F162" s="284"/>
      <c r="G162" s="243"/>
    </row>
    <row r="163" spans="1:7" ht="12.75">
      <c r="A163" s="284"/>
      <c r="B163" s="284"/>
      <c r="C163" s="284"/>
      <c r="D163" s="284"/>
      <c r="E163" s="284"/>
      <c r="F163" s="284"/>
      <c r="G163" s="243"/>
    </row>
    <row r="164" spans="1:7" ht="12.75">
      <c r="A164" s="284" t="s">
        <v>780</v>
      </c>
      <c r="B164" s="285" t="s">
        <v>542</v>
      </c>
      <c r="C164" s="284"/>
      <c r="D164" s="284"/>
      <c r="E164" s="284"/>
      <c r="F164" s="284"/>
      <c r="G164" s="243"/>
    </row>
    <row r="165" spans="1:7" ht="12.75">
      <c r="A165" s="284" t="s">
        <v>781</v>
      </c>
      <c r="B165" s="284" t="s">
        <v>543</v>
      </c>
      <c r="C165" s="284" t="s">
        <v>465</v>
      </c>
      <c r="D165" s="284">
        <v>50</v>
      </c>
      <c r="E165" s="284"/>
      <c r="F165" s="284"/>
      <c r="G165" s="243"/>
    </row>
    <row r="166" spans="1:7" ht="12.75">
      <c r="A166" s="284" t="s">
        <v>782</v>
      </c>
      <c r="B166" s="284" t="s">
        <v>544</v>
      </c>
      <c r="C166" s="284" t="s">
        <v>465</v>
      </c>
      <c r="D166" s="284">
        <v>12</v>
      </c>
      <c r="E166" s="284"/>
      <c r="F166" s="284"/>
      <c r="G166" s="243"/>
    </row>
    <row r="167" spans="1:7" ht="12.75">
      <c r="A167" s="284"/>
      <c r="B167" s="284"/>
      <c r="C167" s="284"/>
      <c r="D167" s="284"/>
      <c r="E167" s="284"/>
      <c r="F167" s="284"/>
      <c r="G167" s="243"/>
    </row>
    <row r="168" spans="1:7" ht="12.75">
      <c r="A168" s="284" t="s">
        <v>783</v>
      </c>
      <c r="B168" s="285" t="s">
        <v>545</v>
      </c>
      <c r="C168" s="284"/>
      <c r="D168" s="284"/>
      <c r="E168" s="284"/>
      <c r="F168" s="284"/>
      <c r="G168" s="243"/>
    </row>
    <row r="169" spans="1:7" ht="12.75">
      <c r="A169" s="284" t="s">
        <v>784</v>
      </c>
      <c r="B169" s="284" t="s">
        <v>546</v>
      </c>
      <c r="C169" s="284" t="s">
        <v>1014</v>
      </c>
      <c r="D169" s="284">
        <v>300</v>
      </c>
      <c r="E169" s="284"/>
      <c r="F169" s="284"/>
      <c r="G169" s="243"/>
    </row>
    <row r="170" spans="1:7" ht="12.75">
      <c r="A170" s="284" t="s">
        <v>785</v>
      </c>
      <c r="B170" s="284" t="s">
        <v>547</v>
      </c>
      <c r="C170" s="284" t="s">
        <v>1014</v>
      </c>
      <c r="D170" s="284">
        <v>100</v>
      </c>
      <c r="E170" s="284"/>
      <c r="F170" s="284"/>
      <c r="G170" s="243"/>
    </row>
    <row r="171" spans="1:7" ht="12.75">
      <c r="A171" s="284" t="s">
        <v>786</v>
      </c>
      <c r="B171" s="284" t="s">
        <v>548</v>
      </c>
      <c r="C171" s="284" t="s">
        <v>1014</v>
      </c>
      <c r="D171" s="284">
        <v>100</v>
      </c>
      <c r="E171" s="284"/>
      <c r="F171" s="284"/>
      <c r="G171" s="243"/>
    </row>
    <row r="172" spans="1:7" ht="12.75">
      <c r="A172" s="284" t="s">
        <v>787</v>
      </c>
      <c r="B172" s="284" t="s">
        <v>101</v>
      </c>
      <c r="C172" s="284" t="s">
        <v>1014</v>
      </c>
      <c r="D172" s="284">
        <v>1200</v>
      </c>
      <c r="E172" s="284"/>
      <c r="F172" s="284"/>
      <c r="G172" s="243"/>
    </row>
    <row r="173" spans="1:7" ht="12.75">
      <c r="A173" s="284" t="s">
        <v>788</v>
      </c>
      <c r="B173" s="284" t="s">
        <v>549</v>
      </c>
      <c r="C173" s="284" t="s">
        <v>1014</v>
      </c>
      <c r="D173" s="284">
        <v>2400</v>
      </c>
      <c r="E173" s="284"/>
      <c r="F173" s="284"/>
      <c r="G173" s="243"/>
    </row>
    <row r="174" spans="1:7" ht="12.75">
      <c r="A174" s="284" t="s">
        <v>789</v>
      </c>
      <c r="B174" s="284" t="s">
        <v>550</v>
      </c>
      <c r="C174" s="284" t="s">
        <v>112</v>
      </c>
      <c r="D174" s="284">
        <v>5</v>
      </c>
      <c r="E174" s="284"/>
      <c r="F174" s="284"/>
      <c r="G174" s="243"/>
    </row>
    <row r="175" spans="1:7" ht="12.75">
      <c r="A175" s="284"/>
      <c r="B175" s="284"/>
      <c r="C175" s="284"/>
      <c r="D175" s="284"/>
      <c r="E175" s="284"/>
      <c r="F175" s="284"/>
      <c r="G175" s="243"/>
    </row>
    <row r="176" spans="1:7" ht="12.75">
      <c r="A176" s="284" t="s">
        <v>790</v>
      </c>
      <c r="B176" s="285" t="s">
        <v>551</v>
      </c>
      <c r="C176" s="284"/>
      <c r="D176" s="284"/>
      <c r="E176" s="284"/>
      <c r="F176" s="284"/>
      <c r="G176" s="243"/>
    </row>
    <row r="177" spans="1:7" ht="12.75">
      <c r="A177" s="284" t="s">
        <v>791</v>
      </c>
      <c r="B177" s="284" t="s">
        <v>552</v>
      </c>
      <c r="C177" s="284" t="s">
        <v>465</v>
      </c>
      <c r="D177" s="284">
        <v>9</v>
      </c>
      <c r="E177" s="284"/>
      <c r="F177" s="284"/>
      <c r="G177" s="243"/>
    </row>
    <row r="178" spans="1:7" ht="12.75">
      <c r="A178" s="284" t="s">
        <v>792</v>
      </c>
      <c r="B178" s="284" t="s">
        <v>553</v>
      </c>
      <c r="C178" s="284" t="s">
        <v>465</v>
      </c>
      <c r="D178" s="284">
        <v>14</v>
      </c>
      <c r="E178" s="284"/>
      <c r="F178" s="284"/>
      <c r="G178" s="243"/>
    </row>
    <row r="179" spans="1:7" ht="12.75">
      <c r="A179" s="284" t="s">
        <v>793</v>
      </c>
      <c r="B179" s="284" t="s">
        <v>554</v>
      </c>
      <c r="C179" s="284" t="s">
        <v>465</v>
      </c>
      <c r="D179" s="284">
        <v>15</v>
      </c>
      <c r="E179" s="284"/>
      <c r="F179" s="284"/>
      <c r="G179" s="243"/>
    </row>
    <row r="180" spans="1:7" ht="12.75">
      <c r="A180" s="284" t="s">
        <v>794</v>
      </c>
      <c r="B180" s="284" t="s">
        <v>555</v>
      </c>
      <c r="C180" s="284" t="s">
        <v>465</v>
      </c>
      <c r="D180" s="284">
        <v>1</v>
      </c>
      <c r="E180" s="284"/>
      <c r="F180" s="284"/>
      <c r="G180" s="243"/>
    </row>
    <row r="181" spans="1:7" ht="12.75">
      <c r="A181" s="284"/>
      <c r="B181" s="284"/>
      <c r="C181" s="284"/>
      <c r="D181" s="284"/>
      <c r="E181" s="284"/>
      <c r="F181" s="284"/>
      <c r="G181" s="243"/>
    </row>
    <row r="182" spans="1:7" ht="12.75">
      <c r="A182" s="285" t="s">
        <v>1134</v>
      </c>
      <c r="B182" s="285" t="s">
        <v>556</v>
      </c>
      <c r="C182" s="285"/>
      <c r="D182" s="285"/>
      <c r="E182" s="285"/>
      <c r="F182" s="285"/>
      <c r="G182" s="257">
        <f>SUM(F183:F197)</f>
        <v>0</v>
      </c>
    </row>
    <row r="183" spans="1:7" ht="24.75" customHeight="1">
      <c r="A183" s="284" t="s">
        <v>795</v>
      </c>
      <c r="B183" s="286" t="s">
        <v>731</v>
      </c>
      <c r="C183" s="284" t="s">
        <v>465</v>
      </c>
      <c r="D183" s="284">
        <v>1</v>
      </c>
      <c r="E183" s="284"/>
      <c r="F183" s="284"/>
      <c r="G183" s="243"/>
    </row>
    <row r="184" spans="1:7" ht="19.5" customHeight="1">
      <c r="A184" s="284" t="s">
        <v>796</v>
      </c>
      <c r="B184" s="286" t="s">
        <v>730</v>
      </c>
      <c r="C184" s="284" t="s">
        <v>465</v>
      </c>
      <c r="D184" s="284">
        <v>3</v>
      </c>
      <c r="E184" s="284"/>
      <c r="F184" s="284"/>
      <c r="G184" s="243"/>
    </row>
    <row r="185" spans="1:7" ht="12.75">
      <c r="A185" s="284" t="s">
        <v>797</v>
      </c>
      <c r="B185" s="286" t="s">
        <v>734</v>
      </c>
      <c r="C185" s="284" t="s">
        <v>1079</v>
      </c>
      <c r="D185" s="284">
        <v>21</v>
      </c>
      <c r="E185" s="284"/>
      <c r="F185" s="284"/>
      <c r="G185" s="243"/>
    </row>
    <row r="186" spans="1:7" ht="12.75">
      <c r="A186" s="284" t="s">
        <v>798</v>
      </c>
      <c r="B186" s="286" t="s">
        <v>735</v>
      </c>
      <c r="C186" s="284" t="s">
        <v>465</v>
      </c>
      <c r="D186" s="284">
        <v>3</v>
      </c>
      <c r="E186" s="284"/>
      <c r="F186" s="284"/>
      <c r="G186" s="243"/>
    </row>
    <row r="187" spans="1:7" ht="12.75">
      <c r="A187" s="284" t="s">
        <v>799</v>
      </c>
      <c r="B187" s="286" t="s">
        <v>736</v>
      </c>
      <c r="C187" s="284" t="s">
        <v>1014</v>
      </c>
      <c r="D187" s="284">
        <v>15</v>
      </c>
      <c r="E187" s="284"/>
      <c r="F187" s="284"/>
      <c r="G187" s="243"/>
    </row>
    <row r="188" spans="1:7" ht="12.75">
      <c r="A188" s="284" t="s">
        <v>800</v>
      </c>
      <c r="B188" s="286" t="s">
        <v>728</v>
      </c>
      <c r="C188" s="284" t="s">
        <v>1014</v>
      </c>
      <c r="D188" s="284">
        <v>240</v>
      </c>
      <c r="E188" s="284"/>
      <c r="F188" s="284"/>
      <c r="G188" s="243"/>
    </row>
    <row r="189" spans="1:7" ht="12.75">
      <c r="A189" s="284" t="s">
        <v>801</v>
      </c>
      <c r="B189" s="286" t="s">
        <v>725</v>
      </c>
      <c r="C189" s="284" t="s">
        <v>1014</v>
      </c>
      <c r="D189" s="284">
        <v>360</v>
      </c>
      <c r="E189" s="284"/>
      <c r="F189" s="284"/>
      <c r="G189" s="243"/>
    </row>
    <row r="190" spans="1:7" ht="12.75">
      <c r="A190" s="284" t="s">
        <v>802</v>
      </c>
      <c r="B190" s="286" t="s">
        <v>559</v>
      </c>
      <c r="C190" s="284" t="s">
        <v>1014</v>
      </c>
      <c r="D190" s="284">
        <v>120</v>
      </c>
      <c r="E190" s="284"/>
      <c r="F190" s="284"/>
      <c r="G190" s="243"/>
    </row>
    <row r="191" spans="1:7" ht="12.75">
      <c r="A191" s="284" t="s">
        <v>483</v>
      </c>
      <c r="B191" s="286" t="s">
        <v>484</v>
      </c>
      <c r="C191" s="284" t="s">
        <v>1014</v>
      </c>
      <c r="D191" s="284">
        <v>180</v>
      </c>
      <c r="E191" s="284"/>
      <c r="F191" s="284"/>
      <c r="G191" s="243"/>
    </row>
    <row r="192" spans="1:7" ht="23.25">
      <c r="A192" s="284" t="s">
        <v>485</v>
      </c>
      <c r="B192" s="286" t="s">
        <v>740</v>
      </c>
      <c r="C192" s="284" t="s">
        <v>1014</v>
      </c>
      <c r="D192" s="284">
        <v>150</v>
      </c>
      <c r="E192" s="284"/>
      <c r="F192" s="284"/>
      <c r="G192" s="243"/>
    </row>
    <row r="193" spans="1:7" ht="24.75" customHeight="1">
      <c r="A193" s="284" t="s">
        <v>729</v>
      </c>
      <c r="B193" s="286" t="s">
        <v>560</v>
      </c>
      <c r="C193" s="284" t="s">
        <v>1014</v>
      </c>
      <c r="D193" s="284">
        <v>240</v>
      </c>
      <c r="E193" s="284"/>
      <c r="F193" s="284"/>
      <c r="G193" s="243"/>
    </row>
    <row r="194" spans="1:7" ht="24.75" customHeight="1">
      <c r="A194" s="284" t="s">
        <v>737</v>
      </c>
      <c r="B194" s="286" t="s">
        <v>561</v>
      </c>
      <c r="C194" s="284" t="s">
        <v>1014</v>
      </c>
      <c r="D194" s="284">
        <v>240</v>
      </c>
      <c r="E194" s="284"/>
      <c r="F194" s="284"/>
      <c r="G194" s="243"/>
    </row>
    <row r="195" spans="1:7" ht="12.75">
      <c r="A195" s="284" t="s">
        <v>738</v>
      </c>
      <c r="B195" s="284" t="s">
        <v>482</v>
      </c>
      <c r="C195" s="284" t="s">
        <v>465</v>
      </c>
      <c r="D195" s="284">
        <v>24</v>
      </c>
      <c r="E195" s="284"/>
      <c r="F195" s="284"/>
      <c r="G195" s="243"/>
    </row>
    <row r="196" spans="1:7" ht="12.75">
      <c r="A196" s="284" t="s">
        <v>739</v>
      </c>
      <c r="B196" s="284" t="s">
        <v>523</v>
      </c>
      <c r="C196" s="284" t="s">
        <v>465</v>
      </c>
      <c r="D196" s="284">
        <v>3</v>
      </c>
      <c r="E196" s="284"/>
      <c r="F196" s="284"/>
      <c r="G196" s="243"/>
    </row>
    <row r="197" spans="1:7" ht="12.75">
      <c r="A197" s="284"/>
      <c r="B197" s="284"/>
      <c r="C197" s="284"/>
      <c r="D197" s="284"/>
      <c r="E197" s="284"/>
      <c r="F197" s="284"/>
      <c r="G197" s="243"/>
    </row>
    <row r="198" spans="1:7" ht="12.75">
      <c r="A198" s="285" t="s">
        <v>803</v>
      </c>
      <c r="B198" s="285" t="s">
        <v>562</v>
      </c>
      <c r="C198" s="285"/>
      <c r="D198" s="285"/>
      <c r="E198" s="285"/>
      <c r="F198" s="285"/>
      <c r="G198" s="257">
        <f>SUM(F201:F247)</f>
        <v>0</v>
      </c>
    </row>
    <row r="199" spans="1:7" ht="12.75">
      <c r="A199" s="284"/>
      <c r="B199" s="284"/>
      <c r="C199" s="284"/>
      <c r="D199" s="284"/>
      <c r="E199" s="284"/>
      <c r="F199" s="284"/>
      <c r="G199" s="243"/>
    </row>
    <row r="200" spans="1:7" ht="12.75">
      <c r="A200" s="284" t="s">
        <v>804</v>
      </c>
      <c r="B200" s="285" t="s">
        <v>563</v>
      </c>
      <c r="C200" s="284"/>
      <c r="D200" s="284"/>
      <c r="E200" s="284"/>
      <c r="F200" s="284"/>
      <c r="G200" s="243"/>
    </row>
    <row r="201" spans="1:7" ht="24.75" customHeight="1">
      <c r="A201" s="284" t="s">
        <v>805</v>
      </c>
      <c r="B201" s="286" t="s">
        <v>393</v>
      </c>
      <c r="C201" s="284" t="s">
        <v>465</v>
      </c>
      <c r="D201" s="284">
        <v>3</v>
      </c>
      <c r="E201" s="284"/>
      <c r="F201" s="284"/>
      <c r="G201" s="243"/>
    </row>
    <row r="202" spans="1:7" ht="24.75" customHeight="1">
      <c r="A202" s="284" t="s">
        <v>806</v>
      </c>
      <c r="B202" s="286" t="s">
        <v>181</v>
      </c>
      <c r="C202" s="284" t="s">
        <v>1079</v>
      </c>
      <c r="D202" s="284">
        <v>2</v>
      </c>
      <c r="E202" s="284"/>
      <c r="F202" s="284"/>
      <c r="G202" s="243"/>
    </row>
    <row r="203" spans="1:7" ht="24.75" customHeight="1">
      <c r="A203" s="284" t="s">
        <v>807</v>
      </c>
      <c r="B203" s="286" t="s">
        <v>182</v>
      </c>
      <c r="C203" s="284" t="s">
        <v>1079</v>
      </c>
      <c r="D203" s="284">
        <v>2</v>
      </c>
      <c r="E203" s="284"/>
      <c r="F203" s="284"/>
      <c r="G203" s="243"/>
    </row>
    <row r="204" spans="1:7" ht="24.75" customHeight="1">
      <c r="A204" s="284" t="s">
        <v>808</v>
      </c>
      <c r="B204" s="286" t="s">
        <v>1132</v>
      </c>
      <c r="C204" s="284" t="s">
        <v>1079</v>
      </c>
      <c r="D204" s="284">
        <v>3</v>
      </c>
      <c r="E204" s="284"/>
      <c r="F204" s="284"/>
      <c r="G204" s="243"/>
    </row>
    <row r="205" spans="1:7" ht="12.75">
      <c r="A205" s="284" t="s">
        <v>809</v>
      </c>
      <c r="B205" s="284" t="s">
        <v>564</v>
      </c>
      <c r="C205" s="284" t="s">
        <v>465</v>
      </c>
      <c r="D205" s="284">
        <v>5</v>
      </c>
      <c r="E205" s="284"/>
      <c r="F205" s="284"/>
      <c r="G205" s="243"/>
    </row>
    <row r="206" spans="1:7" ht="12.75">
      <c r="A206" s="284" t="s">
        <v>810</v>
      </c>
      <c r="B206" s="284" t="s">
        <v>565</v>
      </c>
      <c r="C206" s="284" t="s">
        <v>465</v>
      </c>
      <c r="D206" s="284">
        <v>5</v>
      </c>
      <c r="E206" s="284"/>
      <c r="F206" s="284"/>
      <c r="G206" s="243"/>
    </row>
    <row r="207" spans="1:7" ht="12.75">
      <c r="A207" s="284" t="s">
        <v>811</v>
      </c>
      <c r="B207" s="284" t="s">
        <v>566</v>
      </c>
      <c r="C207" s="284" t="s">
        <v>465</v>
      </c>
      <c r="D207" s="284">
        <v>4</v>
      </c>
      <c r="E207" s="284"/>
      <c r="F207" s="284"/>
      <c r="G207" s="243"/>
    </row>
    <row r="208" spans="1:7" ht="24.75" customHeight="1">
      <c r="A208" s="284" t="s">
        <v>812</v>
      </c>
      <c r="B208" s="286" t="s">
        <v>1130</v>
      </c>
      <c r="C208" s="284" t="s">
        <v>1079</v>
      </c>
      <c r="D208" s="284">
        <v>1</v>
      </c>
      <c r="E208" s="284"/>
      <c r="F208" s="284"/>
      <c r="G208" s="243"/>
    </row>
    <row r="209" spans="1:7" ht="12.75">
      <c r="A209" s="284" t="s">
        <v>813</v>
      </c>
      <c r="B209" s="284" t="s">
        <v>567</v>
      </c>
      <c r="C209" s="284" t="s">
        <v>465</v>
      </c>
      <c r="D209" s="284">
        <v>1</v>
      </c>
      <c r="E209" s="284"/>
      <c r="F209" s="284"/>
      <c r="G209" s="243"/>
    </row>
    <row r="210" spans="1:7" ht="12.75">
      <c r="A210" s="284" t="s">
        <v>814</v>
      </c>
      <c r="B210" s="284" t="s">
        <v>568</v>
      </c>
      <c r="C210" s="284" t="s">
        <v>465</v>
      </c>
      <c r="D210" s="284">
        <v>1</v>
      </c>
      <c r="E210" s="284"/>
      <c r="F210" s="284"/>
      <c r="G210" s="243"/>
    </row>
    <row r="211" spans="1:7" ht="12.75">
      <c r="A211" s="284" t="s">
        <v>815</v>
      </c>
      <c r="B211" s="284" t="s">
        <v>569</v>
      </c>
      <c r="C211" s="284" t="s">
        <v>465</v>
      </c>
      <c r="D211" s="284">
        <v>4</v>
      </c>
      <c r="E211" s="284"/>
      <c r="F211" s="284"/>
      <c r="G211" s="243"/>
    </row>
    <row r="212" spans="1:7" ht="12.75" customHeight="1">
      <c r="A212" s="284" t="s">
        <v>816</v>
      </c>
      <c r="B212" s="284" t="s">
        <v>602</v>
      </c>
      <c r="C212" s="284" t="s">
        <v>465</v>
      </c>
      <c r="D212" s="284">
        <v>11</v>
      </c>
      <c r="E212" s="284"/>
      <c r="F212" s="284"/>
      <c r="G212" s="243"/>
    </row>
    <row r="213" spans="1:7" ht="12.75">
      <c r="A213" s="284" t="s">
        <v>817</v>
      </c>
      <c r="B213" s="284" t="s">
        <v>603</v>
      </c>
      <c r="C213" s="284" t="s">
        <v>465</v>
      </c>
      <c r="D213" s="284">
        <v>5</v>
      </c>
      <c r="E213" s="284"/>
      <c r="F213" s="284"/>
      <c r="G213" s="243"/>
    </row>
    <row r="214" spans="1:7" ht="12.75">
      <c r="A214" s="284" t="s">
        <v>818</v>
      </c>
      <c r="B214" s="284" t="s">
        <v>604</v>
      </c>
      <c r="C214" s="284" t="s">
        <v>465</v>
      </c>
      <c r="D214" s="284">
        <v>1</v>
      </c>
      <c r="E214" s="284"/>
      <c r="F214" s="284"/>
      <c r="G214" s="243"/>
    </row>
    <row r="215" spans="1:7" ht="12.75">
      <c r="A215" s="284" t="s">
        <v>819</v>
      </c>
      <c r="B215" s="284" t="s">
        <v>605</v>
      </c>
      <c r="C215" s="284" t="s">
        <v>465</v>
      </c>
      <c r="D215" s="284">
        <v>5</v>
      </c>
      <c r="E215" s="284"/>
      <c r="F215" s="284"/>
      <c r="G215" s="243"/>
    </row>
    <row r="216" spans="1:7" ht="12.75">
      <c r="A216" s="284" t="s">
        <v>820</v>
      </c>
      <c r="B216" s="284" t="s">
        <v>606</v>
      </c>
      <c r="C216" s="284" t="s">
        <v>465</v>
      </c>
      <c r="D216" s="284">
        <v>5</v>
      </c>
      <c r="E216" s="284"/>
      <c r="F216" s="284"/>
      <c r="G216" s="243"/>
    </row>
    <row r="217" spans="1:7" ht="12.75">
      <c r="A217" s="284" t="s">
        <v>821</v>
      </c>
      <c r="B217" s="284" t="s">
        <v>607</v>
      </c>
      <c r="C217" s="284" t="s">
        <v>465</v>
      </c>
      <c r="D217" s="284">
        <v>5</v>
      </c>
      <c r="E217" s="284"/>
      <c r="F217" s="284"/>
      <c r="G217" s="243"/>
    </row>
    <row r="218" spans="1:7" ht="12.75">
      <c r="A218" s="284" t="s">
        <v>822</v>
      </c>
      <c r="B218" s="284" t="s">
        <v>608</v>
      </c>
      <c r="C218" s="284" t="s">
        <v>465</v>
      </c>
      <c r="D218" s="284">
        <v>10</v>
      </c>
      <c r="E218" s="284"/>
      <c r="F218" s="284"/>
      <c r="G218" s="243"/>
    </row>
    <row r="219" spans="1:7" ht="12.75">
      <c r="A219" s="284"/>
      <c r="B219" s="284"/>
      <c r="C219" s="284"/>
      <c r="D219" s="284"/>
      <c r="E219" s="284"/>
      <c r="F219" s="284"/>
      <c r="G219" s="243"/>
    </row>
    <row r="220" spans="1:7" ht="12.75">
      <c r="A220" s="284" t="s">
        <v>823</v>
      </c>
      <c r="B220" s="285" t="s">
        <v>609</v>
      </c>
      <c r="C220" s="284"/>
      <c r="D220" s="284"/>
      <c r="E220" s="284"/>
      <c r="F220" s="284"/>
      <c r="G220" s="243"/>
    </row>
    <row r="221" spans="1:7" ht="12.75">
      <c r="A221" s="284" t="s">
        <v>824</v>
      </c>
      <c r="B221" s="284" t="s">
        <v>610</v>
      </c>
      <c r="C221" s="284" t="s">
        <v>465</v>
      </c>
      <c r="D221" s="284">
        <v>4</v>
      </c>
      <c r="E221" s="284"/>
      <c r="F221" s="284"/>
      <c r="G221" s="243"/>
    </row>
    <row r="222" spans="1:7" ht="12.75">
      <c r="A222" s="284" t="s">
        <v>825</v>
      </c>
      <c r="B222" s="284" t="s">
        <v>611</v>
      </c>
      <c r="C222" s="284" t="s">
        <v>465</v>
      </c>
      <c r="D222" s="284">
        <v>4</v>
      </c>
      <c r="E222" s="284"/>
      <c r="F222" s="284"/>
      <c r="G222" s="243"/>
    </row>
    <row r="223" spans="1:7" ht="12.75">
      <c r="A223" s="284" t="s">
        <v>826</v>
      </c>
      <c r="B223" s="284" t="s">
        <v>612</v>
      </c>
      <c r="C223" s="284" t="s">
        <v>465</v>
      </c>
      <c r="D223" s="284">
        <v>2</v>
      </c>
      <c r="E223" s="284"/>
      <c r="F223" s="284"/>
      <c r="G223" s="243"/>
    </row>
    <row r="224" spans="1:7" ht="24.75" customHeight="1">
      <c r="A224" s="284" t="s">
        <v>827</v>
      </c>
      <c r="B224" s="286" t="s">
        <v>613</v>
      </c>
      <c r="C224" s="284" t="s">
        <v>465</v>
      </c>
      <c r="D224" s="284">
        <v>4</v>
      </c>
      <c r="E224" s="284"/>
      <c r="F224" s="284"/>
      <c r="G224" s="243"/>
    </row>
    <row r="225" spans="1:7" ht="12.75">
      <c r="A225" s="284" t="s">
        <v>828</v>
      </c>
      <c r="B225" s="284" t="s">
        <v>614</v>
      </c>
      <c r="C225" s="284" t="s">
        <v>465</v>
      </c>
      <c r="D225" s="284">
        <v>13</v>
      </c>
      <c r="E225" s="284"/>
      <c r="F225" s="284"/>
      <c r="G225" s="243"/>
    </row>
    <row r="226" spans="1:7" ht="12.75">
      <c r="A226" s="284"/>
      <c r="B226" s="284"/>
      <c r="C226" s="284"/>
      <c r="D226" s="284"/>
      <c r="E226" s="284"/>
      <c r="F226" s="284"/>
      <c r="G226" s="243"/>
    </row>
    <row r="227" spans="1:7" ht="12.75">
      <c r="A227" s="284" t="s">
        <v>829</v>
      </c>
      <c r="B227" s="285" t="s">
        <v>615</v>
      </c>
      <c r="C227" s="284"/>
      <c r="D227" s="284"/>
      <c r="E227" s="284"/>
      <c r="F227" s="284"/>
      <c r="G227" s="243"/>
    </row>
    <row r="228" spans="1:7" ht="12.75">
      <c r="A228" s="284" t="s">
        <v>830</v>
      </c>
      <c r="B228" s="284" t="s">
        <v>616</v>
      </c>
      <c r="C228" s="284" t="s">
        <v>1014</v>
      </c>
      <c r="D228" s="284">
        <v>7</v>
      </c>
      <c r="E228" s="284"/>
      <c r="F228" s="284"/>
      <c r="G228" s="243"/>
    </row>
    <row r="229" spans="1:7" ht="12.75">
      <c r="A229" s="284" t="s">
        <v>831</v>
      </c>
      <c r="B229" s="284" t="s">
        <v>617</v>
      </c>
      <c r="C229" s="284" t="s">
        <v>1014</v>
      </c>
      <c r="D229" s="284">
        <v>8</v>
      </c>
      <c r="E229" s="284"/>
      <c r="F229" s="284"/>
      <c r="G229" s="243"/>
    </row>
    <row r="230" spans="1:7" ht="12.75">
      <c r="A230" s="284" t="s">
        <v>832</v>
      </c>
      <c r="B230" s="284" t="s">
        <v>618</v>
      </c>
      <c r="C230" s="284" t="s">
        <v>1014</v>
      </c>
      <c r="D230" s="284">
        <v>8</v>
      </c>
      <c r="E230" s="284"/>
      <c r="F230" s="284"/>
      <c r="G230" s="243"/>
    </row>
    <row r="231" spans="1:7" ht="12.75">
      <c r="A231" s="284" t="s">
        <v>833</v>
      </c>
      <c r="B231" s="284" t="s">
        <v>619</v>
      </c>
      <c r="C231" s="284" t="s">
        <v>1014</v>
      </c>
      <c r="D231" s="284">
        <v>2</v>
      </c>
      <c r="E231" s="284"/>
      <c r="F231" s="284"/>
      <c r="G231" s="243"/>
    </row>
    <row r="232" spans="1:7" ht="12.75">
      <c r="A232" s="284" t="s">
        <v>834</v>
      </c>
      <c r="B232" s="284" t="s">
        <v>620</v>
      </c>
      <c r="C232" s="284" t="s">
        <v>465</v>
      </c>
      <c r="D232" s="284">
        <v>8</v>
      </c>
      <c r="E232" s="284"/>
      <c r="F232" s="284"/>
      <c r="G232" s="243"/>
    </row>
    <row r="233" spans="1:7" ht="12.75">
      <c r="A233" s="284" t="s">
        <v>835</v>
      </c>
      <c r="B233" s="284" t="s">
        <v>621</v>
      </c>
      <c r="C233" s="284" t="s">
        <v>465</v>
      </c>
      <c r="D233" s="284">
        <v>12</v>
      </c>
      <c r="E233" s="284"/>
      <c r="F233" s="284"/>
      <c r="G233" s="243"/>
    </row>
    <row r="234" spans="1:7" ht="12.75">
      <c r="A234" s="284" t="s">
        <v>836</v>
      </c>
      <c r="B234" s="284" t="s">
        <v>622</v>
      </c>
      <c r="C234" s="284" t="s">
        <v>465</v>
      </c>
      <c r="D234" s="284">
        <v>12</v>
      </c>
      <c r="E234" s="284"/>
      <c r="F234" s="284"/>
      <c r="G234" s="243"/>
    </row>
    <row r="235" spans="1:7" ht="12.75">
      <c r="A235" s="284" t="s">
        <v>837</v>
      </c>
      <c r="B235" s="284" t="s">
        <v>623</v>
      </c>
      <c r="C235" s="284" t="s">
        <v>465</v>
      </c>
      <c r="D235" s="284">
        <v>24</v>
      </c>
      <c r="E235" s="284"/>
      <c r="F235" s="284"/>
      <c r="G235" s="243"/>
    </row>
    <row r="236" spans="1:7" ht="12.75">
      <c r="A236" s="284" t="s">
        <v>838</v>
      </c>
      <c r="B236" s="284" t="s">
        <v>624</v>
      </c>
      <c r="C236" s="284" t="s">
        <v>465</v>
      </c>
      <c r="D236" s="284">
        <v>12</v>
      </c>
      <c r="E236" s="284"/>
      <c r="F236" s="284"/>
      <c r="G236" s="243"/>
    </row>
    <row r="237" spans="1:7" ht="12.75">
      <c r="A237" s="284" t="s">
        <v>839</v>
      </c>
      <c r="B237" s="284" t="s">
        <v>625</v>
      </c>
      <c r="C237" s="284" t="s">
        <v>465</v>
      </c>
      <c r="D237" s="284">
        <v>6</v>
      </c>
      <c r="E237" s="284"/>
      <c r="F237" s="284"/>
      <c r="G237" s="243"/>
    </row>
    <row r="238" spans="1:7" ht="12.75">
      <c r="A238" s="284" t="s">
        <v>840</v>
      </c>
      <c r="B238" s="284" t="s">
        <v>626</v>
      </c>
      <c r="C238" s="284" t="s">
        <v>465</v>
      </c>
      <c r="D238" s="284">
        <v>6</v>
      </c>
      <c r="E238" s="284"/>
      <c r="F238" s="284"/>
      <c r="G238" s="243"/>
    </row>
    <row r="239" spans="1:7" ht="12.75">
      <c r="A239" s="284" t="s">
        <v>841</v>
      </c>
      <c r="B239" s="284" t="s">
        <v>627</v>
      </c>
      <c r="C239" s="284" t="s">
        <v>465</v>
      </c>
      <c r="D239" s="284">
        <v>2</v>
      </c>
      <c r="E239" s="284"/>
      <c r="F239" s="284"/>
      <c r="G239" s="243"/>
    </row>
    <row r="240" spans="1:7" ht="12.75">
      <c r="A240" s="284" t="s">
        <v>842</v>
      </c>
      <c r="B240" s="284" t="s">
        <v>628</v>
      </c>
      <c r="C240" s="284" t="s">
        <v>465</v>
      </c>
      <c r="D240" s="284">
        <v>4</v>
      </c>
      <c r="E240" s="284"/>
      <c r="F240" s="284"/>
      <c r="G240" s="243"/>
    </row>
    <row r="241" spans="1:7" ht="12.75">
      <c r="A241" s="284" t="s">
        <v>843</v>
      </c>
      <c r="B241" s="284" t="s">
        <v>629</v>
      </c>
      <c r="C241" s="284" t="s">
        <v>465</v>
      </c>
      <c r="D241" s="284">
        <v>2</v>
      </c>
      <c r="E241" s="284"/>
      <c r="F241" s="284"/>
      <c r="G241" s="243"/>
    </row>
    <row r="242" spans="1:7" ht="12.75">
      <c r="A242" s="284" t="s">
        <v>844</v>
      </c>
      <c r="B242" s="284" t="s">
        <v>630</v>
      </c>
      <c r="C242" s="284" t="s">
        <v>465</v>
      </c>
      <c r="D242" s="284">
        <v>4</v>
      </c>
      <c r="E242" s="284"/>
      <c r="F242" s="284"/>
      <c r="G242" s="243"/>
    </row>
    <row r="243" spans="1:7" ht="12.75">
      <c r="A243" s="284" t="s">
        <v>845</v>
      </c>
      <c r="B243" s="284" t="s">
        <v>631</v>
      </c>
      <c r="C243" s="284" t="s">
        <v>465</v>
      </c>
      <c r="D243" s="284">
        <v>4</v>
      </c>
      <c r="E243" s="284"/>
      <c r="F243" s="284"/>
      <c r="G243" s="243"/>
    </row>
    <row r="244" spans="1:7" ht="12.75">
      <c r="A244" s="284" t="s">
        <v>846</v>
      </c>
      <c r="B244" s="285" t="s">
        <v>632</v>
      </c>
      <c r="C244" s="284"/>
      <c r="D244" s="284"/>
      <c r="E244" s="284"/>
      <c r="F244" s="284"/>
      <c r="G244" s="243"/>
    </row>
    <row r="245" spans="1:7" ht="12.75">
      <c r="A245" s="284" t="s">
        <v>847</v>
      </c>
      <c r="B245" s="284" t="s">
        <v>633</v>
      </c>
      <c r="C245" s="284" t="s">
        <v>465</v>
      </c>
      <c r="D245" s="284">
        <v>2</v>
      </c>
      <c r="E245" s="284"/>
      <c r="F245" s="284"/>
      <c r="G245" s="243"/>
    </row>
    <row r="246" spans="1:7" ht="12.75">
      <c r="A246" s="284" t="s">
        <v>848</v>
      </c>
      <c r="B246" s="284" t="s">
        <v>634</v>
      </c>
      <c r="C246" s="284" t="s">
        <v>465</v>
      </c>
      <c r="D246" s="284">
        <v>2</v>
      </c>
      <c r="E246" s="284"/>
      <c r="F246" s="284"/>
      <c r="G246" s="243"/>
    </row>
    <row r="247" spans="1:7" ht="12.75">
      <c r="A247" s="284"/>
      <c r="B247" s="284"/>
      <c r="C247" s="284"/>
      <c r="D247" s="284"/>
      <c r="E247" s="284"/>
      <c r="F247" s="284"/>
      <c r="G247" s="243"/>
    </row>
    <row r="248" spans="1:7" ht="12.75">
      <c r="A248" s="285" t="s">
        <v>849</v>
      </c>
      <c r="B248" s="285" t="s">
        <v>635</v>
      </c>
      <c r="C248" s="285"/>
      <c r="D248" s="285"/>
      <c r="E248" s="285"/>
      <c r="F248" s="285"/>
      <c r="G248" s="257">
        <f>SUM(F250:F283)</f>
        <v>0</v>
      </c>
    </row>
    <row r="249" spans="1:7" ht="12.75">
      <c r="A249" s="284" t="s">
        <v>850</v>
      </c>
      <c r="B249" s="285" t="s">
        <v>636</v>
      </c>
      <c r="C249" s="284"/>
      <c r="D249" s="284"/>
      <c r="E249" s="284"/>
      <c r="F249" s="284"/>
      <c r="G249" s="243"/>
    </row>
    <row r="250" spans="1:7" ht="12.75">
      <c r="A250" s="284" t="s">
        <v>851</v>
      </c>
      <c r="B250" s="284" t="s">
        <v>637</v>
      </c>
      <c r="C250" s="284" t="s">
        <v>465</v>
      </c>
      <c r="D250" s="284">
        <v>4</v>
      </c>
      <c r="E250" s="284"/>
      <c r="F250" s="284"/>
      <c r="G250" s="243"/>
    </row>
    <row r="251" spans="1:7" ht="12.75">
      <c r="A251" s="284" t="s">
        <v>852</v>
      </c>
      <c r="B251" s="284" t="s">
        <v>638</v>
      </c>
      <c r="C251" s="284" t="s">
        <v>465</v>
      </c>
      <c r="D251" s="284">
        <v>2</v>
      </c>
      <c r="E251" s="284"/>
      <c r="F251" s="284"/>
      <c r="G251" s="243"/>
    </row>
    <row r="252" spans="1:7" ht="12.75">
      <c r="A252" s="284" t="s">
        <v>853</v>
      </c>
      <c r="B252" s="284" t="s">
        <v>639</v>
      </c>
      <c r="C252" s="284" t="s">
        <v>465</v>
      </c>
      <c r="D252" s="284">
        <v>6</v>
      </c>
      <c r="E252" s="284"/>
      <c r="F252" s="284"/>
      <c r="G252" s="243"/>
    </row>
    <row r="253" spans="1:7" ht="12.75">
      <c r="A253" s="284" t="s">
        <v>854</v>
      </c>
      <c r="B253" s="285" t="s">
        <v>640</v>
      </c>
      <c r="C253" s="284"/>
      <c r="D253" s="284"/>
      <c r="E253" s="284"/>
      <c r="F253" s="284"/>
      <c r="G253" s="243"/>
    </row>
    <row r="254" spans="1:7" ht="12.75">
      <c r="A254" s="284" t="s">
        <v>855</v>
      </c>
      <c r="B254" s="284" t="s">
        <v>641</v>
      </c>
      <c r="C254" s="284" t="s">
        <v>465</v>
      </c>
      <c r="D254" s="284">
        <v>4</v>
      </c>
      <c r="E254" s="284"/>
      <c r="F254" s="284"/>
      <c r="G254" s="243"/>
    </row>
    <row r="255" spans="1:7" ht="12.75">
      <c r="A255" s="284" t="s">
        <v>856</v>
      </c>
      <c r="B255" s="284" t="s">
        <v>642</v>
      </c>
      <c r="C255" s="284" t="s">
        <v>465</v>
      </c>
      <c r="D255" s="284">
        <v>2</v>
      </c>
      <c r="E255" s="284"/>
      <c r="F255" s="284"/>
      <c r="G255" s="243"/>
    </row>
    <row r="256" spans="1:7" ht="12.75">
      <c r="A256" s="284" t="s">
        <v>857</v>
      </c>
      <c r="B256" s="285" t="s">
        <v>531</v>
      </c>
      <c r="C256" s="284"/>
      <c r="D256" s="284"/>
      <c r="E256" s="284"/>
      <c r="F256" s="284"/>
      <c r="G256" s="243"/>
    </row>
    <row r="257" spans="1:7" ht="12.75">
      <c r="A257" s="284" t="s">
        <v>858</v>
      </c>
      <c r="B257" s="284" t="s">
        <v>643</v>
      </c>
      <c r="C257" s="284" t="s">
        <v>465</v>
      </c>
      <c r="D257" s="284">
        <v>4</v>
      </c>
      <c r="E257" s="284"/>
      <c r="F257" s="284"/>
      <c r="G257" s="243"/>
    </row>
    <row r="258" spans="1:7" ht="12.75">
      <c r="A258" s="284" t="s">
        <v>859</v>
      </c>
      <c r="B258" s="284" t="s">
        <v>644</v>
      </c>
      <c r="C258" s="284" t="s">
        <v>465</v>
      </c>
      <c r="D258" s="284">
        <v>4</v>
      </c>
      <c r="E258" s="284"/>
      <c r="F258" s="284"/>
      <c r="G258" s="243"/>
    </row>
    <row r="259" spans="1:7" ht="12.75">
      <c r="A259" s="284" t="s">
        <v>860</v>
      </c>
      <c r="B259" s="284" t="s">
        <v>646</v>
      </c>
      <c r="C259" s="284" t="s">
        <v>465</v>
      </c>
      <c r="D259" s="284">
        <v>6</v>
      </c>
      <c r="E259" s="284"/>
      <c r="F259" s="284"/>
      <c r="G259" s="243"/>
    </row>
    <row r="260" spans="1:7" ht="12.75">
      <c r="A260" s="284" t="s">
        <v>861</v>
      </c>
      <c r="B260" s="284" t="s">
        <v>645</v>
      </c>
      <c r="C260" s="284" t="s">
        <v>465</v>
      </c>
      <c r="D260" s="284">
        <v>6</v>
      </c>
      <c r="E260" s="284"/>
      <c r="F260" s="284"/>
      <c r="G260" s="243"/>
    </row>
    <row r="261" spans="1:7" ht="12.75">
      <c r="A261" s="284" t="s">
        <v>862</v>
      </c>
      <c r="B261" s="284" t="s">
        <v>647</v>
      </c>
      <c r="C261" s="284" t="s">
        <v>465</v>
      </c>
      <c r="D261" s="284">
        <v>12</v>
      </c>
      <c r="E261" s="284"/>
      <c r="F261" s="284"/>
      <c r="G261" s="243"/>
    </row>
    <row r="262" spans="1:7" ht="12.75">
      <c r="A262" s="284" t="s">
        <v>863</v>
      </c>
      <c r="B262" s="284" t="s">
        <v>648</v>
      </c>
      <c r="C262" s="284" t="s">
        <v>465</v>
      </c>
      <c r="D262" s="284">
        <v>12</v>
      </c>
      <c r="E262" s="284"/>
      <c r="F262" s="284"/>
      <c r="G262" s="243"/>
    </row>
    <row r="263" spans="1:7" ht="12.75">
      <c r="A263" s="284" t="s">
        <v>864</v>
      </c>
      <c r="B263" s="284" t="s">
        <v>650</v>
      </c>
      <c r="C263" s="284" t="s">
        <v>465</v>
      </c>
      <c r="D263" s="284">
        <v>12</v>
      </c>
      <c r="E263" s="284"/>
      <c r="F263" s="284"/>
      <c r="G263" s="243"/>
    </row>
    <row r="264" spans="1:7" ht="12.75">
      <c r="A264" s="284" t="s">
        <v>865</v>
      </c>
      <c r="B264" s="284" t="s">
        <v>649</v>
      </c>
      <c r="C264" s="284" t="s">
        <v>465</v>
      </c>
      <c r="D264" s="284">
        <v>8</v>
      </c>
      <c r="E264" s="284"/>
      <c r="F264" s="284"/>
      <c r="G264" s="243"/>
    </row>
    <row r="265" spans="1:7" ht="12.75">
      <c r="A265" s="284" t="s">
        <v>866</v>
      </c>
      <c r="B265" s="284" t="s">
        <v>651</v>
      </c>
      <c r="C265" s="284" t="s">
        <v>465</v>
      </c>
      <c r="D265" s="284">
        <v>8</v>
      </c>
      <c r="E265" s="284"/>
      <c r="F265" s="284"/>
      <c r="G265" s="243"/>
    </row>
    <row r="266" spans="1:7" ht="12.75">
      <c r="A266" s="284" t="s">
        <v>867</v>
      </c>
      <c r="B266" s="284" t="s">
        <v>652</v>
      </c>
      <c r="C266" s="284" t="s">
        <v>465</v>
      </c>
      <c r="D266" s="284">
        <v>4</v>
      </c>
      <c r="E266" s="284"/>
      <c r="F266" s="284"/>
      <c r="G266" s="243"/>
    </row>
    <row r="267" spans="1:7" ht="12.75">
      <c r="A267" s="284" t="s">
        <v>868</v>
      </c>
      <c r="B267" s="284" t="s">
        <v>653</v>
      </c>
      <c r="C267" s="284" t="s">
        <v>465</v>
      </c>
      <c r="D267" s="284">
        <v>4</v>
      </c>
      <c r="E267" s="284"/>
      <c r="F267" s="284"/>
      <c r="G267" s="243"/>
    </row>
    <row r="268" spans="1:7" ht="12.75">
      <c r="A268" s="284" t="s">
        <v>869</v>
      </c>
      <c r="B268" s="284" t="s">
        <v>654</v>
      </c>
      <c r="C268" s="284" t="s">
        <v>465</v>
      </c>
      <c r="D268" s="284">
        <v>12</v>
      </c>
      <c r="E268" s="284"/>
      <c r="F268" s="284"/>
      <c r="G268" s="243"/>
    </row>
    <row r="269" spans="1:7" ht="12.75">
      <c r="A269" s="284" t="s">
        <v>870</v>
      </c>
      <c r="B269" s="284" t="s">
        <v>655</v>
      </c>
      <c r="C269" s="284" t="s">
        <v>465</v>
      </c>
      <c r="D269" s="284">
        <v>12</v>
      </c>
      <c r="E269" s="284"/>
      <c r="F269" s="284"/>
      <c r="G269" s="243"/>
    </row>
    <row r="270" spans="1:7" ht="12.75">
      <c r="A270" s="284" t="s">
        <v>871</v>
      </c>
      <c r="B270" s="284" t="s">
        <v>656</v>
      </c>
      <c r="C270" s="284" t="s">
        <v>465</v>
      </c>
      <c r="D270" s="284">
        <v>8</v>
      </c>
      <c r="E270" s="284"/>
      <c r="F270" s="284"/>
      <c r="G270" s="243"/>
    </row>
    <row r="271" spans="1:7" ht="12.75">
      <c r="A271" s="284" t="s">
        <v>872</v>
      </c>
      <c r="B271" s="284" t="s">
        <v>657</v>
      </c>
      <c r="C271" s="284" t="s">
        <v>465</v>
      </c>
      <c r="D271" s="284">
        <v>8</v>
      </c>
      <c r="E271" s="284"/>
      <c r="F271" s="284"/>
      <c r="G271" s="243"/>
    </row>
    <row r="272" spans="1:7" ht="12.75">
      <c r="A272" s="284" t="s">
        <v>873</v>
      </c>
      <c r="B272" s="284" t="s">
        <v>658</v>
      </c>
      <c r="C272" s="284" t="s">
        <v>465</v>
      </c>
      <c r="D272" s="284">
        <v>8</v>
      </c>
      <c r="E272" s="284"/>
      <c r="F272" s="284"/>
      <c r="G272" s="243"/>
    </row>
    <row r="273" spans="1:7" ht="12.75">
      <c r="A273" s="284" t="s">
        <v>874</v>
      </c>
      <c r="B273" s="285" t="s">
        <v>659</v>
      </c>
      <c r="C273" s="284"/>
      <c r="D273" s="284"/>
      <c r="E273" s="284"/>
      <c r="F273" s="284"/>
      <c r="G273" s="243"/>
    </row>
    <row r="274" spans="1:7" ht="12.75">
      <c r="A274" s="284" t="s">
        <v>875</v>
      </c>
      <c r="B274" s="284" t="s">
        <v>660</v>
      </c>
      <c r="C274" s="284" t="s">
        <v>1014</v>
      </c>
      <c r="D274" s="284">
        <v>90</v>
      </c>
      <c r="E274" s="284"/>
      <c r="F274" s="284"/>
      <c r="G274" s="243"/>
    </row>
    <row r="275" spans="1:7" ht="12.75">
      <c r="A275" s="284" t="s">
        <v>876</v>
      </c>
      <c r="B275" s="284" t="s">
        <v>661</v>
      </c>
      <c r="C275" s="284" t="s">
        <v>1014</v>
      </c>
      <c r="D275" s="284">
        <v>120</v>
      </c>
      <c r="E275" s="284"/>
      <c r="F275" s="284"/>
      <c r="G275" s="243"/>
    </row>
    <row r="276" spans="1:7" ht="12.75">
      <c r="A276" s="284" t="s">
        <v>877</v>
      </c>
      <c r="B276" s="284" t="s">
        <v>662</v>
      </c>
      <c r="C276" s="284" t="s">
        <v>1014</v>
      </c>
      <c r="D276" s="284">
        <v>60</v>
      </c>
      <c r="E276" s="284"/>
      <c r="F276" s="284"/>
      <c r="G276" s="243"/>
    </row>
    <row r="277" spans="1:7" ht="12.75">
      <c r="A277" s="284" t="s">
        <v>878</v>
      </c>
      <c r="B277" s="284" t="s">
        <v>663</v>
      </c>
      <c r="C277" s="284" t="s">
        <v>1014</v>
      </c>
      <c r="D277" s="284">
        <v>30</v>
      </c>
      <c r="E277" s="284"/>
      <c r="F277" s="284"/>
      <c r="G277" s="243"/>
    </row>
    <row r="278" spans="1:7" ht="12.75">
      <c r="A278" s="284" t="s">
        <v>879</v>
      </c>
      <c r="B278" s="285" t="s">
        <v>664</v>
      </c>
      <c r="C278" s="284"/>
      <c r="D278" s="284"/>
      <c r="E278" s="284"/>
      <c r="F278" s="284"/>
      <c r="G278" s="243"/>
    </row>
    <row r="279" spans="1:7" ht="12.75">
      <c r="A279" s="284" t="s">
        <v>880</v>
      </c>
      <c r="B279" s="284" t="s">
        <v>665</v>
      </c>
      <c r="C279" s="284" t="s">
        <v>465</v>
      </c>
      <c r="D279" s="284">
        <v>2</v>
      </c>
      <c r="E279" s="284"/>
      <c r="F279" s="284"/>
      <c r="G279" s="243"/>
    </row>
    <row r="280" spans="1:7" ht="12.75">
      <c r="A280" s="284" t="s">
        <v>881</v>
      </c>
      <c r="B280" s="284" t="s">
        <v>666</v>
      </c>
      <c r="C280" s="284" t="s">
        <v>465</v>
      </c>
      <c r="D280" s="284">
        <v>2</v>
      </c>
      <c r="E280" s="284"/>
      <c r="F280" s="284"/>
      <c r="G280" s="243"/>
    </row>
    <row r="281" spans="1:7" ht="20.25" customHeight="1">
      <c r="A281" s="284" t="s">
        <v>882</v>
      </c>
      <c r="B281" s="284" t="s">
        <v>638</v>
      </c>
      <c r="C281" s="284" t="s">
        <v>465</v>
      </c>
      <c r="D281" s="284">
        <v>2</v>
      </c>
      <c r="E281" s="284"/>
      <c r="F281" s="284"/>
      <c r="G281" s="243"/>
    </row>
    <row r="282" spans="1:7" ht="21.75" customHeight="1">
      <c r="A282" s="284" t="s">
        <v>883</v>
      </c>
      <c r="B282" s="284" t="s">
        <v>639</v>
      </c>
      <c r="C282" s="284" t="s">
        <v>465</v>
      </c>
      <c r="D282" s="284">
        <v>5</v>
      </c>
      <c r="E282" s="284"/>
      <c r="F282" s="284"/>
      <c r="G282" s="243"/>
    </row>
    <row r="283" spans="1:7" ht="12.75">
      <c r="A283" s="284"/>
      <c r="B283" s="284"/>
      <c r="C283" s="284"/>
      <c r="D283" s="284"/>
      <c r="E283" s="284"/>
      <c r="F283" s="284"/>
      <c r="G283" s="243"/>
    </row>
    <row r="284" spans="1:7" ht="12.75">
      <c r="A284" s="284" t="s">
        <v>884</v>
      </c>
      <c r="B284" s="285" t="s">
        <v>669</v>
      </c>
      <c r="C284" s="285"/>
      <c r="D284" s="285"/>
      <c r="E284" s="285"/>
      <c r="F284" s="285"/>
      <c r="G284" s="257">
        <f>SUM(F286:F316)</f>
        <v>0</v>
      </c>
    </row>
    <row r="285" spans="1:7" ht="12.75">
      <c r="A285" s="284" t="s">
        <v>885</v>
      </c>
      <c r="B285" s="285" t="s">
        <v>750</v>
      </c>
      <c r="C285" s="284"/>
      <c r="D285" s="284"/>
      <c r="E285" s="284"/>
      <c r="F285" s="284"/>
      <c r="G285" s="243"/>
    </row>
    <row r="286" spans="1:7" ht="12.75">
      <c r="A286" s="284" t="s">
        <v>886</v>
      </c>
      <c r="B286" s="284" t="s">
        <v>670</v>
      </c>
      <c r="C286" s="284" t="s">
        <v>443</v>
      </c>
      <c r="D286" s="284">
        <v>1</v>
      </c>
      <c r="E286" s="284"/>
      <c r="F286" s="284"/>
      <c r="G286" s="243"/>
    </row>
    <row r="287" spans="1:7" ht="12.75">
      <c r="A287" s="284" t="s">
        <v>887</v>
      </c>
      <c r="B287" s="284" t="s">
        <v>486</v>
      </c>
      <c r="C287" s="284" t="s">
        <v>443</v>
      </c>
      <c r="D287" s="284">
        <v>1</v>
      </c>
      <c r="E287" s="284"/>
      <c r="F287" s="284"/>
      <c r="G287" s="243"/>
    </row>
    <row r="288" spans="1:7" ht="12.75">
      <c r="A288" s="284" t="s">
        <v>888</v>
      </c>
      <c r="B288" s="284" t="s">
        <v>671</v>
      </c>
      <c r="C288" s="284" t="s">
        <v>443</v>
      </c>
      <c r="D288" s="284">
        <v>4</v>
      </c>
      <c r="E288" s="284"/>
      <c r="F288" s="284"/>
      <c r="G288" s="243"/>
    </row>
    <row r="289" spans="1:7" ht="12.75">
      <c r="A289" s="284" t="s">
        <v>889</v>
      </c>
      <c r="B289" s="285" t="s">
        <v>672</v>
      </c>
      <c r="C289" s="284"/>
      <c r="D289" s="284"/>
      <c r="E289" s="284"/>
      <c r="F289" s="284"/>
      <c r="G289" s="243"/>
    </row>
    <row r="290" spans="1:7" ht="12.75">
      <c r="A290" s="284" t="s">
        <v>890</v>
      </c>
      <c r="B290" s="284" t="s">
        <v>673</v>
      </c>
      <c r="C290" s="284"/>
      <c r="D290" s="284"/>
      <c r="E290" s="284"/>
      <c r="F290" s="284"/>
      <c r="G290" s="243"/>
    </row>
    <row r="291" spans="1:7" ht="12.75">
      <c r="A291" s="284" t="s">
        <v>891</v>
      </c>
      <c r="B291" s="284" t="s">
        <v>674</v>
      </c>
      <c r="C291" s="284" t="s">
        <v>443</v>
      </c>
      <c r="D291" s="284">
        <v>1</v>
      </c>
      <c r="E291" s="284"/>
      <c r="F291" s="284"/>
      <c r="G291" s="243"/>
    </row>
    <row r="292" spans="1:7" ht="12.75">
      <c r="A292" s="284" t="s">
        <v>892</v>
      </c>
      <c r="B292" s="284" t="s">
        <v>675</v>
      </c>
      <c r="C292" s="284" t="s">
        <v>443</v>
      </c>
      <c r="D292" s="284">
        <v>1</v>
      </c>
      <c r="E292" s="284"/>
      <c r="F292" s="284"/>
      <c r="G292" s="243"/>
    </row>
    <row r="293" spans="1:7" ht="12.75">
      <c r="A293" s="284" t="s">
        <v>893</v>
      </c>
      <c r="B293" s="284" t="s">
        <v>676</v>
      </c>
      <c r="C293" s="284" t="s">
        <v>443</v>
      </c>
      <c r="D293" s="284">
        <v>1</v>
      </c>
      <c r="E293" s="284"/>
      <c r="F293" s="284"/>
      <c r="G293" s="243"/>
    </row>
    <row r="294" spans="1:7" ht="12.75">
      <c r="A294" s="284" t="s">
        <v>894</v>
      </c>
      <c r="B294" s="284" t="s">
        <v>677</v>
      </c>
      <c r="C294" s="284" t="s">
        <v>443</v>
      </c>
      <c r="D294" s="284">
        <v>1</v>
      </c>
      <c r="E294" s="284"/>
      <c r="F294" s="284"/>
      <c r="G294" s="243"/>
    </row>
    <row r="295" spans="1:7" ht="12.75">
      <c r="A295" s="284" t="s">
        <v>895</v>
      </c>
      <c r="B295" s="284" t="s">
        <v>678</v>
      </c>
      <c r="C295" s="284" t="s">
        <v>443</v>
      </c>
      <c r="D295" s="284">
        <v>1</v>
      </c>
      <c r="E295" s="284"/>
      <c r="F295" s="284"/>
      <c r="G295" s="243"/>
    </row>
    <row r="296" spans="1:7" ht="12.75">
      <c r="A296" s="284" t="s">
        <v>896</v>
      </c>
      <c r="B296" s="284" t="s">
        <v>679</v>
      </c>
      <c r="C296" s="284" t="s">
        <v>443</v>
      </c>
      <c r="D296" s="284">
        <v>2</v>
      </c>
      <c r="E296" s="284"/>
      <c r="F296" s="284"/>
      <c r="G296" s="243"/>
    </row>
    <row r="297" spans="1:7" ht="12.75">
      <c r="A297" s="284" t="s">
        <v>897</v>
      </c>
      <c r="B297" s="284" t="s">
        <v>680</v>
      </c>
      <c r="C297" s="284" t="s">
        <v>443</v>
      </c>
      <c r="D297" s="284">
        <v>1</v>
      </c>
      <c r="E297" s="284"/>
      <c r="F297" s="284"/>
      <c r="G297" s="243"/>
    </row>
    <row r="298" spans="1:7" ht="12.75">
      <c r="A298" s="284" t="s">
        <v>898</v>
      </c>
      <c r="B298" s="284" t="s">
        <v>681</v>
      </c>
      <c r="C298" s="284" t="s">
        <v>443</v>
      </c>
      <c r="D298" s="284">
        <v>2</v>
      </c>
      <c r="E298" s="284"/>
      <c r="F298" s="284"/>
      <c r="G298" s="243"/>
    </row>
    <row r="299" spans="1:7" ht="24.75" customHeight="1">
      <c r="A299" s="284" t="s">
        <v>899</v>
      </c>
      <c r="B299" s="286" t="s">
        <v>682</v>
      </c>
      <c r="C299" s="284" t="s">
        <v>1014</v>
      </c>
      <c r="D299" s="284">
        <v>11</v>
      </c>
      <c r="E299" s="284"/>
      <c r="F299" s="284"/>
      <c r="G299" s="243"/>
    </row>
    <row r="300" spans="1:7" ht="24.75" customHeight="1">
      <c r="A300" s="284" t="s">
        <v>900</v>
      </c>
      <c r="B300" s="286" t="s">
        <v>683</v>
      </c>
      <c r="C300" s="284" t="s">
        <v>1014</v>
      </c>
      <c r="D300" s="284">
        <v>3.7</v>
      </c>
      <c r="E300" s="284"/>
      <c r="F300" s="284"/>
      <c r="G300" s="243"/>
    </row>
    <row r="301" spans="1:7" ht="24.75" customHeight="1">
      <c r="A301" s="284" t="s">
        <v>901</v>
      </c>
      <c r="B301" s="286" t="s">
        <v>684</v>
      </c>
      <c r="C301" s="284" t="s">
        <v>1014</v>
      </c>
      <c r="D301" s="284">
        <f>3+14</f>
        <v>17</v>
      </c>
      <c r="E301" s="284"/>
      <c r="F301" s="284"/>
      <c r="G301" s="243"/>
    </row>
    <row r="302" spans="1:7" ht="12.75">
      <c r="A302" s="284" t="s">
        <v>902</v>
      </c>
      <c r="B302" s="284" t="s">
        <v>685</v>
      </c>
      <c r="C302" s="284"/>
      <c r="D302" s="284"/>
      <c r="E302" s="284"/>
      <c r="F302" s="284"/>
      <c r="G302" s="243"/>
    </row>
    <row r="303" spans="1:7" ht="12.75">
      <c r="A303" s="284" t="s">
        <v>903</v>
      </c>
      <c r="B303" s="284" t="s">
        <v>686</v>
      </c>
      <c r="C303" s="284" t="s">
        <v>1023</v>
      </c>
      <c r="D303" s="284">
        <f>1.9*1.7*0.6</f>
        <v>1.938</v>
      </c>
      <c r="E303" s="284"/>
      <c r="F303" s="284"/>
      <c r="G303" s="243"/>
    </row>
    <row r="304" spans="1:7" ht="12.75">
      <c r="A304" s="284" t="s">
        <v>904</v>
      </c>
      <c r="B304" s="284" t="s">
        <v>687</v>
      </c>
      <c r="C304" s="284" t="s">
        <v>1010</v>
      </c>
      <c r="D304" s="284">
        <f>0.9*0.7</f>
        <v>0.63</v>
      </c>
      <c r="E304" s="284"/>
      <c r="F304" s="284"/>
      <c r="G304" s="243"/>
    </row>
    <row r="305" spans="1:7" ht="12.75">
      <c r="A305" s="284" t="s">
        <v>905</v>
      </c>
      <c r="B305" s="284" t="s">
        <v>688</v>
      </c>
      <c r="C305" s="284" t="s">
        <v>1023</v>
      </c>
      <c r="D305" s="284">
        <f>0.9*0.7*0.1</f>
        <v>0.063</v>
      </c>
      <c r="E305" s="284"/>
      <c r="F305" s="284"/>
      <c r="G305" s="243"/>
    </row>
    <row r="306" spans="1:7" ht="12.75">
      <c r="A306" s="284" t="s">
        <v>906</v>
      </c>
      <c r="B306" s="284" t="s">
        <v>689</v>
      </c>
      <c r="C306" s="284" t="s">
        <v>1010</v>
      </c>
      <c r="D306" s="284">
        <f>(0.6+0.4)*2*1.5*0.55</f>
        <v>1.6500000000000001</v>
      </c>
      <c r="E306" s="284"/>
      <c r="F306" s="284"/>
      <c r="G306" s="243"/>
    </row>
    <row r="307" spans="1:7" ht="12.75">
      <c r="A307" s="284" t="s">
        <v>907</v>
      </c>
      <c r="B307" s="284" t="s">
        <v>690</v>
      </c>
      <c r="C307" s="284" t="s">
        <v>1010</v>
      </c>
      <c r="D307" s="284">
        <f>D306*2</f>
        <v>3.3000000000000003</v>
      </c>
      <c r="E307" s="284"/>
      <c r="F307" s="284"/>
      <c r="G307" s="243"/>
    </row>
    <row r="308" spans="1:7" ht="12.75">
      <c r="A308" s="284" t="s">
        <v>908</v>
      </c>
      <c r="B308" s="284" t="s">
        <v>968</v>
      </c>
      <c r="C308" s="284" t="s">
        <v>1010</v>
      </c>
      <c r="D308" s="284">
        <f>D306*2</f>
        <v>3.3000000000000003</v>
      </c>
      <c r="E308" s="284"/>
      <c r="F308" s="284"/>
      <c r="G308" s="243"/>
    </row>
    <row r="309" spans="1:7" ht="12.75">
      <c r="A309" s="284" t="s">
        <v>909</v>
      </c>
      <c r="B309" s="284" t="s">
        <v>741</v>
      </c>
      <c r="C309" s="284" t="s">
        <v>1023</v>
      </c>
      <c r="D309" s="284">
        <f>D303-(0.9*0.7*0.55)</f>
        <v>1.5915</v>
      </c>
      <c r="E309" s="284"/>
      <c r="F309" s="284"/>
      <c r="G309" s="243"/>
    </row>
    <row r="310" spans="1:7" ht="12.75">
      <c r="A310" s="284" t="s">
        <v>910</v>
      </c>
      <c r="B310" s="284" t="s">
        <v>742</v>
      </c>
      <c r="C310" s="284" t="s">
        <v>1023</v>
      </c>
      <c r="D310" s="284">
        <f>(D303-D309)*1.45</f>
        <v>0.502425</v>
      </c>
      <c r="E310" s="284"/>
      <c r="F310" s="284"/>
      <c r="G310" s="243"/>
    </row>
    <row r="311" spans="1:7" ht="24.75" customHeight="1">
      <c r="A311" s="284" t="s">
        <v>911</v>
      </c>
      <c r="B311" s="286" t="s">
        <v>743</v>
      </c>
      <c r="C311" s="284" t="s">
        <v>1010</v>
      </c>
      <c r="D311" s="284">
        <f>(0.6+0.4)*2+1*4</f>
        <v>6</v>
      </c>
      <c r="E311" s="284"/>
      <c r="F311" s="284"/>
      <c r="G311" s="243"/>
    </row>
    <row r="312" spans="1:7" ht="24.75" customHeight="1">
      <c r="A312" s="284" t="s">
        <v>912</v>
      </c>
      <c r="B312" s="286" t="s">
        <v>744</v>
      </c>
      <c r="C312" s="284" t="s">
        <v>443</v>
      </c>
      <c r="D312" s="284">
        <v>1</v>
      </c>
      <c r="E312" s="284"/>
      <c r="F312" s="284"/>
      <c r="G312" s="243"/>
    </row>
    <row r="313" spans="1:7" ht="12.75">
      <c r="A313" s="284" t="s">
        <v>913</v>
      </c>
      <c r="B313" s="284" t="s">
        <v>745</v>
      </c>
      <c r="C313" s="284" t="s">
        <v>443</v>
      </c>
      <c r="D313" s="284">
        <v>1</v>
      </c>
      <c r="E313" s="284"/>
      <c r="F313" s="284"/>
      <c r="G313" s="243"/>
    </row>
    <row r="314" spans="1:7" ht="12.75">
      <c r="A314" s="284" t="s">
        <v>914</v>
      </c>
      <c r="B314" s="284" t="s">
        <v>746</v>
      </c>
      <c r="C314" s="284" t="s">
        <v>443</v>
      </c>
      <c r="D314" s="284">
        <v>1</v>
      </c>
      <c r="E314" s="284"/>
      <c r="F314" s="284"/>
      <c r="G314" s="243"/>
    </row>
    <row r="315" spans="1:7" ht="12.75">
      <c r="A315" s="284" t="s">
        <v>915</v>
      </c>
      <c r="B315" s="284" t="s">
        <v>747</v>
      </c>
      <c r="C315" s="284" t="s">
        <v>443</v>
      </c>
      <c r="D315" s="284">
        <v>1</v>
      </c>
      <c r="E315" s="284"/>
      <c r="F315" s="284"/>
      <c r="G315" s="243"/>
    </row>
    <row r="316" spans="1:7" ht="12.75">
      <c r="A316" s="284" t="s">
        <v>458</v>
      </c>
      <c r="B316" s="284" t="s">
        <v>459</v>
      </c>
      <c r="C316" s="284" t="s">
        <v>465</v>
      </c>
      <c r="D316" s="284">
        <v>30</v>
      </c>
      <c r="E316" s="284"/>
      <c r="F316" s="284"/>
      <c r="G316" s="243"/>
    </row>
    <row r="317" spans="1:7" ht="12.75">
      <c r="A317" s="284" t="s">
        <v>460</v>
      </c>
      <c r="B317" s="284" t="s">
        <v>461</v>
      </c>
      <c r="C317" s="284" t="s">
        <v>465</v>
      </c>
      <c r="D317" s="284">
        <v>6</v>
      </c>
      <c r="E317" s="284"/>
      <c r="F317" s="284"/>
      <c r="G317" s="243"/>
    </row>
    <row r="318" spans="1:7" ht="12.75">
      <c r="A318" s="284"/>
      <c r="B318" s="284"/>
      <c r="C318" s="284"/>
      <c r="D318" s="284"/>
      <c r="E318" s="284"/>
      <c r="F318" s="284"/>
      <c r="G318" s="243"/>
    </row>
    <row r="319" spans="1:7" ht="12.75">
      <c r="A319" s="240">
        <v>12</v>
      </c>
      <c r="B319" s="241" t="s">
        <v>1135</v>
      </c>
      <c r="C319" s="261"/>
      <c r="D319" s="262"/>
      <c r="E319" s="263"/>
      <c r="F319" s="252"/>
      <c r="G319" s="257">
        <f>SUM(F321:F336)</f>
        <v>0</v>
      </c>
    </row>
    <row r="320" spans="1:7" s="170" customFormat="1" ht="23.25" customHeight="1">
      <c r="A320" s="267" t="s">
        <v>1136</v>
      </c>
      <c r="B320" s="268" t="s">
        <v>990</v>
      </c>
      <c r="C320" s="270"/>
      <c r="D320" s="262"/>
      <c r="E320" s="263"/>
      <c r="F320" s="252"/>
      <c r="G320" s="243"/>
    </row>
    <row r="321" spans="1:7" s="170" customFormat="1" ht="37.5" customHeight="1">
      <c r="A321" s="228" t="s">
        <v>1137</v>
      </c>
      <c r="B321" s="287" t="s">
        <v>405</v>
      </c>
      <c r="C321" s="287" t="s">
        <v>1010</v>
      </c>
      <c r="D321" s="262">
        <v>155</v>
      </c>
      <c r="E321" s="263"/>
      <c r="F321" s="252"/>
      <c r="G321" s="243"/>
    </row>
    <row r="322" spans="1:7" s="170" customFormat="1" ht="27" customHeight="1">
      <c r="A322" s="228" t="s">
        <v>408</v>
      </c>
      <c r="B322" s="287" t="s">
        <v>406</v>
      </c>
      <c r="C322" s="287" t="s">
        <v>1010</v>
      </c>
      <c r="D322" s="262">
        <v>1044</v>
      </c>
      <c r="E322" s="263"/>
      <c r="F322" s="252"/>
      <c r="G322" s="243"/>
    </row>
    <row r="323" spans="1:7" s="170" customFormat="1" ht="24.75" customHeight="1">
      <c r="A323" s="228" t="s">
        <v>409</v>
      </c>
      <c r="B323" s="287" t="s">
        <v>407</v>
      </c>
      <c r="C323" s="287" t="s">
        <v>1010</v>
      </c>
      <c r="D323" s="262">
        <v>597</v>
      </c>
      <c r="E323" s="263"/>
      <c r="F323" s="252"/>
      <c r="G323" s="243"/>
    </row>
    <row r="324" spans="1:7" s="170" customFormat="1" ht="27.75" customHeight="1">
      <c r="A324" s="240" t="s">
        <v>1139</v>
      </c>
      <c r="B324" s="241" t="s">
        <v>1140</v>
      </c>
      <c r="C324" s="250"/>
      <c r="D324" s="243"/>
      <c r="E324" s="251"/>
      <c r="F324" s="252"/>
      <c r="G324" s="243"/>
    </row>
    <row r="325" spans="1:7" s="170" customFormat="1" ht="27" customHeight="1">
      <c r="A325" s="259" t="s">
        <v>1141</v>
      </c>
      <c r="B325" s="260" t="s">
        <v>1142</v>
      </c>
      <c r="C325" s="261" t="s">
        <v>1010</v>
      </c>
      <c r="D325" s="262">
        <v>159.3</v>
      </c>
      <c r="E325" s="263"/>
      <c r="F325" s="252"/>
      <c r="G325" s="253"/>
    </row>
    <row r="326" spans="1:7" s="170" customFormat="1" ht="27" customHeight="1">
      <c r="A326" s="240" t="s">
        <v>1143</v>
      </c>
      <c r="B326" s="241" t="s">
        <v>1144</v>
      </c>
      <c r="C326" s="250"/>
      <c r="D326" s="243"/>
      <c r="E326" s="251"/>
      <c r="F326" s="252"/>
      <c r="G326" s="257"/>
    </row>
    <row r="327" spans="1:7" s="170" customFormat="1" ht="12.75">
      <c r="A327" s="228" t="s">
        <v>1145</v>
      </c>
      <c r="B327" s="249" t="s">
        <v>1146</v>
      </c>
      <c r="C327" s="250" t="s">
        <v>1010</v>
      </c>
      <c r="D327" s="243">
        <v>1320</v>
      </c>
      <c r="E327" s="251"/>
      <c r="F327" s="252"/>
      <c r="G327" s="279"/>
    </row>
    <row r="328" spans="1:7" s="182" customFormat="1" ht="25.5" customHeight="1">
      <c r="A328" s="228" t="s">
        <v>352</v>
      </c>
      <c r="B328" s="249" t="s">
        <v>415</v>
      </c>
      <c r="C328" s="250" t="s">
        <v>1010</v>
      </c>
      <c r="D328" s="243">
        <v>390</v>
      </c>
      <c r="E328" s="251"/>
      <c r="F328" s="252"/>
      <c r="G328" s="243"/>
    </row>
    <row r="329" spans="1:7" ht="24.75" customHeight="1">
      <c r="A329" s="228" t="s">
        <v>1147</v>
      </c>
      <c r="B329" s="264" t="s">
        <v>394</v>
      </c>
      <c r="C329" s="250" t="s">
        <v>1010</v>
      </c>
      <c r="D329" s="243">
        <v>1320</v>
      </c>
      <c r="E329" s="251"/>
      <c r="F329" s="252"/>
      <c r="G329" s="253"/>
    </row>
    <row r="330" spans="1:7" ht="12.75">
      <c r="A330" s="228" t="s">
        <v>1148</v>
      </c>
      <c r="B330" s="249" t="s">
        <v>395</v>
      </c>
      <c r="C330" s="250" t="s">
        <v>1010</v>
      </c>
      <c r="D330" s="243">
        <v>600</v>
      </c>
      <c r="E330" s="251"/>
      <c r="F330" s="252"/>
      <c r="G330" s="253"/>
    </row>
    <row r="331" spans="1:7" ht="12.75">
      <c r="A331" s="228" t="s">
        <v>1149</v>
      </c>
      <c r="B331" s="249" t="s">
        <v>1150</v>
      </c>
      <c r="C331" s="250" t="s">
        <v>1010</v>
      </c>
      <c r="D331" s="243">
        <v>11.5</v>
      </c>
      <c r="E331" s="251"/>
      <c r="F331" s="252"/>
      <c r="G331" s="253"/>
    </row>
    <row r="332" spans="1:7" ht="12.75">
      <c r="A332" s="228" t="s">
        <v>1151</v>
      </c>
      <c r="B332" s="249" t="s">
        <v>413</v>
      </c>
      <c r="C332" s="250" t="s">
        <v>1010</v>
      </c>
      <c r="D332" s="243">
        <v>216</v>
      </c>
      <c r="E332" s="251"/>
      <c r="F332" s="252"/>
      <c r="G332" s="253"/>
    </row>
    <row r="333" spans="1:7" ht="12.75">
      <c r="A333" s="228" t="s">
        <v>1152</v>
      </c>
      <c r="B333" s="249" t="s">
        <v>1153</v>
      </c>
      <c r="C333" s="250" t="s">
        <v>1010</v>
      </c>
      <c r="D333" s="243">
        <v>579.3</v>
      </c>
      <c r="E333" s="251"/>
      <c r="F333" s="252"/>
      <c r="G333" s="253"/>
    </row>
    <row r="334" spans="1:7" s="182" customFormat="1" ht="12.75">
      <c r="A334" s="228" t="s">
        <v>417</v>
      </c>
      <c r="B334" s="249" t="s">
        <v>414</v>
      </c>
      <c r="C334" s="250" t="s">
        <v>1010</v>
      </c>
      <c r="D334" s="243">
        <v>125</v>
      </c>
      <c r="E334" s="251"/>
      <c r="F334" s="252"/>
      <c r="G334" s="243"/>
    </row>
    <row r="335" spans="1:7" s="182" customFormat="1" ht="34.5">
      <c r="A335" s="228" t="s">
        <v>418</v>
      </c>
      <c r="B335" s="264" t="s">
        <v>419</v>
      </c>
      <c r="C335" s="250" t="s">
        <v>1010</v>
      </c>
      <c r="D335" s="243">
        <v>390</v>
      </c>
      <c r="E335" s="251"/>
      <c r="F335" s="283"/>
      <c r="G335" s="243"/>
    </row>
    <row r="336" spans="1:7" s="170" customFormat="1" ht="23.25" customHeight="1">
      <c r="A336" s="228"/>
      <c r="B336" s="249"/>
      <c r="C336" s="250"/>
      <c r="D336" s="243"/>
      <c r="E336" s="251"/>
      <c r="F336" s="252"/>
      <c r="G336" s="279"/>
    </row>
    <row r="337" spans="1:7" ht="12.75">
      <c r="A337" s="240">
        <v>13</v>
      </c>
      <c r="B337" s="241" t="s">
        <v>1154</v>
      </c>
      <c r="C337" s="250"/>
      <c r="D337" s="243"/>
      <c r="E337" s="251"/>
      <c r="F337" s="252"/>
      <c r="G337" s="257">
        <f>SUM(F338:F343)</f>
        <v>0</v>
      </c>
    </row>
    <row r="338" spans="1:7" s="182" customFormat="1" ht="12.75">
      <c r="A338" s="228" t="s">
        <v>1155</v>
      </c>
      <c r="B338" s="249" t="s">
        <v>1156</v>
      </c>
      <c r="C338" s="250" t="s">
        <v>1010</v>
      </c>
      <c r="D338" s="243">
        <v>1</v>
      </c>
      <c r="E338" s="251"/>
      <c r="F338" s="252"/>
      <c r="G338" s="257"/>
    </row>
    <row r="339" spans="1:7" s="182" customFormat="1" ht="12.75">
      <c r="A339" s="228" t="s">
        <v>1157</v>
      </c>
      <c r="B339" s="249" t="s">
        <v>178</v>
      </c>
      <c r="C339" s="250" t="s">
        <v>1010</v>
      </c>
      <c r="D339" s="243">
        <v>2.03</v>
      </c>
      <c r="E339" s="288"/>
      <c r="F339" s="280"/>
      <c r="G339" s="257"/>
    </row>
    <row r="340" spans="1:7" s="170" customFormat="1" ht="22.5">
      <c r="A340" s="289" t="s">
        <v>179</v>
      </c>
      <c r="B340" s="260" t="s">
        <v>1158</v>
      </c>
      <c r="C340" s="261" t="s">
        <v>1010</v>
      </c>
      <c r="D340" s="262">
        <v>12.24</v>
      </c>
      <c r="E340" s="288"/>
      <c r="F340" s="280"/>
      <c r="G340" s="265"/>
    </row>
    <row r="341" spans="1:7" s="170" customFormat="1" ht="22.5">
      <c r="A341" s="289" t="s">
        <v>180</v>
      </c>
      <c r="B341" s="260" t="s">
        <v>456</v>
      </c>
      <c r="C341" s="250" t="s">
        <v>1010</v>
      </c>
      <c r="D341" s="243">
        <v>11.24</v>
      </c>
      <c r="E341" s="251"/>
      <c r="F341" s="290"/>
      <c r="G341" s="257"/>
    </row>
    <row r="342" spans="1:7" s="170" customFormat="1" ht="12.75">
      <c r="A342" s="289" t="s">
        <v>492</v>
      </c>
      <c r="B342" s="291" t="s">
        <v>147</v>
      </c>
      <c r="C342" s="292" t="s">
        <v>1010</v>
      </c>
      <c r="D342" s="262">
        <v>12</v>
      </c>
      <c r="E342" s="251"/>
      <c r="F342" s="290"/>
      <c r="G342" s="257"/>
    </row>
    <row r="343" spans="1:7" s="170" customFormat="1" ht="12.75">
      <c r="A343" s="289" t="s">
        <v>493</v>
      </c>
      <c r="B343" s="291" t="s">
        <v>494</v>
      </c>
      <c r="C343" s="292" t="s">
        <v>1010</v>
      </c>
      <c r="D343" s="262">
        <v>3.1</v>
      </c>
      <c r="E343" s="251"/>
      <c r="F343" s="290"/>
      <c r="G343" s="257"/>
    </row>
    <row r="344" spans="1:7" s="170" customFormat="1" ht="12.75">
      <c r="A344" s="240">
        <v>14</v>
      </c>
      <c r="B344" s="241" t="s">
        <v>1159</v>
      </c>
      <c r="C344" s="250"/>
      <c r="D344" s="243"/>
      <c r="E344" s="251"/>
      <c r="F344" s="252"/>
      <c r="G344" s="257">
        <f>SUM(F345:F346)</f>
        <v>0</v>
      </c>
    </row>
    <row r="345" spans="1:7" s="182" customFormat="1" ht="12.75">
      <c r="A345" s="228" t="s">
        <v>1160</v>
      </c>
      <c r="B345" s="249" t="s">
        <v>1161</v>
      </c>
      <c r="C345" s="250" t="s">
        <v>1010</v>
      </c>
      <c r="D345" s="243">
        <v>651.76</v>
      </c>
      <c r="E345" s="251"/>
      <c r="F345" s="252"/>
      <c r="G345" s="243"/>
    </row>
    <row r="346" spans="1:7" s="170" customFormat="1" ht="12.75">
      <c r="A346" s="228"/>
      <c r="B346" s="249"/>
      <c r="C346" s="250"/>
      <c r="D346" s="243"/>
      <c r="E346" s="251"/>
      <c r="F346" s="252"/>
      <c r="G346" s="243"/>
    </row>
    <row r="347" spans="1:7" s="170" customFormat="1" ht="12.75">
      <c r="A347" s="240">
        <v>15</v>
      </c>
      <c r="B347" s="241" t="s">
        <v>410</v>
      </c>
      <c r="C347" s="250"/>
      <c r="D347" s="243"/>
      <c r="E347" s="251"/>
      <c r="F347" s="252"/>
      <c r="G347" s="257">
        <f>F348</f>
        <v>0</v>
      </c>
    </row>
    <row r="348" spans="1:7" s="170" customFormat="1" ht="12.75">
      <c r="A348" s="228" t="s">
        <v>411</v>
      </c>
      <c r="B348" s="249" t="s">
        <v>444</v>
      </c>
      <c r="C348" s="250" t="s">
        <v>445</v>
      </c>
      <c r="D348" s="243">
        <v>5</v>
      </c>
      <c r="E348" s="251"/>
      <c r="F348" s="252"/>
      <c r="G348" s="243"/>
    </row>
    <row r="349" spans="1:7" ht="12.75">
      <c r="A349" s="228"/>
      <c r="B349" s="241" t="s">
        <v>1162</v>
      </c>
      <c r="C349" s="250"/>
      <c r="D349" s="234"/>
      <c r="E349" s="250"/>
      <c r="F349" s="293"/>
      <c r="G349" s="294">
        <f>SUM(G7:G347)</f>
        <v>0</v>
      </c>
    </row>
    <row r="350" spans="1:7" ht="12.75" customHeight="1">
      <c r="A350" s="228"/>
      <c r="B350" s="249"/>
      <c r="C350" s="250"/>
      <c r="D350" s="234"/>
      <c r="E350" s="250"/>
      <c r="F350" s="295"/>
      <c r="G350" s="234"/>
    </row>
    <row r="351" spans="1:7" s="170" customFormat="1" ht="12.75">
      <c r="A351" s="298" t="s">
        <v>1163</v>
      </c>
      <c r="B351" s="298"/>
      <c r="C351" s="298"/>
      <c r="D351" s="298"/>
      <c r="E351" s="298"/>
      <c r="F351" s="298"/>
      <c r="G351" s="298"/>
    </row>
    <row r="352" spans="1:7" s="170" customFormat="1" ht="15.75" customHeight="1">
      <c r="A352" s="298"/>
      <c r="B352" s="298"/>
      <c r="C352" s="298"/>
      <c r="D352" s="298"/>
      <c r="E352" s="298"/>
      <c r="F352" s="298"/>
      <c r="G352" s="298"/>
    </row>
    <row r="353" spans="1:7" s="170" customFormat="1" ht="12.75" customHeight="1">
      <c r="A353" s="312" t="s">
        <v>704</v>
      </c>
      <c r="B353" s="312"/>
      <c r="C353" s="312"/>
      <c r="D353" s="312"/>
      <c r="E353" s="312"/>
      <c r="F353" s="312"/>
      <c r="G353" s="312"/>
    </row>
    <row r="354" spans="1:8" ht="12.75" customHeight="1">
      <c r="A354" s="309"/>
      <c r="B354" s="310"/>
      <c r="C354" s="310"/>
      <c r="D354" s="310"/>
      <c r="E354" s="310"/>
      <c r="F354" s="310"/>
      <c r="G354" s="311"/>
      <c r="H354" s="43"/>
    </row>
    <row r="355" spans="1:8" ht="12.75" customHeight="1">
      <c r="A355" s="298" t="s">
        <v>703</v>
      </c>
      <c r="B355" s="298"/>
      <c r="C355" s="298"/>
      <c r="D355" s="298"/>
      <c r="E355" s="298"/>
      <c r="F355" s="298"/>
      <c r="G355" s="298"/>
      <c r="H355" s="35"/>
    </row>
    <row r="356" spans="1:8" s="170" customFormat="1" ht="12.75">
      <c r="A356" s="299"/>
      <c r="B356" s="299"/>
      <c r="C356" s="299"/>
      <c r="D356" s="299"/>
      <c r="E356" s="299"/>
      <c r="F356" s="299"/>
      <c r="G356" s="299"/>
      <c r="H356" s="168"/>
    </row>
    <row r="357" spans="4:8" ht="12.75">
      <c r="D357" s="28"/>
      <c r="E357" s="32"/>
      <c r="F357" s="179"/>
      <c r="G357" s="28"/>
      <c r="H357" s="28"/>
    </row>
    <row r="358" spans="1:8" s="33" customFormat="1" ht="12.75">
      <c r="A358" s="172"/>
      <c r="B358" s="173"/>
      <c r="C358" s="174"/>
      <c r="D358" s="175"/>
      <c r="E358" s="176"/>
      <c r="F358" s="180"/>
      <c r="G358" s="30"/>
      <c r="H358" s="175"/>
    </row>
    <row r="359" spans="1:8" s="33" customFormat="1" ht="12.75">
      <c r="A359" s="177"/>
      <c r="B359" s="178"/>
      <c r="C359" s="174"/>
      <c r="D359" s="175"/>
      <c r="E359" s="176"/>
      <c r="F359" s="180"/>
      <c r="G359" s="175"/>
      <c r="H359" s="175"/>
    </row>
    <row r="360" spans="2:8" ht="12.75">
      <c r="B360" s="27"/>
      <c r="F360" s="181"/>
      <c r="H360" s="35"/>
    </row>
    <row r="362" spans="1:7" ht="12.75">
      <c r="A362" s="302"/>
      <c r="B362" s="302"/>
      <c r="C362" s="302"/>
      <c r="D362" s="302"/>
      <c r="E362" s="302"/>
      <c r="F362" s="302"/>
      <c r="G362" s="302"/>
    </row>
    <row r="363" spans="1:7" ht="12.75">
      <c r="A363" s="302"/>
      <c r="B363" s="302"/>
      <c r="C363" s="302"/>
      <c r="D363" s="302"/>
      <c r="E363" s="302"/>
      <c r="F363" s="302"/>
      <c r="G363" s="302"/>
    </row>
    <row r="364" spans="1:7" ht="24.75" customHeight="1">
      <c r="A364" s="299"/>
      <c r="B364" s="299"/>
      <c r="C364" s="299"/>
      <c r="D364" s="299"/>
      <c r="E364" s="299"/>
      <c r="F364" s="299"/>
      <c r="G364" s="299"/>
    </row>
    <row r="365" spans="1:7" ht="24.75" customHeight="1">
      <c r="A365" s="299"/>
      <c r="B365" s="299"/>
      <c r="C365" s="299"/>
      <c r="D365" s="299"/>
      <c r="E365" s="299"/>
      <c r="F365" s="299"/>
      <c r="G365" s="299"/>
    </row>
    <row r="366" spans="1:7" ht="15.75" customHeight="1">
      <c r="A366" s="299"/>
      <c r="B366" s="299"/>
      <c r="C366" s="299"/>
      <c r="D366" s="299"/>
      <c r="E366" s="299"/>
      <c r="F366" s="299"/>
      <c r="G366" s="299"/>
    </row>
    <row r="367" spans="1:7" ht="24.75" customHeight="1">
      <c r="A367" s="299"/>
      <c r="B367" s="299"/>
      <c r="C367" s="299"/>
      <c r="D367" s="299"/>
      <c r="E367" s="299"/>
      <c r="F367" s="299"/>
      <c r="G367" s="299"/>
    </row>
    <row r="368" spans="1:7" ht="12.75">
      <c r="A368" s="39"/>
      <c r="B368" s="41"/>
      <c r="C368" s="42"/>
      <c r="D368" s="44"/>
      <c r="E368" s="45"/>
      <c r="G368" s="46"/>
    </row>
    <row r="369" spans="5:7" ht="12.75">
      <c r="E369" s="47"/>
      <c r="G369" s="46"/>
    </row>
    <row r="370" spans="1:7" ht="12.75">
      <c r="A370" s="36"/>
      <c r="B370" s="37"/>
      <c r="C370" s="38"/>
      <c r="D370" s="48"/>
      <c r="E370" s="49"/>
      <c r="G370" s="46"/>
    </row>
    <row r="371" spans="1:5" ht="12.75">
      <c r="A371" s="36"/>
      <c r="B371" s="37"/>
      <c r="C371" s="38"/>
      <c r="D371" s="44"/>
      <c r="E371" s="49"/>
    </row>
    <row r="372" spans="1:7" ht="12.75">
      <c r="A372" s="39"/>
      <c r="B372" s="41"/>
      <c r="C372" s="42"/>
      <c r="D372" s="44"/>
      <c r="E372" s="45"/>
      <c r="G372" s="46"/>
    </row>
    <row r="373" spans="5:7" ht="13.5" customHeight="1">
      <c r="E373" s="47"/>
      <c r="G373" s="46"/>
    </row>
    <row r="374" spans="5:7" ht="12.75">
      <c r="E374" s="47"/>
      <c r="G374" s="46"/>
    </row>
    <row r="375" spans="5:7" ht="12.75">
      <c r="E375" s="47"/>
      <c r="G375" s="46"/>
    </row>
    <row r="376" spans="1:7" ht="12.75">
      <c r="A376" s="36"/>
      <c r="B376" s="37"/>
      <c r="C376" s="38"/>
      <c r="D376" s="44"/>
      <c r="E376" s="49"/>
      <c r="G376" s="46"/>
    </row>
    <row r="377" spans="1:5" ht="14.25" customHeight="1">
      <c r="A377" s="36"/>
      <c r="B377" s="40"/>
      <c r="C377" s="38"/>
      <c r="D377" s="44"/>
      <c r="E377" s="49"/>
    </row>
    <row r="378" spans="1:7" ht="16.5" customHeight="1">
      <c r="A378" s="50"/>
      <c r="B378" s="51"/>
      <c r="C378" s="42"/>
      <c r="D378" s="44"/>
      <c r="E378" s="45"/>
      <c r="G378" s="46"/>
    </row>
    <row r="379" spans="5:7" ht="12.75">
      <c r="E379" s="47"/>
      <c r="G379" s="46"/>
    </row>
    <row r="380" spans="5:7" ht="12.75">
      <c r="E380" s="47"/>
      <c r="G380" s="46"/>
    </row>
    <row r="381" spans="1:7" s="29" customFormat="1" ht="12.75">
      <c r="A381" s="21"/>
      <c r="B381" s="22"/>
      <c r="C381" s="23"/>
      <c r="D381" s="24"/>
      <c r="E381" s="47"/>
      <c r="F381" s="25"/>
      <c r="G381" s="46"/>
    </row>
    <row r="382" spans="1:7" s="29" customFormat="1" ht="12.75">
      <c r="A382" s="21"/>
      <c r="B382" s="22"/>
      <c r="C382" s="23"/>
      <c r="D382" s="24"/>
      <c r="E382" s="47"/>
      <c r="F382" s="25"/>
      <c r="G382" s="46"/>
    </row>
    <row r="383" spans="1:7" s="29" customFormat="1" ht="12.75">
      <c r="A383" s="21"/>
      <c r="B383" s="22"/>
      <c r="C383" s="23"/>
      <c r="D383" s="24"/>
      <c r="E383" s="47"/>
      <c r="F383" s="25"/>
      <c r="G383" s="46"/>
    </row>
    <row r="384" spans="1:7" s="29" customFormat="1" ht="12.75">
      <c r="A384" s="21"/>
      <c r="B384" s="22"/>
      <c r="C384" s="23"/>
      <c r="D384" s="24"/>
      <c r="E384" s="47"/>
      <c r="F384" s="25"/>
      <c r="G384" s="24"/>
    </row>
    <row r="385" spans="1:7" s="29" customFormat="1" ht="12.75">
      <c r="A385" s="21"/>
      <c r="B385" s="22"/>
      <c r="C385" s="23"/>
      <c r="D385" s="24"/>
      <c r="E385" s="47"/>
      <c r="F385" s="25"/>
      <c r="G385" s="24"/>
    </row>
    <row r="386" spans="1:7" s="29" customFormat="1" ht="12.75">
      <c r="A386" s="21"/>
      <c r="B386" s="22"/>
      <c r="C386" s="23"/>
      <c r="D386" s="24"/>
      <c r="E386" s="47"/>
      <c r="F386" s="25"/>
      <c r="G386" s="24"/>
    </row>
    <row r="387" ht="12.75">
      <c r="E387" s="47"/>
    </row>
    <row r="389" ht="12.75">
      <c r="G389" s="52"/>
    </row>
  </sheetData>
  <sheetProtection/>
  <mergeCells count="15">
    <mergeCell ref="A1:G1"/>
    <mergeCell ref="A2:G2"/>
    <mergeCell ref="A5:G5"/>
    <mergeCell ref="A354:G354"/>
    <mergeCell ref="A353:G353"/>
    <mergeCell ref="C3:D3"/>
    <mergeCell ref="C4:D4"/>
    <mergeCell ref="A362:G363"/>
    <mergeCell ref="A364:G364"/>
    <mergeCell ref="A356:G356"/>
    <mergeCell ref="A351:G352"/>
    <mergeCell ref="A355:G355"/>
    <mergeCell ref="A365:G365"/>
    <mergeCell ref="A366:G366"/>
    <mergeCell ref="A367:G36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H66" sqref="H66"/>
    </sheetView>
  </sheetViews>
  <sheetFormatPr defaultColWidth="9.140625" defaultRowHeight="12.75"/>
  <cols>
    <col min="1" max="1" width="3.7109375" style="0" customWidth="1"/>
    <col min="2" max="2" width="10.421875" style="53" customWidth="1"/>
    <col min="3" max="4" width="9.57421875" style="54" customWidth="1"/>
    <col min="5" max="6" width="9.140625" style="54" customWidth="1"/>
  </cols>
  <sheetData>
    <row r="1" spans="2:6" ht="12.75">
      <c r="B1" s="314" t="s">
        <v>1166</v>
      </c>
      <c r="C1" s="315" t="s">
        <v>1167</v>
      </c>
      <c r="D1" s="315"/>
      <c r="E1" s="315" t="s">
        <v>1168</v>
      </c>
      <c r="F1" s="315"/>
    </row>
    <row r="2" spans="2:6" ht="12.75">
      <c r="B2" s="314"/>
      <c r="C2" s="55" t="s">
        <v>1169</v>
      </c>
      <c r="D2" s="55" t="s">
        <v>1170</v>
      </c>
      <c r="E2" s="55" t="s">
        <v>1171</v>
      </c>
      <c r="F2" s="55" t="s">
        <v>1172</v>
      </c>
    </row>
    <row r="3" spans="1:6" ht="12.75">
      <c r="A3" s="313" t="s">
        <v>1173</v>
      </c>
      <c r="B3" s="56" t="s">
        <v>1174</v>
      </c>
      <c r="C3" s="54">
        <v>24.4578</v>
      </c>
      <c r="D3" s="54">
        <v>24.4578</v>
      </c>
      <c r="E3" s="54">
        <v>21.285</v>
      </c>
      <c r="F3" s="54">
        <v>21.285</v>
      </c>
    </row>
    <row r="4" spans="1:6" ht="12.75">
      <c r="A4" s="313"/>
      <c r="B4" s="56" t="s">
        <v>1175</v>
      </c>
      <c r="C4" s="54">
        <v>11.6408</v>
      </c>
      <c r="D4" s="54">
        <v>11.6408</v>
      </c>
      <c r="E4" s="54">
        <v>25.07</v>
      </c>
      <c r="F4" s="54">
        <v>25.07</v>
      </c>
    </row>
    <row r="5" spans="1:6" ht="12.75">
      <c r="A5" s="313"/>
      <c r="B5" s="56" t="s">
        <v>1176</v>
      </c>
      <c r="C5" s="54">
        <v>14.5022</v>
      </c>
      <c r="D5" s="54">
        <v>14.5022</v>
      </c>
      <c r="E5" s="54">
        <v>16.45</v>
      </c>
      <c r="F5" s="54">
        <v>16.45</v>
      </c>
    </row>
    <row r="6" spans="1:6" ht="12.75">
      <c r="A6" s="313"/>
      <c r="B6" s="56" t="s">
        <v>1177</v>
      </c>
      <c r="C6" s="54">
        <v>31.4231</v>
      </c>
      <c r="D6" s="54">
        <v>31.4231</v>
      </c>
      <c r="E6" s="54">
        <v>25.635</v>
      </c>
      <c r="F6" s="54">
        <v>25.635</v>
      </c>
    </row>
    <row r="7" spans="1:6" ht="12.75">
      <c r="A7" s="313"/>
      <c r="B7" s="56" t="s">
        <v>1178</v>
      </c>
      <c r="C7" s="54">
        <v>22.3275</v>
      </c>
      <c r="D7" s="54">
        <v>22.3275</v>
      </c>
      <c r="E7" s="54">
        <v>19.425</v>
      </c>
      <c r="F7" s="54">
        <v>19.425</v>
      </c>
    </row>
    <row r="8" spans="1:6" ht="12.75">
      <c r="A8" s="313"/>
      <c r="B8" s="56" t="s">
        <v>1179</v>
      </c>
      <c r="C8" s="54">
        <v>14.545</v>
      </c>
      <c r="D8" s="54">
        <v>14.545</v>
      </c>
      <c r="E8" s="54">
        <v>17.01</v>
      </c>
      <c r="F8" s="54">
        <v>17.01</v>
      </c>
    </row>
    <row r="9" spans="1:6" ht="12.75">
      <c r="A9" s="313"/>
      <c r="B9" s="56" t="s">
        <v>1180</v>
      </c>
      <c r="C9" s="54">
        <v>12.8804</v>
      </c>
      <c r="D9" s="54">
        <v>12.8804</v>
      </c>
      <c r="E9" s="54">
        <v>14.7</v>
      </c>
      <c r="F9" s="54">
        <v>14.7</v>
      </c>
    </row>
    <row r="10" spans="1:6" ht="12.75">
      <c r="A10" s="313"/>
      <c r="B10" s="56" t="s">
        <v>1181</v>
      </c>
      <c r="C10" s="54">
        <v>10.1431</v>
      </c>
      <c r="D10" s="54">
        <v>10.1431</v>
      </c>
      <c r="E10" s="54">
        <v>17.13</v>
      </c>
      <c r="F10" s="54">
        <v>17.13</v>
      </c>
    </row>
    <row r="11" spans="1:6" ht="12.75">
      <c r="A11" s="313"/>
      <c r="B11" s="56" t="s">
        <v>1182</v>
      </c>
      <c r="C11" s="54">
        <v>5.0409</v>
      </c>
      <c r="D11" s="54">
        <v>5.0409</v>
      </c>
      <c r="E11" s="54">
        <v>11.79</v>
      </c>
      <c r="F11" s="54">
        <v>11.79</v>
      </c>
    </row>
    <row r="12" spans="1:6" ht="12.75">
      <c r="A12" s="313"/>
      <c r="B12" s="56" t="s">
        <v>1183</v>
      </c>
      <c r="C12" s="54">
        <v>5.1667</v>
      </c>
      <c r="D12" s="54">
        <v>5.1667</v>
      </c>
      <c r="E12" s="54">
        <v>11.86</v>
      </c>
      <c r="F12" s="54">
        <v>11.86</v>
      </c>
    </row>
    <row r="13" spans="1:6" ht="12.75">
      <c r="A13" s="313"/>
      <c r="B13" s="56" t="s">
        <v>1184</v>
      </c>
      <c r="C13" s="54">
        <v>28.1369</v>
      </c>
      <c r="D13" s="54">
        <v>28.1369</v>
      </c>
      <c r="E13" s="54">
        <v>21.52</v>
      </c>
      <c r="F13" s="54">
        <v>21.52</v>
      </c>
    </row>
    <row r="14" spans="1:2" ht="12.75">
      <c r="A14" t="s">
        <v>1185</v>
      </c>
      <c r="B14" s="56"/>
    </row>
    <row r="15" spans="2:6" ht="12.75">
      <c r="B15" s="53" t="s">
        <v>1186</v>
      </c>
      <c r="C15" s="54">
        <f>SUM(C3:C14)</f>
        <v>180.2644</v>
      </c>
      <c r="D15" s="54">
        <f>SUM(D3:D14)</f>
        <v>180.2644</v>
      </c>
      <c r="E15" s="54">
        <f>SUM(E3:E14)</f>
        <v>201.87500000000003</v>
      </c>
      <c r="F15" s="54">
        <f>SUM(F3:F14)</f>
        <v>201.87500000000003</v>
      </c>
    </row>
    <row r="17" spans="2:6" ht="12.75">
      <c r="B17" s="314" t="s">
        <v>1166</v>
      </c>
      <c r="C17" s="315" t="s">
        <v>1167</v>
      </c>
      <c r="D17" s="315"/>
      <c r="E17" s="315" t="s">
        <v>1168</v>
      </c>
      <c r="F17" s="315"/>
    </row>
    <row r="18" spans="2:6" ht="12.75">
      <c r="B18" s="314"/>
      <c r="C18" s="55" t="s">
        <v>1169</v>
      </c>
      <c r="D18" s="55" t="s">
        <v>1170</v>
      </c>
      <c r="E18" s="55" t="s">
        <v>1171</v>
      </c>
      <c r="F18" s="55" t="s">
        <v>1172</v>
      </c>
    </row>
    <row r="19" spans="1:6" ht="12.75" customHeight="1">
      <c r="A19" s="313" t="s">
        <v>1187</v>
      </c>
      <c r="B19" s="56" t="s">
        <v>1188</v>
      </c>
      <c r="C19" s="54">
        <v>2.3696</v>
      </c>
      <c r="D19" s="54">
        <v>2.3696</v>
      </c>
      <c r="E19" s="54">
        <v>6.49</v>
      </c>
      <c r="F19" s="54">
        <v>6.49</v>
      </c>
    </row>
    <row r="20" spans="1:6" ht="12.75">
      <c r="A20" s="313"/>
      <c r="B20" s="56" t="s">
        <v>1189</v>
      </c>
      <c r="C20" s="54">
        <v>4.7851</v>
      </c>
      <c r="D20" s="54">
        <v>4.7851</v>
      </c>
      <c r="E20" s="54">
        <v>9.05</v>
      </c>
      <c r="F20" s="54">
        <v>9.05</v>
      </c>
    </row>
    <row r="21" spans="1:6" ht="12.75">
      <c r="A21" s="313"/>
      <c r="B21" s="56" t="s">
        <v>1190</v>
      </c>
      <c r="C21" s="54">
        <v>15.0296</v>
      </c>
      <c r="D21" s="54">
        <v>15.0296</v>
      </c>
      <c r="E21" s="54">
        <v>16.8047</v>
      </c>
      <c r="F21" s="54">
        <v>16.8047</v>
      </c>
    </row>
    <row r="22" spans="1:6" ht="12.75">
      <c r="A22" s="313"/>
      <c r="B22" s="56" t="s">
        <v>1191</v>
      </c>
      <c r="C22" s="54">
        <v>9.1114</v>
      </c>
      <c r="D22" s="54">
        <v>9.1114</v>
      </c>
      <c r="E22" s="54">
        <v>12.64</v>
      </c>
      <c r="F22" s="54">
        <v>12.64</v>
      </c>
    </row>
    <row r="23" spans="1:6" ht="12.75">
      <c r="A23" s="313"/>
      <c r="B23" s="56" t="s">
        <v>1192</v>
      </c>
      <c r="C23" s="54">
        <v>11.0155</v>
      </c>
      <c r="D23" s="54">
        <v>11.0155</v>
      </c>
      <c r="E23" s="54">
        <v>13.57</v>
      </c>
      <c r="F23" s="54">
        <v>13.57</v>
      </c>
    </row>
    <row r="24" spans="1:6" ht="12.75">
      <c r="A24" s="313"/>
      <c r="B24" s="56" t="s">
        <v>1193</v>
      </c>
      <c r="C24" s="54">
        <v>25.1077</v>
      </c>
      <c r="D24" s="54">
        <v>25.1077</v>
      </c>
      <c r="E24" s="54">
        <v>21.68</v>
      </c>
      <c r="F24" s="54">
        <v>21.68</v>
      </c>
    </row>
    <row r="25" spans="1:6" ht="12.75">
      <c r="A25" s="313"/>
      <c r="B25" s="56" t="s">
        <v>1194</v>
      </c>
      <c r="C25" s="54">
        <v>14.1914</v>
      </c>
      <c r="D25" s="54">
        <v>14.1914</v>
      </c>
      <c r="E25" s="54">
        <v>17.77</v>
      </c>
      <c r="F25" s="54">
        <v>17.77</v>
      </c>
    </row>
    <row r="26" spans="1:6" ht="12.75">
      <c r="A26" s="313"/>
      <c r="B26" s="56" t="s">
        <v>1195</v>
      </c>
      <c r="C26" s="54">
        <v>17.6768</v>
      </c>
      <c r="D26" s="54">
        <v>17.6768</v>
      </c>
      <c r="E26" s="54">
        <v>17.775</v>
      </c>
      <c r="F26" s="54">
        <v>17.775</v>
      </c>
    </row>
    <row r="27" spans="1:6" ht="12.75">
      <c r="A27" s="313"/>
      <c r="B27" s="56" t="s">
        <v>1196</v>
      </c>
      <c r="C27" s="54">
        <v>6.5719</v>
      </c>
      <c r="D27" s="54">
        <v>6.5719</v>
      </c>
      <c r="E27" s="54">
        <v>11.89</v>
      </c>
      <c r="F27" s="54">
        <v>11.89</v>
      </c>
    </row>
    <row r="28" spans="1:6" ht="12.75">
      <c r="A28" s="313"/>
      <c r="B28" s="56" t="s">
        <v>1197</v>
      </c>
      <c r="C28" s="54">
        <v>13.7948</v>
      </c>
      <c r="D28" s="54">
        <v>13.7948</v>
      </c>
      <c r="E28" s="54">
        <v>16.805</v>
      </c>
      <c r="F28" s="54">
        <v>16.805</v>
      </c>
    </row>
    <row r="29" spans="1:6" ht="12.75">
      <c r="A29" s="313"/>
      <c r="B29" s="56" t="s">
        <v>1198</v>
      </c>
      <c r="C29" s="54">
        <v>1.5871</v>
      </c>
      <c r="D29" s="54">
        <v>1.5871</v>
      </c>
      <c r="E29" s="54">
        <v>5.0425</v>
      </c>
      <c r="F29" s="54">
        <v>5.0425</v>
      </c>
    </row>
    <row r="30" spans="1:6" ht="12.75">
      <c r="A30" s="313"/>
      <c r="B30" s="56" t="s">
        <v>1199</v>
      </c>
      <c r="C30" s="54">
        <v>1.765</v>
      </c>
      <c r="D30" s="54">
        <v>1.765</v>
      </c>
      <c r="E30" s="54">
        <v>5.53</v>
      </c>
      <c r="F30" s="54">
        <v>5.53</v>
      </c>
    </row>
    <row r="31" spans="1:6" ht="12.75">
      <c r="A31" s="313"/>
      <c r="B31" s="56" t="s">
        <v>1200</v>
      </c>
      <c r="C31" s="54">
        <v>1.7849</v>
      </c>
      <c r="D31" s="54">
        <v>1.7849</v>
      </c>
      <c r="E31" s="54">
        <v>5.7225</v>
      </c>
      <c r="F31" s="54">
        <v>5.7225</v>
      </c>
    </row>
    <row r="32" spans="1:6" ht="12.75">
      <c r="A32" s="313"/>
      <c r="B32" s="56" t="s">
        <v>1201</v>
      </c>
      <c r="C32" s="54">
        <v>10.9748</v>
      </c>
      <c r="D32" s="54">
        <v>10.9748</v>
      </c>
      <c r="E32" s="54">
        <v>14.0572</v>
      </c>
      <c r="F32" s="54">
        <v>14.0572</v>
      </c>
    </row>
    <row r="33" spans="1:6" ht="12.75">
      <c r="A33" s="313"/>
      <c r="B33" s="56" t="s">
        <v>1202</v>
      </c>
      <c r="C33" s="54">
        <v>17.0514</v>
      </c>
      <c r="D33" s="54">
        <v>17.0514</v>
      </c>
      <c r="E33" s="54">
        <v>18.0304</v>
      </c>
      <c r="F33" s="54">
        <v>18.0304</v>
      </c>
    </row>
    <row r="34" spans="1:6" ht="12.75">
      <c r="A34" s="313"/>
      <c r="B34" s="56" t="s">
        <v>1203</v>
      </c>
      <c r="C34" s="54">
        <v>11.3738</v>
      </c>
      <c r="D34" s="54">
        <v>11.3738</v>
      </c>
      <c r="E34" s="54">
        <v>14.545</v>
      </c>
      <c r="F34" s="54">
        <v>14.545</v>
      </c>
    </row>
    <row r="35" spans="1:6" ht="12.75">
      <c r="A35" s="313"/>
      <c r="B35" s="56" t="s">
        <v>1204</v>
      </c>
      <c r="C35" s="54">
        <v>14.012</v>
      </c>
      <c r="D35" s="54">
        <v>14.012</v>
      </c>
      <c r="E35" s="54">
        <v>15.57</v>
      </c>
      <c r="F35" s="54">
        <v>15.57</v>
      </c>
    </row>
    <row r="36" spans="1:6" ht="12.75">
      <c r="A36" s="313"/>
      <c r="B36" s="56" t="s">
        <v>1205</v>
      </c>
      <c r="C36" s="54">
        <v>12.6843</v>
      </c>
      <c r="D36" s="54">
        <v>12.6843</v>
      </c>
      <c r="E36" s="54">
        <v>16.46</v>
      </c>
      <c r="F36" s="54">
        <v>16.46</v>
      </c>
    </row>
    <row r="37" spans="1:6" ht="12.75">
      <c r="A37" s="313"/>
      <c r="B37" s="56" t="s">
        <v>1206</v>
      </c>
      <c r="C37" s="54">
        <v>9.0223</v>
      </c>
      <c r="D37" s="54">
        <v>9.0223</v>
      </c>
      <c r="E37" s="54">
        <v>13.37</v>
      </c>
      <c r="F37" s="54">
        <v>13.37</v>
      </c>
    </row>
    <row r="38" spans="1:6" ht="12.75">
      <c r="A38" s="313"/>
      <c r="B38" s="56" t="s">
        <v>1207</v>
      </c>
      <c r="C38" s="54">
        <v>6.6355</v>
      </c>
      <c r="D38" s="54">
        <v>6.6355</v>
      </c>
      <c r="E38" s="54">
        <v>10.67</v>
      </c>
      <c r="F38" s="54">
        <v>10.67</v>
      </c>
    </row>
    <row r="39" spans="1:6" ht="12.75">
      <c r="A39" s="313"/>
      <c r="B39" s="56" t="s">
        <v>1208</v>
      </c>
      <c r="C39" s="54">
        <v>19.0443</v>
      </c>
      <c r="D39" s="54">
        <v>19.0443</v>
      </c>
      <c r="E39" s="54">
        <v>18.75</v>
      </c>
      <c r="F39" s="54">
        <v>18.75</v>
      </c>
    </row>
    <row r="40" spans="1:6" ht="12.75">
      <c r="A40" s="313"/>
      <c r="B40" s="56" t="s">
        <v>1209</v>
      </c>
      <c r="C40" s="54">
        <v>1.4264</v>
      </c>
      <c r="D40" s="54">
        <v>1.4264</v>
      </c>
      <c r="E40" s="54">
        <v>4.78</v>
      </c>
      <c r="F40" s="54">
        <v>4.78</v>
      </c>
    </row>
    <row r="41" spans="1:6" ht="12.75">
      <c r="A41" s="313"/>
      <c r="B41" s="56" t="s">
        <v>1210</v>
      </c>
      <c r="C41" s="54">
        <v>1.3952</v>
      </c>
      <c r="D41" s="54">
        <v>1.3952</v>
      </c>
      <c r="E41" s="54">
        <v>4.8</v>
      </c>
      <c r="F41" s="54">
        <v>4.8</v>
      </c>
    </row>
    <row r="42" spans="1:6" ht="12.75">
      <c r="A42" s="313"/>
      <c r="B42" s="56" t="s">
        <v>1211</v>
      </c>
      <c r="C42" s="54">
        <v>1.9603</v>
      </c>
      <c r="D42" s="54">
        <v>1.9603</v>
      </c>
      <c r="E42" s="54">
        <v>5.95</v>
      </c>
      <c r="F42" s="54">
        <v>5.95</v>
      </c>
    </row>
    <row r="43" spans="1:6" ht="12.75">
      <c r="A43" s="313"/>
      <c r="B43" s="56" t="s">
        <v>1212</v>
      </c>
      <c r="C43" s="54">
        <v>0.9529</v>
      </c>
      <c r="D43" s="54">
        <v>0.9529</v>
      </c>
      <c r="E43" s="54">
        <v>4.03</v>
      </c>
      <c r="F43" s="54">
        <v>4.03</v>
      </c>
    </row>
    <row r="44" spans="1:6" ht="12.75">
      <c r="A44" s="313"/>
      <c r="B44" s="56" t="s">
        <v>1213</v>
      </c>
      <c r="C44" s="54">
        <v>3.2423</v>
      </c>
      <c r="D44" s="54">
        <v>3.2423</v>
      </c>
      <c r="E44" s="54">
        <v>7.23</v>
      </c>
      <c r="F44" s="54">
        <v>7.23</v>
      </c>
    </row>
    <row r="45" spans="1:6" ht="12.75">
      <c r="A45" s="313"/>
      <c r="B45" s="56" t="s">
        <v>1214</v>
      </c>
      <c r="C45" s="54">
        <v>13.4892</v>
      </c>
      <c r="D45" s="54">
        <v>13.4892</v>
      </c>
      <c r="E45" s="54">
        <v>15.51</v>
      </c>
      <c r="F45" s="54">
        <v>15.51</v>
      </c>
    </row>
    <row r="46" spans="1:6" ht="12.75">
      <c r="A46" s="313"/>
      <c r="B46" s="56" t="s">
        <v>1215</v>
      </c>
      <c r="C46" s="54">
        <v>6.508</v>
      </c>
      <c r="D46" s="54">
        <v>6.508</v>
      </c>
      <c r="E46" s="54">
        <v>10.88</v>
      </c>
      <c r="F46" s="54">
        <v>10.88</v>
      </c>
    </row>
    <row r="47" spans="1:6" ht="12.75">
      <c r="A47" s="313"/>
      <c r="B47" s="56" t="s">
        <v>1216</v>
      </c>
      <c r="C47" s="54">
        <v>15.5124</v>
      </c>
      <c r="D47" s="54">
        <v>15.5124</v>
      </c>
      <c r="E47" s="54">
        <v>17</v>
      </c>
      <c r="F47" s="54">
        <v>17</v>
      </c>
    </row>
    <row r="48" spans="1:6" ht="12.75">
      <c r="A48" s="313"/>
      <c r="B48" s="56" t="s">
        <v>1217</v>
      </c>
      <c r="C48" s="54">
        <v>1.6175</v>
      </c>
      <c r="D48" s="54">
        <v>1.6175</v>
      </c>
      <c r="E48" s="54">
        <v>5.09</v>
      </c>
      <c r="F48" s="54">
        <v>5.09</v>
      </c>
    </row>
    <row r="49" spans="1:6" ht="12.75">
      <c r="A49" s="313"/>
      <c r="B49" s="56" t="s">
        <v>1218</v>
      </c>
      <c r="C49" s="54">
        <v>1.31</v>
      </c>
      <c r="D49" s="54">
        <v>1.31</v>
      </c>
      <c r="E49" s="54">
        <v>4.59</v>
      </c>
      <c r="F49" s="54">
        <v>4.59</v>
      </c>
    </row>
    <row r="50" spans="1:6" ht="12.75">
      <c r="A50" s="313"/>
      <c r="B50" s="56" t="s">
        <v>1219</v>
      </c>
      <c r="C50" s="54">
        <v>4.4971</v>
      </c>
      <c r="D50" s="54">
        <v>4.4971</v>
      </c>
      <c r="E50" s="54">
        <v>9.115</v>
      </c>
      <c r="F50" s="54">
        <v>9.115</v>
      </c>
    </row>
    <row r="51" spans="1:6" ht="12.75">
      <c r="A51" s="313"/>
      <c r="B51" s="56" t="s">
        <v>1220</v>
      </c>
      <c r="C51" s="54">
        <v>21.46</v>
      </c>
      <c r="D51" s="54">
        <v>21.46</v>
      </c>
      <c r="E51" s="54">
        <v>19.535</v>
      </c>
      <c r="F51" s="54">
        <v>19.535</v>
      </c>
    </row>
    <row r="52" spans="1:6" ht="12.75">
      <c r="A52" s="313"/>
      <c r="B52" s="56" t="s">
        <v>1221</v>
      </c>
      <c r="C52" s="54">
        <v>12.808</v>
      </c>
      <c r="D52" s="54">
        <v>12.808</v>
      </c>
      <c r="E52" s="54">
        <v>15.965</v>
      </c>
      <c r="F52" s="54">
        <v>15.965</v>
      </c>
    </row>
    <row r="53" spans="1:6" ht="12.75">
      <c r="A53" s="313"/>
      <c r="B53" s="56" t="s">
        <v>1222</v>
      </c>
      <c r="C53" s="54">
        <v>15.1865</v>
      </c>
      <c r="D53" s="54">
        <v>15.1865</v>
      </c>
      <c r="E53" s="54">
        <v>16.7452</v>
      </c>
      <c r="F53" s="54">
        <v>16.7452</v>
      </c>
    </row>
    <row r="54" spans="1:6" ht="12.75">
      <c r="A54" s="313"/>
      <c r="B54" s="56" t="s">
        <v>1223</v>
      </c>
      <c r="C54" s="54">
        <v>13.8381</v>
      </c>
      <c r="D54" s="54">
        <v>13.8381</v>
      </c>
      <c r="E54" s="54">
        <v>16.3475</v>
      </c>
      <c r="F54" s="54">
        <v>16.3475</v>
      </c>
    </row>
    <row r="55" spans="1:6" ht="12.75">
      <c r="A55" s="313"/>
      <c r="B55" s="56" t="s">
        <v>1224</v>
      </c>
      <c r="C55" s="54">
        <v>2.5063</v>
      </c>
      <c r="D55" s="54">
        <v>2.5063</v>
      </c>
      <c r="E55" s="54">
        <v>6.37</v>
      </c>
      <c r="F55" s="54">
        <v>6.37</v>
      </c>
    </row>
    <row r="56" spans="1:6" ht="12.75">
      <c r="A56" s="313"/>
      <c r="B56" s="56" t="s">
        <v>1225</v>
      </c>
      <c r="C56" s="54">
        <v>10.2989</v>
      </c>
      <c r="D56" s="54">
        <v>10.2989</v>
      </c>
      <c r="E56" s="54">
        <v>20.95</v>
      </c>
      <c r="F56" s="54">
        <v>20.95</v>
      </c>
    </row>
    <row r="57" spans="1:6" ht="12.75">
      <c r="A57" s="313"/>
      <c r="B57" s="56" t="s">
        <v>1226</v>
      </c>
      <c r="C57" s="54">
        <v>9.0673</v>
      </c>
      <c r="D57" s="54">
        <v>9.0673</v>
      </c>
      <c r="E57" s="54">
        <v>12.7525</v>
      </c>
      <c r="F57" s="54">
        <v>12.7525</v>
      </c>
    </row>
    <row r="58" spans="1:6" ht="12.75">
      <c r="A58" s="313"/>
      <c r="B58" s="56" t="s">
        <v>1227</v>
      </c>
      <c r="C58" s="54">
        <v>7.0487</v>
      </c>
      <c r="D58" s="54">
        <v>7.0487</v>
      </c>
      <c r="E58" s="54">
        <v>14.695</v>
      </c>
      <c r="F58" s="54">
        <v>14.695</v>
      </c>
    </row>
    <row r="59" spans="1:6" ht="12.75">
      <c r="A59" s="313"/>
      <c r="B59" s="56" t="s">
        <v>1228</v>
      </c>
      <c r="C59" s="54">
        <v>2.8564</v>
      </c>
      <c r="D59" s="54">
        <v>2.8564</v>
      </c>
      <c r="E59" s="54">
        <v>7.87</v>
      </c>
      <c r="F59" s="54">
        <v>7.87</v>
      </c>
    </row>
    <row r="60" spans="1:6" ht="12.75">
      <c r="A60" s="313"/>
      <c r="B60" s="56" t="s">
        <v>1229</v>
      </c>
      <c r="C60" s="54">
        <v>2.877</v>
      </c>
      <c r="D60" s="54">
        <v>2.877</v>
      </c>
      <c r="E60" s="54">
        <v>6.97</v>
      </c>
      <c r="F60" s="54">
        <v>6.97</v>
      </c>
    </row>
    <row r="61" spans="1:6" ht="12.75">
      <c r="A61" s="313"/>
      <c r="B61" s="56" t="s">
        <v>1230</v>
      </c>
      <c r="C61" s="54">
        <v>16.1939</v>
      </c>
      <c r="D61" s="54">
        <v>16.1939</v>
      </c>
      <c r="E61" s="54">
        <v>17.73</v>
      </c>
      <c r="F61" s="54">
        <v>17.73</v>
      </c>
    </row>
    <row r="62" spans="1:6" ht="12.75">
      <c r="A62" s="313"/>
      <c r="B62" s="56" t="s">
        <v>1231</v>
      </c>
      <c r="C62" s="54">
        <v>13.4915</v>
      </c>
      <c r="D62" s="54">
        <v>13.4915</v>
      </c>
      <c r="E62" s="54">
        <v>9.1201</v>
      </c>
      <c r="F62" s="54">
        <v>9.1201</v>
      </c>
    </row>
    <row r="63" spans="1:6" ht="12.75">
      <c r="A63" s="313"/>
      <c r="B63" s="56" t="s">
        <v>1232</v>
      </c>
      <c r="C63" s="54">
        <v>2.5052</v>
      </c>
      <c r="D63" s="54">
        <v>2.5052</v>
      </c>
      <c r="E63" s="54">
        <v>6.5095</v>
      </c>
      <c r="F63" s="54">
        <v>6.5095</v>
      </c>
    </row>
    <row r="64" spans="1:6" ht="12.75">
      <c r="A64" s="313"/>
      <c r="B64" s="56" t="s">
        <v>1233</v>
      </c>
      <c r="C64" s="54">
        <v>13.244</v>
      </c>
      <c r="D64" s="54">
        <v>13.244</v>
      </c>
      <c r="E64" s="54">
        <v>14.76</v>
      </c>
      <c r="F64" s="54">
        <v>14.76</v>
      </c>
    </row>
    <row r="65" spans="1:6" ht="12.75">
      <c r="A65" s="313"/>
      <c r="B65" s="56" t="s">
        <v>1234</v>
      </c>
      <c r="C65" s="54">
        <v>2.8668</v>
      </c>
      <c r="D65" s="54">
        <v>2.8668</v>
      </c>
      <c r="E65" s="54">
        <v>8.4771</v>
      </c>
      <c r="F65" s="54">
        <v>8.4771</v>
      </c>
    </row>
    <row r="66" spans="1:6" ht="12.75">
      <c r="A66" s="313"/>
      <c r="B66" s="56" t="s">
        <v>1235</v>
      </c>
      <c r="C66" s="54">
        <v>2.7346</v>
      </c>
      <c r="D66" s="54">
        <v>2.7346</v>
      </c>
      <c r="E66" s="54">
        <v>8.25</v>
      </c>
      <c r="F66" s="54">
        <v>8.25</v>
      </c>
    </row>
    <row r="67" spans="1:6" ht="12.75">
      <c r="A67" s="313"/>
      <c r="B67" s="56" t="s">
        <v>1236</v>
      </c>
      <c r="C67" s="54">
        <v>4.1882</v>
      </c>
      <c r="D67" s="54">
        <v>4.1882</v>
      </c>
      <c r="E67" s="54">
        <v>9.6714</v>
      </c>
      <c r="F67" s="54">
        <v>9.6714</v>
      </c>
    </row>
    <row r="68" spans="1:6" ht="12.75">
      <c r="A68" s="313"/>
      <c r="B68" s="56" t="s">
        <v>1237</v>
      </c>
      <c r="C68" s="54">
        <v>4.1865</v>
      </c>
      <c r="D68" s="54">
        <v>4.1865</v>
      </c>
      <c r="E68" s="54">
        <v>8.83</v>
      </c>
      <c r="F68" s="54">
        <v>8.83</v>
      </c>
    </row>
    <row r="69" spans="1:2" ht="12.75">
      <c r="A69" s="313"/>
      <c r="B69" s="56"/>
    </row>
    <row r="70" spans="1:6" ht="12.75">
      <c r="A70" s="313"/>
      <c r="B70" s="53" t="s">
        <v>1186</v>
      </c>
      <c r="C70" s="54">
        <f>SUM(C19:C69)</f>
        <v>434.8584</v>
      </c>
      <c r="D70" s="54">
        <f>SUM(D19:D69)</f>
        <v>434.8584</v>
      </c>
      <c r="E70" s="54">
        <f>SUM(E19:E69)</f>
        <v>592.7455999999999</v>
      </c>
      <c r="F70" s="54">
        <f>SUM(F19:F69)</f>
        <v>592.7455999999999</v>
      </c>
    </row>
    <row r="72" spans="2:6" s="29" customFormat="1" ht="12.75">
      <c r="B72" s="56" t="s">
        <v>1238</v>
      </c>
      <c r="C72" s="57">
        <f>SUM(C70,C15)</f>
        <v>615.1228</v>
      </c>
      <c r="D72" s="57">
        <f>SUM(D70,D15)</f>
        <v>615.1228</v>
      </c>
      <c r="E72" s="57">
        <f>SUM(E70,E15)</f>
        <v>794.6205999999999</v>
      </c>
      <c r="F72" s="57">
        <f>SUM(F70,F15)</f>
        <v>794.6205999999999</v>
      </c>
    </row>
  </sheetData>
  <sheetProtection/>
  <mergeCells count="8">
    <mergeCell ref="A19:A70"/>
    <mergeCell ref="B1:B2"/>
    <mergeCell ref="C1:D1"/>
    <mergeCell ref="E1:F1"/>
    <mergeCell ref="A3:A13"/>
    <mergeCell ref="B17:B18"/>
    <mergeCell ref="C17:D17"/>
    <mergeCell ref="E17:F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K3915"/>
  <sheetViews>
    <sheetView view="pageBreakPreview" zoomScaleSheetLayoutView="100" zoomScalePageLayoutView="0" workbookViewId="0" topLeftCell="A2660">
      <selection activeCell="A2681" sqref="A2681:E2681"/>
    </sheetView>
  </sheetViews>
  <sheetFormatPr defaultColWidth="9.140625" defaultRowHeight="12.75"/>
  <cols>
    <col min="1" max="1" width="38.7109375" style="58" customWidth="1"/>
    <col min="2" max="2" width="6.57421875" style="58" customWidth="1"/>
    <col min="3" max="3" width="10.8515625" style="58" customWidth="1"/>
    <col min="4" max="4" width="13.28125" style="58" customWidth="1"/>
    <col min="5" max="5" width="13.57421875" style="58" customWidth="1"/>
    <col min="6" max="6" width="6.28125" style="59" customWidth="1"/>
    <col min="7" max="7" width="15.57421875" style="59" customWidth="1"/>
    <col min="8" max="8" width="16.57421875" style="60" customWidth="1"/>
    <col min="9" max="9" width="35.00390625" style="59" customWidth="1"/>
    <col min="10" max="10" width="11.57421875" style="61" customWidth="1"/>
    <col min="11" max="16384" width="9.140625" style="59" customWidth="1"/>
  </cols>
  <sheetData>
    <row r="1" spans="1:7" ht="15.75">
      <c r="A1" s="321" t="s">
        <v>1239</v>
      </c>
      <c r="B1" s="321"/>
      <c r="C1" s="321"/>
      <c r="D1" s="321"/>
      <c r="E1" s="321"/>
      <c r="F1" s="62"/>
      <c r="G1" s="62"/>
    </row>
    <row r="2" spans="1:7" ht="12.75">
      <c r="A2" s="322" t="s">
        <v>1240</v>
      </c>
      <c r="B2" s="322"/>
      <c r="C2" s="322"/>
      <c r="D2" s="322"/>
      <c r="E2" s="322"/>
      <c r="F2" s="63"/>
      <c r="G2" s="63"/>
    </row>
    <row r="3" spans="1:7" ht="12.75">
      <c r="A3" s="322" t="s">
        <v>1241</v>
      </c>
      <c r="B3" s="322"/>
      <c r="C3" s="322"/>
      <c r="D3" s="322"/>
      <c r="E3" s="322"/>
      <c r="F3" s="64"/>
      <c r="G3" s="64"/>
    </row>
    <row r="4" spans="1:8" ht="30" customHeight="1">
      <c r="A4" s="296" t="s">
        <v>1242</v>
      </c>
      <c r="B4" s="296"/>
      <c r="C4" s="296"/>
      <c r="D4" s="296"/>
      <c r="E4" s="296"/>
      <c r="G4" s="65" t="s">
        <v>1243</v>
      </c>
      <c r="H4" s="66">
        <v>1.25</v>
      </c>
    </row>
    <row r="5" spans="1:8" ht="12.75">
      <c r="A5" s="67"/>
      <c r="B5" s="68"/>
      <c r="D5" s="69"/>
      <c r="E5" s="70"/>
      <c r="G5" s="65"/>
      <c r="H5" s="71" t="s">
        <v>1244</v>
      </c>
    </row>
    <row r="6" spans="1:11" ht="12.75">
      <c r="A6" s="320" t="s">
        <v>1245</v>
      </c>
      <c r="B6" s="320"/>
      <c r="C6" s="320"/>
      <c r="D6" s="320"/>
      <c r="E6" s="320"/>
      <c r="G6" s="65" t="s">
        <v>1246</v>
      </c>
      <c r="H6" s="72">
        <v>2.91</v>
      </c>
      <c r="I6" s="59">
        <f>K6*220</f>
        <v>550</v>
      </c>
      <c r="K6" s="59">
        <f>20/8</f>
        <v>2.5</v>
      </c>
    </row>
    <row r="7" spans="1:11" ht="12.75">
      <c r="A7" s="191" t="s">
        <v>1247</v>
      </c>
      <c r="B7" s="191" t="s">
        <v>1248</v>
      </c>
      <c r="C7" s="191" t="s">
        <v>1249</v>
      </c>
      <c r="D7" s="192" t="s">
        <v>1250</v>
      </c>
      <c r="E7" s="193" t="s">
        <v>931</v>
      </c>
      <c r="G7" s="65" t="s">
        <v>1251</v>
      </c>
      <c r="H7" s="72">
        <v>1.94</v>
      </c>
      <c r="I7" s="59">
        <f>K7*220</f>
        <v>275</v>
      </c>
      <c r="K7" s="59">
        <f>10/8</f>
        <v>1.25</v>
      </c>
    </row>
    <row r="8" spans="1:11" ht="12.75">
      <c r="A8" s="194" t="s">
        <v>1252</v>
      </c>
      <c r="B8" s="195" t="s">
        <v>1010</v>
      </c>
      <c r="C8" s="196">
        <v>1.02</v>
      </c>
      <c r="D8" s="186">
        <v>30</v>
      </c>
      <c r="E8" s="186">
        <f>C8*D8</f>
        <v>30.6</v>
      </c>
      <c r="G8" s="65" t="s">
        <v>1253</v>
      </c>
      <c r="H8" s="72">
        <v>0.4</v>
      </c>
      <c r="K8" s="59">
        <f>17/50</f>
        <v>0.34</v>
      </c>
    </row>
    <row r="9" spans="1:11" ht="12.75">
      <c r="A9" s="194" t="s">
        <v>1254</v>
      </c>
      <c r="B9" s="195" t="s">
        <v>1255</v>
      </c>
      <c r="C9" s="196">
        <v>1</v>
      </c>
      <c r="D9" s="186">
        <v>12</v>
      </c>
      <c r="E9" s="186">
        <f>C9*D9</f>
        <v>12</v>
      </c>
      <c r="G9" s="59" t="s">
        <v>1256</v>
      </c>
      <c r="H9" s="60">
        <v>40</v>
      </c>
      <c r="K9" s="59">
        <f>50/4</f>
        <v>12.5</v>
      </c>
    </row>
    <row r="10" spans="1:11" ht="12.75">
      <c r="A10" s="194" t="s">
        <v>1257</v>
      </c>
      <c r="B10" s="195" t="s">
        <v>1014</v>
      </c>
      <c r="C10" s="196">
        <v>4.5</v>
      </c>
      <c r="D10" s="186">
        <v>7</v>
      </c>
      <c r="E10" s="186">
        <f>C10*D10</f>
        <v>31.5</v>
      </c>
      <c r="G10" s="65" t="s">
        <v>1258</v>
      </c>
      <c r="H10" s="72">
        <v>60</v>
      </c>
      <c r="K10" s="59">
        <f>80/4</f>
        <v>20</v>
      </c>
    </row>
    <row r="11" spans="1:11" ht="12.75">
      <c r="A11" s="194" t="s">
        <v>1259</v>
      </c>
      <c r="B11" s="195" t="s">
        <v>1260</v>
      </c>
      <c r="C11" s="196">
        <v>0.15</v>
      </c>
      <c r="D11" s="186">
        <v>7.5</v>
      </c>
      <c r="E11" s="186">
        <f>C11*D11</f>
        <v>1.125</v>
      </c>
      <c r="G11" s="59" t="s">
        <v>1261</v>
      </c>
      <c r="H11" s="60">
        <v>70</v>
      </c>
      <c r="K11" s="59">
        <f>100/4</f>
        <v>25</v>
      </c>
    </row>
    <row r="12" spans="1:8" ht="12.75">
      <c r="A12" s="194" t="s">
        <v>1262</v>
      </c>
      <c r="B12" s="195"/>
      <c r="C12" s="194"/>
      <c r="D12" s="186"/>
      <c r="E12" s="186">
        <f>SUM(E8:E11)</f>
        <v>75.225</v>
      </c>
      <c r="G12" s="65" t="s">
        <v>1263</v>
      </c>
      <c r="H12" s="72">
        <v>50</v>
      </c>
    </row>
    <row r="13" spans="1:8" ht="12.75">
      <c r="A13" s="194"/>
      <c r="B13" s="195"/>
      <c r="C13" s="194"/>
      <c r="D13" s="186"/>
      <c r="E13" s="186"/>
      <c r="G13" s="65" t="s">
        <v>1264</v>
      </c>
      <c r="H13" s="72">
        <v>2.2</v>
      </c>
    </row>
    <row r="14" spans="1:5" ht="12.75">
      <c r="A14" s="194" t="s">
        <v>1265</v>
      </c>
      <c r="B14" s="195" t="s">
        <v>1266</v>
      </c>
      <c r="C14" s="196">
        <v>2</v>
      </c>
      <c r="D14" s="186">
        <v>1.94</v>
      </c>
      <c r="E14" s="186">
        <f>C14*D14</f>
        <v>3.88</v>
      </c>
    </row>
    <row r="15" spans="1:5" ht="12.75">
      <c r="A15" s="194" t="s">
        <v>1267</v>
      </c>
      <c r="B15" s="195"/>
      <c r="C15" s="194"/>
      <c r="D15" s="186"/>
      <c r="E15" s="186">
        <f>SUM(E14:E14)</f>
        <v>3.88</v>
      </c>
    </row>
    <row r="16" spans="1:11" ht="12.75">
      <c r="A16" s="194"/>
      <c r="B16" s="195"/>
      <c r="C16" s="194"/>
      <c r="D16" s="186"/>
      <c r="E16" s="186"/>
      <c r="G16" s="59" t="s">
        <v>1268</v>
      </c>
      <c r="H16" s="60">
        <v>0.25</v>
      </c>
      <c r="K16" s="59">
        <f>180/1000</f>
        <v>0.18</v>
      </c>
    </row>
    <row r="17" spans="1:11" ht="12.75">
      <c r="A17" s="194" t="s">
        <v>1269</v>
      </c>
      <c r="B17" s="195"/>
      <c r="C17" s="194"/>
      <c r="D17" s="186"/>
      <c r="E17" s="186">
        <f>E15*$H$4</f>
        <v>4.85</v>
      </c>
      <c r="G17" s="59" t="s">
        <v>1270</v>
      </c>
      <c r="H17" s="60">
        <v>0.76</v>
      </c>
      <c r="K17" s="59">
        <f>200/1000</f>
        <v>0.2</v>
      </c>
    </row>
    <row r="18" spans="1:11" ht="12.75">
      <c r="A18" s="194"/>
      <c r="B18" s="195"/>
      <c r="C18" s="194"/>
      <c r="D18" s="186"/>
      <c r="E18" s="186"/>
      <c r="G18" s="59" t="s">
        <v>1271</v>
      </c>
      <c r="H18" s="60">
        <v>50</v>
      </c>
      <c r="K18" s="59">
        <f>60/4</f>
        <v>15</v>
      </c>
    </row>
    <row r="19" spans="1:11" ht="12.75">
      <c r="A19" s="197" t="s">
        <v>1238</v>
      </c>
      <c r="B19" s="198"/>
      <c r="C19" s="199"/>
      <c r="D19" s="200"/>
      <c r="E19" s="201">
        <f>SUM(E12,E15,E17)</f>
        <v>83.95499999999998</v>
      </c>
      <c r="G19" s="59" t="s">
        <v>1272</v>
      </c>
      <c r="H19" s="60">
        <v>30</v>
      </c>
      <c r="K19" s="59">
        <f>40/4</f>
        <v>10</v>
      </c>
    </row>
    <row r="20" spans="1:11" ht="12.75">
      <c r="A20" s="202" t="s">
        <v>1273</v>
      </c>
      <c r="B20" s="195"/>
      <c r="C20" s="194"/>
      <c r="D20" s="186"/>
      <c r="E20" s="184">
        <f>E19*0.2</f>
        <v>16.790999999999997</v>
      </c>
      <c r="F20" s="59">
        <v>1.1</v>
      </c>
      <c r="G20" s="65" t="s">
        <v>1274</v>
      </c>
      <c r="H20" s="72">
        <v>0.3</v>
      </c>
      <c r="K20" s="59">
        <v>0.15</v>
      </c>
    </row>
    <row r="21" spans="1:5" ht="12.75">
      <c r="A21" s="202" t="s">
        <v>1238</v>
      </c>
      <c r="B21" s="195"/>
      <c r="C21" s="194"/>
      <c r="D21" s="186"/>
      <c r="E21" s="184">
        <f>SUM(E19:E20)</f>
        <v>100.74599999999998</v>
      </c>
    </row>
    <row r="22" spans="1:5" ht="12.75">
      <c r="A22" s="203"/>
      <c r="B22" s="204"/>
      <c r="C22" s="203"/>
      <c r="D22" s="189"/>
      <c r="E22" s="205"/>
    </row>
    <row r="23" spans="1:10" ht="12.75">
      <c r="A23" s="203"/>
      <c r="B23" s="204"/>
      <c r="C23" s="203"/>
      <c r="D23" s="189"/>
      <c r="E23" s="205"/>
      <c r="J23" s="61">
        <v>1</v>
      </c>
    </row>
    <row r="24" spans="1:11" ht="12.75">
      <c r="A24" s="320" t="s">
        <v>1275</v>
      </c>
      <c r="B24" s="320"/>
      <c r="C24" s="320"/>
      <c r="D24" s="320"/>
      <c r="E24" s="320" t="s">
        <v>1276</v>
      </c>
      <c r="J24" s="73" t="s">
        <v>1277</v>
      </c>
      <c r="K24" s="74" t="s">
        <v>1278</v>
      </c>
    </row>
    <row r="25" spans="1:11" ht="12.75">
      <c r="A25" s="191" t="s">
        <v>1247</v>
      </c>
      <c r="B25" s="191" t="s">
        <v>1248</v>
      </c>
      <c r="C25" s="191" t="s">
        <v>1249</v>
      </c>
      <c r="D25" s="192" t="s">
        <v>1250</v>
      </c>
      <c r="E25" s="193" t="s">
        <v>931</v>
      </c>
      <c r="I25" s="59" t="s">
        <v>1279</v>
      </c>
      <c r="J25" s="75">
        <f aca="true" t="shared" si="0" ref="J25:J39">+K25*$J$23</f>
        <v>2.45</v>
      </c>
      <c r="K25" s="75">
        <v>2.45</v>
      </c>
    </row>
    <row r="26" spans="1:11" ht="12.75">
      <c r="A26" s="194" t="s">
        <v>1280</v>
      </c>
      <c r="B26" s="195" t="s">
        <v>1260</v>
      </c>
      <c r="C26" s="196">
        <v>0.02</v>
      </c>
      <c r="D26" s="186">
        <v>8</v>
      </c>
      <c r="E26" s="186">
        <f>C26*D26</f>
        <v>0.16</v>
      </c>
      <c r="I26" s="59" t="s">
        <v>0</v>
      </c>
      <c r="J26" s="75">
        <f t="shared" si="0"/>
        <v>1.42</v>
      </c>
      <c r="K26" s="75">
        <v>1.42</v>
      </c>
    </row>
    <row r="27" spans="1:11" ht="12.75">
      <c r="A27" s="194" t="s">
        <v>1257</v>
      </c>
      <c r="B27" s="195" t="s">
        <v>1014</v>
      </c>
      <c r="C27" s="196">
        <v>0.04</v>
      </c>
      <c r="D27" s="186">
        <v>7</v>
      </c>
      <c r="E27" s="186">
        <f>C27*D27</f>
        <v>0.28</v>
      </c>
      <c r="I27" s="59" t="s">
        <v>1</v>
      </c>
      <c r="J27" s="75">
        <f t="shared" si="0"/>
        <v>3.9</v>
      </c>
      <c r="K27" s="75">
        <v>3.9</v>
      </c>
    </row>
    <row r="28" spans="1:11" ht="12.75">
      <c r="A28" s="194" t="s">
        <v>2</v>
      </c>
      <c r="B28" s="195" t="s">
        <v>1260</v>
      </c>
      <c r="C28" s="196">
        <v>0.012</v>
      </c>
      <c r="D28" s="186">
        <v>7.5</v>
      </c>
      <c r="E28" s="186">
        <f>C28*D28</f>
        <v>0.09</v>
      </c>
      <c r="I28" s="59" t="s">
        <v>3</v>
      </c>
      <c r="J28" s="75">
        <f t="shared" si="0"/>
        <v>18</v>
      </c>
      <c r="K28" s="75">
        <v>18</v>
      </c>
    </row>
    <row r="29" spans="1:11" ht="12.75">
      <c r="A29" s="194" t="s">
        <v>4</v>
      </c>
      <c r="B29" s="195" t="s">
        <v>1010</v>
      </c>
      <c r="C29" s="196">
        <v>0.009</v>
      </c>
      <c r="D29" s="186">
        <v>20</v>
      </c>
      <c r="E29" s="186">
        <f>C29*D29</f>
        <v>0.18</v>
      </c>
      <c r="I29" s="59" t="s">
        <v>5</v>
      </c>
      <c r="J29" s="75">
        <f t="shared" si="0"/>
        <v>4.5</v>
      </c>
      <c r="K29" s="75">
        <v>4.5</v>
      </c>
    </row>
    <row r="30" spans="1:11" ht="12.75">
      <c r="A30" s="194" t="s">
        <v>1262</v>
      </c>
      <c r="B30" s="195"/>
      <c r="C30" s="194"/>
      <c r="D30" s="186"/>
      <c r="E30" s="186">
        <f>SUM(E26:E29)</f>
        <v>0.71</v>
      </c>
      <c r="I30" s="59" t="s">
        <v>6</v>
      </c>
      <c r="J30" s="75">
        <f t="shared" si="0"/>
        <v>0.67</v>
      </c>
      <c r="K30" s="75">
        <v>0.67</v>
      </c>
    </row>
    <row r="31" spans="1:11" ht="12.75">
      <c r="A31" s="194"/>
      <c r="B31" s="195"/>
      <c r="C31" s="194"/>
      <c r="D31" s="186"/>
      <c r="E31" s="186"/>
      <c r="I31" s="59" t="s">
        <v>7</v>
      </c>
      <c r="J31" s="75">
        <f t="shared" si="0"/>
        <v>1.3</v>
      </c>
      <c r="K31" s="75">
        <v>1.3</v>
      </c>
    </row>
    <row r="32" spans="1:11" ht="12.75">
      <c r="A32" s="194" t="s">
        <v>8</v>
      </c>
      <c r="B32" s="195" t="s">
        <v>1266</v>
      </c>
      <c r="C32" s="196">
        <v>0.13</v>
      </c>
      <c r="D32" s="186">
        <f>$H$6</f>
        <v>2.91</v>
      </c>
      <c r="E32" s="186">
        <f>C32*D32</f>
        <v>0.3783</v>
      </c>
      <c r="I32" s="59" t="s">
        <v>9</v>
      </c>
      <c r="J32" s="75">
        <f t="shared" si="0"/>
        <v>9.5</v>
      </c>
      <c r="K32" s="75">
        <v>9.5</v>
      </c>
    </row>
    <row r="33" spans="1:11" ht="12.75">
      <c r="A33" s="194" t="s">
        <v>10</v>
      </c>
      <c r="B33" s="195" t="s">
        <v>1266</v>
      </c>
      <c r="C33" s="196">
        <v>0.13</v>
      </c>
      <c r="D33" s="186">
        <f>$H$7</f>
        <v>1.94</v>
      </c>
      <c r="E33" s="186">
        <f>C33*D33</f>
        <v>0.2522</v>
      </c>
      <c r="I33" s="59" t="s">
        <v>11</v>
      </c>
      <c r="J33" s="75">
        <f t="shared" si="0"/>
        <v>1.98</v>
      </c>
      <c r="K33" s="75">
        <v>1.98</v>
      </c>
    </row>
    <row r="34" spans="1:11" ht="12.75">
      <c r="A34" s="194" t="s">
        <v>1267</v>
      </c>
      <c r="B34" s="195"/>
      <c r="C34" s="194"/>
      <c r="D34" s="186"/>
      <c r="E34" s="186">
        <f>SUM(E32:E33)</f>
        <v>0.6305000000000001</v>
      </c>
      <c r="I34" s="76" t="s">
        <v>12</v>
      </c>
      <c r="J34" s="75">
        <f t="shared" si="0"/>
        <v>6.1</v>
      </c>
      <c r="K34" s="75">
        <v>6.1</v>
      </c>
    </row>
    <row r="35" spans="1:11" ht="12.75">
      <c r="A35" s="194"/>
      <c r="B35" s="195"/>
      <c r="C35" s="194"/>
      <c r="D35" s="186"/>
      <c r="E35" s="186"/>
      <c r="G35" s="77"/>
      <c r="I35" s="59" t="s">
        <v>13</v>
      </c>
      <c r="J35" s="75">
        <f t="shared" si="0"/>
        <v>6.1</v>
      </c>
      <c r="K35" s="75">
        <v>6.1</v>
      </c>
    </row>
    <row r="36" spans="1:11" ht="12.75">
      <c r="A36" s="194" t="s">
        <v>1269</v>
      </c>
      <c r="B36" s="195"/>
      <c r="C36" s="194"/>
      <c r="D36" s="186"/>
      <c r="E36" s="186">
        <f>E34*$H$4</f>
        <v>0.7881250000000001</v>
      </c>
      <c r="I36" s="59" t="s">
        <v>14</v>
      </c>
      <c r="J36" s="75">
        <f t="shared" si="0"/>
        <v>2.62</v>
      </c>
      <c r="K36" s="75">
        <v>2.62</v>
      </c>
    </row>
    <row r="37" spans="1:11" ht="12.75">
      <c r="A37" s="194"/>
      <c r="B37" s="195"/>
      <c r="C37" s="194"/>
      <c r="D37" s="186"/>
      <c r="E37" s="186"/>
      <c r="I37" s="59" t="s">
        <v>15</v>
      </c>
      <c r="J37" s="75">
        <f t="shared" si="0"/>
        <v>1.95</v>
      </c>
      <c r="K37" s="75">
        <v>1.95</v>
      </c>
    </row>
    <row r="38" spans="1:11" ht="12.75">
      <c r="A38" s="197" t="s">
        <v>1238</v>
      </c>
      <c r="B38" s="198"/>
      <c r="C38" s="199"/>
      <c r="D38" s="200"/>
      <c r="E38" s="201">
        <f>SUM(E30,E34,E36)</f>
        <v>2.128625</v>
      </c>
      <c r="I38" s="59" t="s">
        <v>16</v>
      </c>
      <c r="J38" s="75">
        <f t="shared" si="0"/>
        <v>2.6</v>
      </c>
      <c r="K38" s="75">
        <v>2.6</v>
      </c>
    </row>
    <row r="39" spans="1:11" ht="12.75">
      <c r="A39" s="202" t="s">
        <v>1273</v>
      </c>
      <c r="B39" s="195"/>
      <c r="C39" s="194"/>
      <c r="D39" s="186"/>
      <c r="E39" s="184">
        <f>E38*0.2</f>
        <v>0.425725</v>
      </c>
      <c r="I39" s="78" t="s">
        <v>17</v>
      </c>
      <c r="J39" s="75">
        <f t="shared" si="0"/>
        <v>0.54</v>
      </c>
      <c r="K39" s="75">
        <v>0.54</v>
      </c>
    </row>
    <row r="40" spans="1:11" ht="12.75">
      <c r="A40" s="202" t="s">
        <v>1238</v>
      </c>
      <c r="B40" s="195"/>
      <c r="C40" s="194"/>
      <c r="D40" s="186"/>
      <c r="E40" s="184">
        <f>SUM(E38:E39)</f>
        <v>2.55435</v>
      </c>
      <c r="I40" s="78"/>
      <c r="J40" s="75"/>
      <c r="K40" s="75"/>
    </row>
    <row r="41" spans="1:11" ht="12.75">
      <c r="A41" s="206"/>
      <c r="B41" s="204"/>
      <c r="C41" s="203"/>
      <c r="D41" s="189"/>
      <c r="E41" s="207"/>
      <c r="I41" s="78"/>
      <c r="J41" s="75"/>
      <c r="K41" s="75"/>
    </row>
    <row r="42" spans="1:11" ht="12.75">
      <c r="A42" s="320" t="s">
        <v>18</v>
      </c>
      <c r="B42" s="320"/>
      <c r="C42" s="320"/>
      <c r="D42" s="320"/>
      <c r="E42" s="320"/>
      <c r="I42" s="78"/>
      <c r="J42" s="75"/>
      <c r="K42" s="75"/>
    </row>
    <row r="43" spans="1:11" ht="12.75">
      <c r="A43" s="191" t="s">
        <v>1247</v>
      </c>
      <c r="B43" s="191" t="s">
        <v>1248</v>
      </c>
      <c r="C43" s="191" t="s">
        <v>1249</v>
      </c>
      <c r="D43" s="192" t="s">
        <v>1250</v>
      </c>
      <c r="E43" s="193" t="s">
        <v>931</v>
      </c>
      <c r="I43" s="78"/>
      <c r="J43" s="75"/>
      <c r="K43" s="75"/>
    </row>
    <row r="44" spans="1:11" ht="12.75">
      <c r="A44" s="194" t="s">
        <v>19</v>
      </c>
      <c r="B44" s="195" t="s">
        <v>1010</v>
      </c>
      <c r="C44" s="196">
        <v>1.03</v>
      </c>
      <c r="D44" s="186">
        <v>8</v>
      </c>
      <c r="E44" s="186">
        <f>C44*D44</f>
        <v>8.24</v>
      </c>
      <c r="I44" s="78"/>
      <c r="J44" s="75"/>
      <c r="K44" s="75"/>
    </row>
    <row r="45" spans="1:11" ht="12.75">
      <c r="A45" s="194" t="s">
        <v>1262</v>
      </c>
      <c r="B45" s="195"/>
      <c r="C45" s="194"/>
      <c r="D45" s="186"/>
      <c r="E45" s="186">
        <f>SUM(E44:E44)</f>
        <v>8.24</v>
      </c>
      <c r="I45" s="78"/>
      <c r="J45" s="75"/>
      <c r="K45" s="75"/>
    </row>
    <row r="46" spans="1:11" ht="12.75">
      <c r="A46" s="194"/>
      <c r="B46" s="195"/>
      <c r="C46" s="194"/>
      <c r="D46" s="186"/>
      <c r="E46" s="186"/>
      <c r="I46" s="78"/>
      <c r="J46" s="75"/>
      <c r="K46" s="75"/>
    </row>
    <row r="47" spans="1:11" ht="12.75">
      <c r="A47" s="194" t="s">
        <v>20</v>
      </c>
      <c r="B47" s="195" t="s">
        <v>1266</v>
      </c>
      <c r="C47" s="196">
        <v>0.08</v>
      </c>
      <c r="D47" s="186">
        <f>$H$6</f>
        <v>2.91</v>
      </c>
      <c r="E47" s="186">
        <f>C47*D47</f>
        <v>0.2328</v>
      </c>
      <c r="I47" s="78"/>
      <c r="J47" s="75"/>
      <c r="K47" s="75"/>
    </row>
    <row r="48" spans="1:11" ht="12.75">
      <c r="A48" s="194" t="s">
        <v>1265</v>
      </c>
      <c r="B48" s="195" t="s">
        <v>1266</v>
      </c>
      <c r="C48" s="196">
        <v>0.16</v>
      </c>
      <c r="D48" s="186">
        <f>$H$7</f>
        <v>1.94</v>
      </c>
      <c r="E48" s="186">
        <f>C48*D48</f>
        <v>0.3104</v>
      </c>
      <c r="I48" s="78"/>
      <c r="J48" s="75"/>
      <c r="K48" s="75"/>
    </row>
    <row r="49" spans="1:11" ht="12.75">
      <c r="A49" s="194" t="s">
        <v>1267</v>
      </c>
      <c r="B49" s="195"/>
      <c r="C49" s="194"/>
      <c r="D49" s="186"/>
      <c r="E49" s="186">
        <f>SUM(E47:E48)</f>
        <v>0.5432</v>
      </c>
      <c r="I49" s="78"/>
      <c r="J49" s="75"/>
      <c r="K49" s="75"/>
    </row>
    <row r="50" spans="1:11" ht="12.75">
      <c r="A50" s="194"/>
      <c r="B50" s="195"/>
      <c r="C50" s="194"/>
      <c r="D50" s="186"/>
      <c r="E50" s="186"/>
      <c r="I50" s="78"/>
      <c r="J50" s="75"/>
      <c r="K50" s="75"/>
    </row>
    <row r="51" spans="1:11" ht="12.75">
      <c r="A51" s="194" t="s">
        <v>1269</v>
      </c>
      <c r="B51" s="195"/>
      <c r="C51" s="194"/>
      <c r="D51" s="186"/>
      <c r="E51" s="186">
        <f>E49*$H$4</f>
        <v>0.679</v>
      </c>
      <c r="I51" s="78"/>
      <c r="J51" s="75"/>
      <c r="K51" s="75"/>
    </row>
    <row r="52" spans="1:11" ht="12.75">
      <c r="A52" s="194"/>
      <c r="B52" s="195"/>
      <c r="C52" s="194"/>
      <c r="D52" s="186"/>
      <c r="E52" s="186"/>
      <c r="I52" s="78"/>
      <c r="J52" s="75"/>
      <c r="K52" s="75"/>
    </row>
    <row r="53" spans="1:11" ht="12.75">
      <c r="A53" s="197" t="s">
        <v>1238</v>
      </c>
      <c r="B53" s="198"/>
      <c r="C53" s="199"/>
      <c r="D53" s="200"/>
      <c r="E53" s="201">
        <f>SUM(E45,E49,E51)</f>
        <v>9.462200000000001</v>
      </c>
      <c r="I53" s="78"/>
      <c r="J53" s="75"/>
      <c r="K53" s="75"/>
    </row>
    <row r="54" spans="1:11" ht="12.75">
      <c r="A54" s="202" t="s">
        <v>1273</v>
      </c>
      <c r="B54" s="195"/>
      <c r="C54" s="194"/>
      <c r="D54" s="186"/>
      <c r="E54" s="184">
        <f>E53*0.2</f>
        <v>1.8924400000000003</v>
      </c>
      <c r="I54" s="78"/>
      <c r="J54" s="75"/>
      <c r="K54" s="75"/>
    </row>
    <row r="55" spans="1:11" ht="12.75">
      <c r="A55" s="202" t="s">
        <v>1238</v>
      </c>
      <c r="B55" s="195"/>
      <c r="C55" s="194"/>
      <c r="D55" s="186"/>
      <c r="E55" s="184">
        <f>SUM(E53:E54)</f>
        <v>11.354640000000002</v>
      </c>
      <c r="I55" s="78"/>
      <c r="J55" s="75"/>
      <c r="K55" s="75"/>
    </row>
    <row r="56" spans="1:11" ht="12.75">
      <c r="A56" s="206"/>
      <c r="B56" s="204"/>
      <c r="C56" s="203"/>
      <c r="D56" s="189"/>
      <c r="E56" s="207"/>
      <c r="I56" s="78"/>
      <c r="J56" s="75"/>
      <c r="K56" s="75"/>
    </row>
    <row r="57" spans="1:11" ht="12.75">
      <c r="A57" s="320" t="s">
        <v>21</v>
      </c>
      <c r="B57" s="320"/>
      <c r="C57" s="320"/>
      <c r="D57" s="320"/>
      <c r="E57" s="320"/>
      <c r="I57" s="78"/>
      <c r="J57" s="75"/>
      <c r="K57" s="75"/>
    </row>
    <row r="58" spans="1:11" ht="12.75">
      <c r="A58" s="191" t="s">
        <v>1247</v>
      </c>
      <c r="B58" s="191" t="s">
        <v>1248</v>
      </c>
      <c r="C58" s="191" t="s">
        <v>1249</v>
      </c>
      <c r="D58" s="192" t="s">
        <v>1250</v>
      </c>
      <c r="E58" s="193" t="s">
        <v>931</v>
      </c>
      <c r="I58" s="78"/>
      <c r="J58" s="75"/>
      <c r="K58" s="75"/>
    </row>
    <row r="59" spans="1:11" ht="25.5">
      <c r="A59" s="208" t="s">
        <v>362</v>
      </c>
      <c r="B59" s="209" t="s">
        <v>1010</v>
      </c>
      <c r="C59" s="210">
        <v>1.05</v>
      </c>
      <c r="D59" s="211">
        <v>15</v>
      </c>
      <c r="E59" s="211">
        <f>C59*D59</f>
        <v>15.75</v>
      </c>
      <c r="I59" s="78"/>
      <c r="J59" s="75"/>
      <c r="K59" s="75"/>
    </row>
    <row r="60" spans="1:11" ht="12.75">
      <c r="A60" s="194" t="s">
        <v>1257</v>
      </c>
      <c r="B60" s="195" t="s">
        <v>1014</v>
      </c>
      <c r="C60" s="196">
        <v>0.24</v>
      </c>
      <c r="D60" s="186">
        <v>7</v>
      </c>
      <c r="E60" s="186">
        <f>C60*D60</f>
        <v>1.68</v>
      </c>
      <c r="I60" s="78"/>
      <c r="J60" s="75"/>
      <c r="K60" s="75"/>
    </row>
    <row r="61" spans="1:11" ht="12.75">
      <c r="A61" s="194" t="s">
        <v>22</v>
      </c>
      <c r="B61" s="195" t="s">
        <v>1260</v>
      </c>
      <c r="C61" s="196">
        <v>0.04</v>
      </c>
      <c r="D61" s="186">
        <v>7.5</v>
      </c>
      <c r="E61" s="186">
        <f>C61*D61</f>
        <v>0.3</v>
      </c>
      <c r="I61" s="78"/>
      <c r="J61" s="75"/>
      <c r="K61" s="75"/>
    </row>
    <row r="62" spans="1:11" ht="12.75">
      <c r="A62" s="194" t="s">
        <v>23</v>
      </c>
      <c r="B62" s="195" t="s">
        <v>1014</v>
      </c>
      <c r="C62" s="196">
        <v>1.15</v>
      </c>
      <c r="D62" s="186">
        <v>0.86</v>
      </c>
      <c r="E62" s="186">
        <f>C62*D62</f>
        <v>0.9889999999999999</v>
      </c>
      <c r="I62" s="78"/>
      <c r="J62" s="75"/>
      <c r="K62" s="75"/>
    </row>
    <row r="63" spans="1:11" ht="12.75">
      <c r="A63" s="194" t="s">
        <v>1262</v>
      </c>
      <c r="B63" s="195"/>
      <c r="C63" s="194"/>
      <c r="D63" s="186"/>
      <c r="E63" s="186">
        <f>SUM(E59:E61)</f>
        <v>17.73</v>
      </c>
      <c r="I63" s="78"/>
      <c r="J63" s="75"/>
      <c r="K63" s="75"/>
    </row>
    <row r="64" spans="1:11" ht="12.75">
      <c r="A64" s="194"/>
      <c r="B64" s="195"/>
      <c r="C64" s="194"/>
      <c r="D64" s="186"/>
      <c r="E64" s="186"/>
      <c r="I64" s="78"/>
      <c r="J64" s="75"/>
      <c r="K64" s="75"/>
    </row>
    <row r="65" spans="1:11" ht="12.75">
      <c r="A65" s="194" t="s">
        <v>8</v>
      </c>
      <c r="B65" s="195" t="s">
        <v>1266</v>
      </c>
      <c r="C65" s="196">
        <v>1.363</v>
      </c>
      <c r="D65" s="186">
        <f>$H$6</f>
        <v>2.91</v>
      </c>
      <c r="E65" s="186">
        <f>C65*D65</f>
        <v>3.96633</v>
      </c>
      <c r="I65" s="78"/>
      <c r="J65" s="75"/>
      <c r="K65" s="75"/>
    </row>
    <row r="66" spans="1:11" ht="12.75">
      <c r="A66" s="194" t="s">
        <v>1265</v>
      </c>
      <c r="B66" s="195" t="s">
        <v>1266</v>
      </c>
      <c r="C66" s="196">
        <v>1.034</v>
      </c>
      <c r="D66" s="186">
        <f>$H$7</f>
        <v>1.94</v>
      </c>
      <c r="E66" s="186">
        <f>C66*D66</f>
        <v>2.00596</v>
      </c>
      <c r="I66" s="78"/>
      <c r="J66" s="75"/>
      <c r="K66" s="75"/>
    </row>
    <row r="67" spans="1:11" ht="12.75">
      <c r="A67" s="194" t="s">
        <v>1267</v>
      </c>
      <c r="B67" s="195"/>
      <c r="C67" s="194"/>
      <c r="D67" s="186"/>
      <c r="E67" s="186">
        <f>SUM(E65:E66)</f>
        <v>5.97229</v>
      </c>
      <c r="I67" s="78"/>
      <c r="J67" s="75"/>
      <c r="K67" s="75"/>
    </row>
    <row r="68" spans="1:11" ht="12.75">
      <c r="A68" s="194"/>
      <c r="B68" s="195"/>
      <c r="C68" s="194"/>
      <c r="D68" s="186"/>
      <c r="E68" s="186"/>
      <c r="I68" s="78"/>
      <c r="J68" s="75"/>
      <c r="K68" s="75"/>
    </row>
    <row r="69" spans="1:11" ht="12.75">
      <c r="A69" s="194" t="s">
        <v>1269</v>
      </c>
      <c r="B69" s="195"/>
      <c r="C69" s="194"/>
      <c r="D69" s="186"/>
      <c r="E69" s="186">
        <f>E67*$H$4</f>
        <v>7.4653625</v>
      </c>
      <c r="I69" s="78"/>
      <c r="J69" s="75"/>
      <c r="K69" s="75"/>
    </row>
    <row r="70" spans="1:11" ht="12.75">
      <c r="A70" s="194"/>
      <c r="B70" s="195"/>
      <c r="C70" s="194"/>
      <c r="D70" s="186"/>
      <c r="E70" s="186"/>
      <c r="I70" s="78"/>
      <c r="J70" s="75"/>
      <c r="K70" s="75"/>
    </row>
    <row r="71" spans="1:11" ht="12.75">
      <c r="A71" s="197" t="s">
        <v>1238</v>
      </c>
      <c r="B71" s="198"/>
      <c r="C71" s="199"/>
      <c r="D71" s="200"/>
      <c r="E71" s="212">
        <f>SUM(E63,E67,E69)</f>
        <v>31.167652500000003</v>
      </c>
      <c r="I71" s="78"/>
      <c r="J71" s="75"/>
      <c r="K71" s="75"/>
    </row>
    <row r="72" spans="1:11" ht="12.75">
      <c r="A72" s="202" t="s">
        <v>1273</v>
      </c>
      <c r="B72" s="195"/>
      <c r="C72" s="194"/>
      <c r="D72" s="186"/>
      <c r="E72" s="213">
        <f>E71*0.2</f>
        <v>6.2335305000000005</v>
      </c>
      <c r="I72" s="78"/>
      <c r="J72" s="75"/>
      <c r="K72" s="75"/>
    </row>
    <row r="73" spans="1:11" ht="12.75">
      <c r="A73" s="202" t="s">
        <v>1238</v>
      </c>
      <c r="B73" s="195"/>
      <c r="C73" s="194"/>
      <c r="D73" s="186"/>
      <c r="E73" s="213">
        <f>SUM(E71:E72)</f>
        <v>37.401183</v>
      </c>
      <c r="I73" s="78"/>
      <c r="J73" s="75"/>
      <c r="K73" s="75"/>
    </row>
    <row r="74" spans="1:11" ht="12.75">
      <c r="A74" s="206"/>
      <c r="B74" s="204"/>
      <c r="C74" s="203"/>
      <c r="D74" s="189"/>
      <c r="E74" s="207"/>
      <c r="I74" s="78"/>
      <c r="J74" s="75"/>
      <c r="K74" s="75"/>
    </row>
    <row r="75" spans="1:11" ht="12.75">
      <c r="A75" s="320" t="s">
        <v>571</v>
      </c>
      <c r="B75" s="320"/>
      <c r="C75" s="320"/>
      <c r="D75" s="320"/>
      <c r="E75" s="320"/>
      <c r="I75" s="78"/>
      <c r="J75" s="75"/>
      <c r="K75" s="75"/>
    </row>
    <row r="76" spans="1:11" ht="12.75">
      <c r="A76" s="191" t="s">
        <v>1247</v>
      </c>
      <c r="B76" s="191" t="s">
        <v>1248</v>
      </c>
      <c r="C76" s="191" t="s">
        <v>1249</v>
      </c>
      <c r="D76" s="192" t="s">
        <v>1250</v>
      </c>
      <c r="E76" s="193" t="s">
        <v>931</v>
      </c>
      <c r="I76" s="78"/>
      <c r="J76" s="75"/>
      <c r="K76" s="75"/>
    </row>
    <row r="77" spans="1:11" ht="21.75" customHeight="1">
      <c r="A77" s="208" t="s">
        <v>457</v>
      </c>
      <c r="B77" s="209" t="s">
        <v>1010</v>
      </c>
      <c r="C77" s="210">
        <v>1.6</v>
      </c>
      <c r="D77" s="211">
        <v>30</v>
      </c>
      <c r="E77" s="211">
        <f>C77*D77</f>
        <v>48</v>
      </c>
      <c r="I77" s="78"/>
      <c r="J77" s="75"/>
      <c r="K77" s="75"/>
    </row>
    <row r="78" spans="1:11" ht="12.75">
      <c r="A78" s="194"/>
      <c r="B78" s="195"/>
      <c r="C78" s="196"/>
      <c r="D78" s="186"/>
      <c r="E78" s="186">
        <f>C78*D78</f>
        <v>0</v>
      </c>
      <c r="I78" s="78"/>
      <c r="J78" s="75"/>
      <c r="K78" s="75"/>
    </row>
    <row r="79" spans="1:11" ht="12.75">
      <c r="A79" s="194"/>
      <c r="B79" s="195"/>
      <c r="C79" s="196"/>
      <c r="D79" s="186"/>
      <c r="E79" s="186">
        <f>C79*D79</f>
        <v>0</v>
      </c>
      <c r="I79" s="78"/>
      <c r="J79" s="75"/>
      <c r="K79" s="75"/>
    </row>
    <row r="80" spans="1:11" ht="12.75">
      <c r="A80" s="194"/>
      <c r="B80" s="195"/>
      <c r="C80" s="196"/>
      <c r="D80" s="186"/>
      <c r="E80" s="186">
        <f>C80*D80</f>
        <v>0</v>
      </c>
      <c r="I80" s="78"/>
      <c r="J80" s="75"/>
      <c r="K80" s="75"/>
    </row>
    <row r="81" spans="1:11" ht="12.75">
      <c r="A81" s="194" t="s">
        <v>1262</v>
      </c>
      <c r="B81" s="195"/>
      <c r="C81" s="194"/>
      <c r="D81" s="186"/>
      <c r="E81" s="186">
        <f>SUM(E77:E79)</f>
        <v>48</v>
      </c>
      <c r="I81" s="78"/>
      <c r="J81" s="75"/>
      <c r="K81" s="75"/>
    </row>
    <row r="82" spans="1:11" ht="12.75">
      <c r="A82" s="194" t="s">
        <v>10</v>
      </c>
      <c r="B82" s="195" t="s">
        <v>1266</v>
      </c>
      <c r="C82" s="194">
        <v>2</v>
      </c>
      <c r="D82" s="186">
        <v>1.94</v>
      </c>
      <c r="E82" s="211">
        <f>C82*D82</f>
        <v>3.88</v>
      </c>
      <c r="I82" s="78"/>
      <c r="J82" s="75"/>
      <c r="K82" s="75"/>
    </row>
    <row r="83" spans="1:11" ht="12.75">
      <c r="A83" s="194"/>
      <c r="B83" s="195"/>
      <c r="C83" s="196"/>
      <c r="D83" s="186"/>
      <c r="E83" s="186">
        <f>C83*D83</f>
        <v>0</v>
      </c>
      <c r="I83" s="78"/>
      <c r="J83" s="75"/>
      <c r="K83" s="75"/>
    </row>
    <row r="84" spans="1:11" ht="12.75">
      <c r="A84" s="194"/>
      <c r="B84" s="195"/>
      <c r="C84" s="196"/>
      <c r="D84" s="186"/>
      <c r="E84" s="186">
        <f>C84*D84</f>
        <v>0</v>
      </c>
      <c r="I84" s="78"/>
      <c r="J84" s="75"/>
      <c r="K84" s="75"/>
    </row>
    <row r="85" spans="1:11" ht="12.75">
      <c r="A85" s="194" t="s">
        <v>1267</v>
      </c>
      <c r="B85" s="195"/>
      <c r="C85" s="194"/>
      <c r="D85" s="186"/>
      <c r="E85" s="186">
        <f>SUM(E82:E84)</f>
        <v>3.88</v>
      </c>
      <c r="I85" s="78"/>
      <c r="J85" s="75"/>
      <c r="K85" s="75"/>
    </row>
    <row r="86" spans="1:11" ht="12.75">
      <c r="A86" s="194"/>
      <c r="B86" s="195"/>
      <c r="C86" s="194"/>
      <c r="D86" s="186"/>
      <c r="E86" s="186"/>
      <c r="I86" s="78"/>
      <c r="J86" s="75"/>
      <c r="K86" s="75"/>
    </row>
    <row r="87" spans="1:11" ht="12.75">
      <c r="A87" s="194" t="s">
        <v>1269</v>
      </c>
      <c r="B87" s="195"/>
      <c r="C87" s="194"/>
      <c r="D87" s="186"/>
      <c r="E87" s="186">
        <f>E85*$H$4</f>
        <v>4.85</v>
      </c>
      <c r="I87" s="78"/>
      <c r="J87" s="75"/>
      <c r="K87" s="75"/>
    </row>
    <row r="88" spans="1:11" ht="12.75">
      <c r="A88" s="194"/>
      <c r="B88" s="195"/>
      <c r="C88" s="194"/>
      <c r="D88" s="186"/>
      <c r="E88" s="186"/>
      <c r="I88" s="78"/>
      <c r="J88" s="75"/>
      <c r="K88" s="75"/>
    </row>
    <row r="89" spans="1:11" ht="12.75">
      <c r="A89" s="197" t="s">
        <v>1238</v>
      </c>
      <c r="B89" s="198"/>
      <c r="C89" s="199"/>
      <c r="D89" s="200"/>
      <c r="E89" s="201">
        <f>SUM(E81,E85,E87)</f>
        <v>56.730000000000004</v>
      </c>
      <c r="I89" s="78"/>
      <c r="J89" s="75"/>
      <c r="K89" s="75"/>
    </row>
    <row r="90" spans="1:11" ht="12.75">
      <c r="A90" s="202" t="s">
        <v>1273</v>
      </c>
      <c r="B90" s="195"/>
      <c r="C90" s="194"/>
      <c r="D90" s="186"/>
      <c r="E90" s="184">
        <f>E89*0.2</f>
        <v>11.346000000000002</v>
      </c>
      <c r="I90" s="78"/>
      <c r="J90" s="75"/>
      <c r="K90" s="75"/>
    </row>
    <row r="91" spans="1:11" ht="12.75">
      <c r="A91" s="202" t="s">
        <v>1238</v>
      </c>
      <c r="B91" s="195"/>
      <c r="C91" s="194"/>
      <c r="D91" s="186"/>
      <c r="E91" s="184">
        <f>SUM(E89:E90)</f>
        <v>68.07600000000001</v>
      </c>
      <c r="I91" s="78"/>
      <c r="J91" s="75"/>
      <c r="K91" s="75"/>
    </row>
    <row r="92" spans="1:11" ht="12.75">
      <c r="A92" s="206"/>
      <c r="B92" s="204"/>
      <c r="C92" s="203"/>
      <c r="D92" s="189"/>
      <c r="E92" s="207"/>
      <c r="I92" s="78"/>
      <c r="J92" s="75"/>
      <c r="K92" s="75"/>
    </row>
    <row r="93" spans="1:11" ht="12.75">
      <c r="A93" s="323" t="s">
        <v>572</v>
      </c>
      <c r="B93" s="323"/>
      <c r="C93" s="323"/>
      <c r="D93" s="323"/>
      <c r="E93" s="323"/>
      <c r="I93" s="78"/>
      <c r="J93" s="75"/>
      <c r="K93" s="75"/>
    </row>
    <row r="94" spans="1:11" ht="12.75">
      <c r="A94" s="191" t="s">
        <v>1247</v>
      </c>
      <c r="B94" s="191" t="s">
        <v>1248</v>
      </c>
      <c r="C94" s="191" t="s">
        <v>1249</v>
      </c>
      <c r="D94" s="192" t="s">
        <v>1250</v>
      </c>
      <c r="E94" s="193" t="s">
        <v>931</v>
      </c>
      <c r="I94" s="78"/>
      <c r="J94" s="75"/>
      <c r="K94" s="75"/>
    </row>
    <row r="95" spans="1:11" ht="12.75">
      <c r="A95" s="214" t="s">
        <v>24</v>
      </c>
      <c r="B95" s="215" t="s">
        <v>1014</v>
      </c>
      <c r="C95" s="211">
        <v>1.15</v>
      </c>
      <c r="D95" s="211">
        <v>8</v>
      </c>
      <c r="E95" s="211">
        <f>C95*D95</f>
        <v>9.2</v>
      </c>
      <c r="I95" s="78"/>
      <c r="J95" s="75"/>
      <c r="K95" s="75"/>
    </row>
    <row r="96" spans="1:11" ht="12.75">
      <c r="A96" s="186" t="s">
        <v>1257</v>
      </c>
      <c r="B96" s="185" t="s">
        <v>1014</v>
      </c>
      <c r="C96" s="186">
        <v>0.7</v>
      </c>
      <c r="D96" s="186">
        <v>7</v>
      </c>
      <c r="E96" s="186">
        <f>C96*D96</f>
        <v>4.8999999999999995</v>
      </c>
      <c r="I96" s="78"/>
      <c r="J96" s="75"/>
      <c r="K96" s="75"/>
    </row>
    <row r="97" spans="1:11" ht="12.75">
      <c r="A97" s="186" t="s">
        <v>25</v>
      </c>
      <c r="B97" s="185" t="s">
        <v>1260</v>
      </c>
      <c r="C97" s="186">
        <v>0.006</v>
      </c>
      <c r="D97" s="186">
        <v>6</v>
      </c>
      <c r="E97" s="186">
        <f>C97*D97</f>
        <v>0.036000000000000004</v>
      </c>
      <c r="I97" s="78"/>
      <c r="J97" s="75"/>
      <c r="K97" s="75"/>
    </row>
    <row r="98" spans="1:11" ht="12.75">
      <c r="A98" s="186" t="s">
        <v>1262</v>
      </c>
      <c r="B98" s="185"/>
      <c r="C98" s="186"/>
      <c r="D98" s="186"/>
      <c r="E98" s="186">
        <f>SUM(E95:E97)</f>
        <v>14.135999999999997</v>
      </c>
      <c r="I98" s="78"/>
      <c r="J98" s="75"/>
      <c r="K98" s="75"/>
    </row>
    <row r="99" spans="1:11" ht="12.75">
      <c r="A99" s="186"/>
      <c r="B99" s="185"/>
      <c r="C99" s="186"/>
      <c r="D99" s="186"/>
      <c r="E99" s="186"/>
      <c r="I99" s="78"/>
      <c r="J99" s="75"/>
      <c r="K99" s="75"/>
    </row>
    <row r="100" spans="1:11" ht="12.75">
      <c r="A100" s="186" t="s">
        <v>1265</v>
      </c>
      <c r="B100" s="185" t="s">
        <v>1266</v>
      </c>
      <c r="C100" s="186">
        <v>0.188</v>
      </c>
      <c r="D100" s="186">
        <f>$H$7</f>
        <v>1.94</v>
      </c>
      <c r="E100" s="186">
        <f>C100*D100</f>
        <v>0.36472</v>
      </c>
      <c r="I100" s="78"/>
      <c r="J100" s="75"/>
      <c r="K100" s="75"/>
    </row>
    <row r="101" spans="1:11" ht="12.75">
      <c r="A101" s="186" t="s">
        <v>1267</v>
      </c>
      <c r="B101" s="185"/>
      <c r="C101" s="186"/>
      <c r="D101" s="186"/>
      <c r="E101" s="186">
        <f>SUM(E100:E100)</f>
        <v>0.36472</v>
      </c>
      <c r="I101" s="78"/>
      <c r="J101" s="75"/>
      <c r="K101" s="75"/>
    </row>
    <row r="102" spans="1:11" ht="12.75">
      <c r="A102" s="186"/>
      <c r="B102" s="185"/>
      <c r="C102" s="186"/>
      <c r="D102" s="186"/>
      <c r="E102" s="186"/>
      <c r="I102" s="78"/>
      <c r="J102" s="75"/>
      <c r="K102" s="75"/>
    </row>
    <row r="103" spans="1:11" ht="12.75">
      <c r="A103" s="186" t="s">
        <v>1269</v>
      </c>
      <c r="B103" s="185"/>
      <c r="C103" s="186"/>
      <c r="D103" s="186"/>
      <c r="E103" s="186">
        <f>E101*$H$4</f>
        <v>0.45589999999999997</v>
      </c>
      <c r="I103" s="78"/>
      <c r="J103" s="75"/>
      <c r="K103" s="75"/>
    </row>
    <row r="104" spans="1:11" ht="12.75">
      <c r="A104" s="186"/>
      <c r="B104" s="185"/>
      <c r="C104" s="186"/>
      <c r="D104" s="186"/>
      <c r="E104" s="186"/>
      <c r="I104" s="78"/>
      <c r="J104" s="75"/>
      <c r="K104" s="75"/>
    </row>
    <row r="105" spans="1:11" ht="12.75">
      <c r="A105" s="201" t="s">
        <v>1238</v>
      </c>
      <c r="B105" s="216"/>
      <c r="C105" s="200"/>
      <c r="D105" s="200"/>
      <c r="E105" s="201">
        <f>SUM(E98,E101,E103)</f>
        <v>14.956619999999997</v>
      </c>
      <c r="I105" s="78"/>
      <c r="J105" s="75"/>
      <c r="K105" s="75"/>
    </row>
    <row r="106" spans="1:11" ht="12.75">
      <c r="A106" s="184" t="s">
        <v>1273</v>
      </c>
      <c r="B106" s="185"/>
      <c r="C106" s="186"/>
      <c r="D106" s="186"/>
      <c r="E106" s="184">
        <f>E105*0.2</f>
        <v>2.9913239999999996</v>
      </c>
      <c r="I106" s="78"/>
      <c r="J106" s="75"/>
      <c r="K106" s="75"/>
    </row>
    <row r="107" spans="1:11" ht="12.75">
      <c r="A107" s="184" t="s">
        <v>1238</v>
      </c>
      <c r="B107" s="185"/>
      <c r="C107" s="186"/>
      <c r="D107" s="186"/>
      <c r="E107" s="184">
        <f>SUM(E105:E106)</f>
        <v>17.947943999999996</v>
      </c>
      <c r="I107" s="78"/>
      <c r="J107" s="75"/>
      <c r="K107" s="75"/>
    </row>
    <row r="108" spans="1:11" ht="12.75">
      <c r="A108" s="189"/>
      <c r="B108" s="217"/>
      <c r="C108" s="189"/>
      <c r="D108" s="189"/>
      <c r="E108" s="189"/>
      <c r="I108" s="78"/>
      <c r="J108" s="75"/>
      <c r="K108" s="75"/>
    </row>
    <row r="109" spans="1:11" ht="12.75">
      <c r="A109" s="318" t="s">
        <v>699</v>
      </c>
      <c r="B109" s="318"/>
      <c r="C109" s="318"/>
      <c r="D109" s="318"/>
      <c r="E109" s="318"/>
      <c r="I109" s="78"/>
      <c r="J109" s="75"/>
      <c r="K109" s="75"/>
    </row>
    <row r="110" spans="1:11" ht="12.75">
      <c r="A110" s="192" t="s">
        <v>1247</v>
      </c>
      <c r="B110" s="192" t="s">
        <v>1248</v>
      </c>
      <c r="C110" s="192" t="s">
        <v>1249</v>
      </c>
      <c r="D110" s="192" t="s">
        <v>1250</v>
      </c>
      <c r="E110" s="192" t="s">
        <v>931</v>
      </c>
      <c r="I110" s="78"/>
      <c r="J110" s="75"/>
      <c r="K110" s="75"/>
    </row>
    <row r="111" spans="1:11" ht="12.75">
      <c r="A111" s="186"/>
      <c r="B111" s="185"/>
      <c r="C111" s="186"/>
      <c r="D111" s="186"/>
      <c r="E111" s="186"/>
      <c r="I111" s="78"/>
      <c r="J111" s="75"/>
      <c r="K111" s="75"/>
    </row>
    <row r="112" spans="1:11" ht="12.75">
      <c r="A112" s="186" t="s">
        <v>26</v>
      </c>
      <c r="B112" s="185"/>
      <c r="C112" s="186"/>
      <c r="D112" s="186"/>
      <c r="E112" s="186">
        <f>SUM(E111:E111)</f>
        <v>0</v>
      </c>
      <c r="I112" s="78"/>
      <c r="J112" s="75"/>
      <c r="K112" s="75"/>
    </row>
    <row r="113" spans="1:11" ht="12.75">
      <c r="A113" s="186"/>
      <c r="B113" s="185"/>
      <c r="C113" s="186"/>
      <c r="D113" s="186"/>
      <c r="E113" s="186"/>
      <c r="I113" s="78"/>
      <c r="J113" s="75"/>
      <c r="K113" s="75"/>
    </row>
    <row r="114" spans="1:11" ht="12.75">
      <c r="A114" s="186" t="s">
        <v>27</v>
      </c>
      <c r="B114" s="185" t="s">
        <v>1266</v>
      </c>
      <c r="C114" s="186">
        <v>0.1</v>
      </c>
      <c r="D114" s="186">
        <f>$H$6</f>
        <v>2.91</v>
      </c>
      <c r="E114" s="186">
        <f>C114*D114</f>
        <v>0.29100000000000004</v>
      </c>
      <c r="I114" s="78"/>
      <c r="J114" s="75"/>
      <c r="K114" s="75"/>
    </row>
    <row r="115" spans="1:11" ht="12.75">
      <c r="A115" s="186" t="s">
        <v>1265</v>
      </c>
      <c r="B115" s="185" t="s">
        <v>1266</v>
      </c>
      <c r="C115" s="186">
        <v>1</v>
      </c>
      <c r="D115" s="186">
        <f>$H$7</f>
        <v>1.94</v>
      </c>
      <c r="E115" s="186">
        <f>C115*D115</f>
        <v>1.94</v>
      </c>
      <c r="I115" s="78"/>
      <c r="J115" s="75"/>
      <c r="K115" s="75"/>
    </row>
    <row r="116" spans="1:11" ht="12.75">
      <c r="A116" s="186" t="s">
        <v>1267</v>
      </c>
      <c r="B116" s="185"/>
      <c r="C116" s="186"/>
      <c r="D116" s="186"/>
      <c r="E116" s="186">
        <f>SUM(E114:E115)</f>
        <v>2.231</v>
      </c>
      <c r="I116" s="78"/>
      <c r="J116" s="75"/>
      <c r="K116" s="75"/>
    </row>
    <row r="117" spans="1:11" ht="12.75">
      <c r="A117" s="186"/>
      <c r="B117" s="185"/>
      <c r="C117" s="186"/>
      <c r="D117" s="186"/>
      <c r="E117" s="186"/>
      <c r="I117" s="78"/>
      <c r="J117" s="75"/>
      <c r="K117" s="75"/>
    </row>
    <row r="118" spans="1:11" ht="12.75">
      <c r="A118" s="186" t="s">
        <v>1269</v>
      </c>
      <c r="B118" s="185"/>
      <c r="C118" s="186"/>
      <c r="D118" s="186"/>
      <c r="E118" s="186">
        <f>E116*$H$4</f>
        <v>2.78875</v>
      </c>
      <c r="I118" s="78"/>
      <c r="J118" s="75"/>
      <c r="K118" s="75"/>
    </row>
    <row r="119" spans="1:11" ht="12.75">
      <c r="A119" s="186"/>
      <c r="B119" s="185"/>
      <c r="C119" s="186"/>
      <c r="D119" s="186"/>
      <c r="E119" s="186"/>
      <c r="I119" s="78"/>
      <c r="J119" s="75"/>
      <c r="K119" s="75"/>
    </row>
    <row r="120" spans="1:11" ht="12.75">
      <c r="A120" s="184" t="s">
        <v>1238</v>
      </c>
      <c r="B120" s="185"/>
      <c r="C120" s="186"/>
      <c r="D120" s="186"/>
      <c r="E120" s="184">
        <f>SUM(E112,E116,E118)</f>
        <v>5.01975</v>
      </c>
      <c r="I120" s="78"/>
      <c r="J120" s="75"/>
      <c r="K120" s="75"/>
    </row>
    <row r="121" spans="1:11" ht="12.75">
      <c r="A121" s="184" t="s">
        <v>1273</v>
      </c>
      <c r="B121" s="185"/>
      <c r="C121" s="186"/>
      <c r="D121" s="186"/>
      <c r="E121" s="184">
        <f>E120*0.2</f>
        <v>1.0039500000000001</v>
      </c>
      <c r="I121" s="78"/>
      <c r="J121" s="75"/>
      <c r="K121" s="75"/>
    </row>
    <row r="122" spans="1:11" ht="12.75">
      <c r="A122" s="184" t="s">
        <v>1238</v>
      </c>
      <c r="B122" s="185"/>
      <c r="C122" s="186"/>
      <c r="D122" s="186"/>
      <c r="E122" s="184">
        <f>SUM(E120:E121)</f>
        <v>6.0237</v>
      </c>
      <c r="I122" s="78"/>
      <c r="J122" s="75"/>
      <c r="K122" s="75"/>
    </row>
    <row r="123" spans="1:11" ht="12.75">
      <c r="A123" s="189"/>
      <c r="B123" s="217"/>
      <c r="C123" s="189"/>
      <c r="D123" s="189"/>
      <c r="E123" s="189"/>
      <c r="I123" s="78"/>
      <c r="J123" s="75"/>
      <c r="K123" s="75"/>
    </row>
    <row r="124" spans="1:11" ht="12.75">
      <c r="A124" s="189"/>
      <c r="B124" s="217"/>
      <c r="C124" s="189"/>
      <c r="D124" s="189"/>
      <c r="E124" s="189"/>
      <c r="I124" s="78"/>
      <c r="J124" s="75"/>
      <c r="K124" s="75"/>
    </row>
    <row r="125" spans="1:11" ht="12.75">
      <c r="A125" s="318" t="s">
        <v>28</v>
      </c>
      <c r="B125" s="318"/>
      <c r="C125" s="318"/>
      <c r="D125" s="318"/>
      <c r="E125" s="318"/>
      <c r="I125" s="78"/>
      <c r="J125" s="75"/>
      <c r="K125" s="75"/>
    </row>
    <row r="126" spans="1:11" ht="12.75">
      <c r="A126" s="192" t="s">
        <v>1247</v>
      </c>
      <c r="B126" s="192" t="s">
        <v>1248</v>
      </c>
      <c r="C126" s="192" t="s">
        <v>1249</v>
      </c>
      <c r="D126" s="192" t="s">
        <v>1250</v>
      </c>
      <c r="E126" s="192" t="s">
        <v>931</v>
      </c>
      <c r="I126" s="78"/>
      <c r="J126" s="75"/>
      <c r="K126" s="75"/>
    </row>
    <row r="127" spans="1:11" ht="12.75">
      <c r="A127" s="186"/>
      <c r="B127" s="185"/>
      <c r="C127" s="186"/>
      <c r="D127" s="186"/>
      <c r="E127" s="186"/>
      <c r="I127" s="78"/>
      <c r="J127" s="75"/>
      <c r="K127" s="75"/>
    </row>
    <row r="128" spans="1:11" ht="12.75">
      <c r="A128" s="186" t="s">
        <v>26</v>
      </c>
      <c r="B128" s="185"/>
      <c r="C128" s="186"/>
      <c r="D128" s="186"/>
      <c r="E128" s="186">
        <f>SUM(E127:E127)</f>
        <v>0</v>
      </c>
      <c r="I128" s="78"/>
      <c r="J128" s="75"/>
      <c r="K128" s="75"/>
    </row>
    <row r="129" spans="1:11" ht="12.75">
      <c r="A129" s="186"/>
      <c r="B129" s="185"/>
      <c r="C129" s="186"/>
      <c r="D129" s="186"/>
      <c r="E129" s="186"/>
      <c r="I129" s="78"/>
      <c r="J129" s="75"/>
      <c r="K129" s="75"/>
    </row>
    <row r="130" spans="1:11" ht="12.75">
      <c r="A130" s="186" t="s">
        <v>27</v>
      </c>
      <c r="B130" s="185" t="s">
        <v>1266</v>
      </c>
      <c r="C130" s="186">
        <v>0.6</v>
      </c>
      <c r="D130" s="186">
        <f>$H$6</f>
        <v>2.91</v>
      </c>
      <c r="E130" s="186">
        <f>C130*D130</f>
        <v>1.746</v>
      </c>
      <c r="I130" s="78"/>
      <c r="J130" s="75"/>
      <c r="K130" s="75"/>
    </row>
    <row r="131" spans="1:11" ht="12.75">
      <c r="A131" s="186" t="s">
        <v>10</v>
      </c>
      <c r="B131" s="185" t="s">
        <v>1266</v>
      </c>
      <c r="C131" s="186">
        <v>0.6</v>
      </c>
      <c r="D131" s="186">
        <f>$H$7</f>
        <v>1.94</v>
      </c>
      <c r="E131" s="186">
        <f>C131*D131</f>
        <v>1.164</v>
      </c>
      <c r="I131" s="78"/>
      <c r="J131" s="75"/>
      <c r="K131" s="75"/>
    </row>
    <row r="132" spans="1:11" ht="12.75">
      <c r="A132" s="186" t="s">
        <v>1267</v>
      </c>
      <c r="B132" s="185"/>
      <c r="C132" s="186"/>
      <c r="D132" s="186"/>
      <c r="E132" s="186">
        <f>SUM(E130:E131)</f>
        <v>2.91</v>
      </c>
      <c r="I132" s="78"/>
      <c r="J132" s="75"/>
      <c r="K132" s="75"/>
    </row>
    <row r="133" spans="1:11" ht="12.75">
      <c r="A133" s="186"/>
      <c r="B133" s="185"/>
      <c r="C133" s="186"/>
      <c r="D133" s="186"/>
      <c r="E133" s="186"/>
      <c r="I133" s="78"/>
      <c r="J133" s="75"/>
      <c r="K133" s="75"/>
    </row>
    <row r="134" spans="1:11" ht="12.75">
      <c r="A134" s="186" t="s">
        <v>1269</v>
      </c>
      <c r="B134" s="185"/>
      <c r="C134" s="186"/>
      <c r="D134" s="186"/>
      <c r="E134" s="186">
        <f>E132*$H$4</f>
        <v>3.6375</v>
      </c>
      <c r="I134" s="78"/>
      <c r="J134" s="75"/>
      <c r="K134" s="75"/>
    </row>
    <row r="135" spans="1:11" ht="12.75">
      <c r="A135" s="186"/>
      <c r="B135" s="185"/>
      <c r="C135" s="186"/>
      <c r="D135" s="186"/>
      <c r="E135" s="186"/>
      <c r="I135" s="78"/>
      <c r="J135" s="75"/>
      <c r="K135" s="75"/>
    </row>
    <row r="136" spans="1:11" ht="12.75">
      <c r="A136" s="184" t="s">
        <v>1238</v>
      </c>
      <c r="B136" s="185"/>
      <c r="C136" s="186"/>
      <c r="D136" s="186"/>
      <c r="E136" s="184">
        <f>SUM(E128,E132,E134)</f>
        <v>6.5475</v>
      </c>
      <c r="I136" s="78"/>
      <c r="J136" s="75"/>
      <c r="K136" s="75"/>
    </row>
    <row r="137" spans="1:11" ht="12.75">
      <c r="A137" s="184" t="s">
        <v>1273</v>
      </c>
      <c r="B137" s="185"/>
      <c r="C137" s="186"/>
      <c r="D137" s="186"/>
      <c r="E137" s="184">
        <f>E136*0.2</f>
        <v>1.3095</v>
      </c>
      <c r="I137" s="78"/>
      <c r="J137" s="75"/>
      <c r="K137" s="75"/>
    </row>
    <row r="138" spans="1:11" ht="12.75">
      <c r="A138" s="184" t="s">
        <v>1238</v>
      </c>
      <c r="B138" s="185"/>
      <c r="C138" s="186"/>
      <c r="D138" s="186"/>
      <c r="E138" s="184">
        <f>SUM(E136:E137)</f>
        <v>7.857</v>
      </c>
      <c r="I138" s="78"/>
      <c r="J138" s="75"/>
      <c r="K138" s="75"/>
    </row>
    <row r="139" spans="1:11" ht="12.75">
      <c r="A139" s="189"/>
      <c r="B139" s="217"/>
      <c r="C139" s="189"/>
      <c r="D139" s="189"/>
      <c r="E139" s="189"/>
      <c r="I139" s="78"/>
      <c r="J139" s="75"/>
      <c r="K139" s="75"/>
    </row>
    <row r="140" spans="1:11" ht="12.75">
      <c r="A140" s="189"/>
      <c r="B140" s="217"/>
      <c r="C140" s="189"/>
      <c r="D140" s="189"/>
      <c r="E140" s="189"/>
      <c r="I140" s="78"/>
      <c r="J140" s="75"/>
      <c r="K140" s="75"/>
    </row>
    <row r="141" spans="1:11" ht="12.75">
      <c r="A141" s="318" t="s">
        <v>29</v>
      </c>
      <c r="B141" s="318"/>
      <c r="C141" s="318"/>
      <c r="D141" s="318"/>
      <c r="E141" s="318"/>
      <c r="I141" s="78"/>
      <c r="J141" s="75"/>
      <c r="K141" s="75"/>
    </row>
    <row r="142" spans="1:11" ht="12.75">
      <c r="A142" s="192" t="s">
        <v>1247</v>
      </c>
      <c r="B142" s="192" t="s">
        <v>1248</v>
      </c>
      <c r="C142" s="192" t="s">
        <v>1249</v>
      </c>
      <c r="D142" s="192" t="s">
        <v>1250</v>
      </c>
      <c r="E142" s="192" t="s">
        <v>931</v>
      </c>
      <c r="I142" s="78"/>
      <c r="J142" s="75"/>
      <c r="K142" s="75"/>
    </row>
    <row r="143" spans="1:11" ht="12.75">
      <c r="A143" s="186"/>
      <c r="B143" s="185"/>
      <c r="C143" s="186"/>
      <c r="D143" s="186"/>
      <c r="E143" s="186"/>
      <c r="I143" s="78"/>
      <c r="J143" s="75"/>
      <c r="K143" s="75"/>
    </row>
    <row r="144" spans="1:11" ht="12.75">
      <c r="A144" s="186" t="s">
        <v>26</v>
      </c>
      <c r="B144" s="185"/>
      <c r="C144" s="186"/>
      <c r="D144" s="186"/>
      <c r="E144" s="186">
        <f>SUM(E143:E143)</f>
        <v>0</v>
      </c>
      <c r="I144" s="78"/>
      <c r="J144" s="75"/>
      <c r="K144" s="75"/>
    </row>
    <row r="145" spans="1:11" ht="12.75">
      <c r="A145" s="186"/>
      <c r="B145" s="185"/>
      <c r="C145" s="186"/>
      <c r="D145" s="186"/>
      <c r="E145" s="186"/>
      <c r="I145" s="78"/>
      <c r="J145" s="75"/>
      <c r="K145" s="75"/>
    </row>
    <row r="146" spans="1:11" ht="12.75">
      <c r="A146" s="186" t="s">
        <v>27</v>
      </c>
      <c r="B146" s="185" t="s">
        <v>1266</v>
      </c>
      <c r="C146" s="186">
        <v>0.3</v>
      </c>
      <c r="D146" s="186">
        <f>$H$6</f>
        <v>2.91</v>
      </c>
      <c r="E146" s="186">
        <f>C146*D146</f>
        <v>0.873</v>
      </c>
      <c r="I146" s="78"/>
      <c r="J146" s="75"/>
      <c r="K146" s="75"/>
    </row>
    <row r="147" spans="1:11" ht="12.75">
      <c r="A147" s="186" t="s">
        <v>10</v>
      </c>
      <c r="B147" s="185" t="s">
        <v>1266</v>
      </c>
      <c r="C147" s="186">
        <v>0.3</v>
      </c>
      <c r="D147" s="186">
        <f>$H$7</f>
        <v>1.94</v>
      </c>
      <c r="E147" s="186">
        <f>C147*D147</f>
        <v>0.582</v>
      </c>
      <c r="I147" s="78"/>
      <c r="J147" s="75"/>
      <c r="K147" s="75"/>
    </row>
    <row r="148" spans="1:11" ht="12.75">
      <c r="A148" s="186" t="s">
        <v>1267</v>
      </c>
      <c r="B148" s="185"/>
      <c r="C148" s="186"/>
      <c r="D148" s="186"/>
      <c r="E148" s="186">
        <f>SUM(E146:E147)</f>
        <v>1.455</v>
      </c>
      <c r="I148" s="78"/>
      <c r="J148" s="75"/>
      <c r="K148" s="75"/>
    </row>
    <row r="149" spans="1:11" ht="12.75">
      <c r="A149" s="186"/>
      <c r="B149" s="185"/>
      <c r="C149" s="186"/>
      <c r="D149" s="186"/>
      <c r="E149" s="186"/>
      <c r="I149" s="78"/>
      <c r="J149" s="75"/>
      <c r="K149" s="75"/>
    </row>
    <row r="150" spans="1:11" ht="12.75">
      <c r="A150" s="186" t="s">
        <v>1269</v>
      </c>
      <c r="B150" s="185"/>
      <c r="C150" s="186"/>
      <c r="D150" s="186"/>
      <c r="E150" s="186">
        <f>E148*$H$4</f>
        <v>1.81875</v>
      </c>
      <c r="I150" s="78"/>
      <c r="J150" s="75"/>
      <c r="K150" s="75"/>
    </row>
    <row r="151" spans="1:11" ht="12.75">
      <c r="A151" s="186"/>
      <c r="B151" s="185"/>
      <c r="C151" s="186"/>
      <c r="D151" s="186"/>
      <c r="E151" s="186"/>
      <c r="I151" s="78"/>
      <c r="J151" s="75"/>
      <c r="K151" s="75"/>
    </row>
    <row r="152" spans="1:11" ht="12.75">
      <c r="A152" s="184" t="s">
        <v>1238</v>
      </c>
      <c r="B152" s="185"/>
      <c r="C152" s="186"/>
      <c r="D152" s="186"/>
      <c r="E152" s="184">
        <f>SUM(E144,E148,E150)</f>
        <v>3.27375</v>
      </c>
      <c r="I152" s="78"/>
      <c r="J152" s="75"/>
      <c r="K152" s="75"/>
    </row>
    <row r="153" spans="1:11" ht="12.75">
      <c r="A153" s="184" t="s">
        <v>1273</v>
      </c>
      <c r="B153" s="185"/>
      <c r="C153" s="186"/>
      <c r="D153" s="186"/>
      <c r="E153" s="184">
        <f>E152*0.2</f>
        <v>0.65475</v>
      </c>
      <c r="I153" s="78"/>
      <c r="J153" s="75"/>
      <c r="K153" s="75"/>
    </row>
    <row r="154" spans="1:11" ht="12.75">
      <c r="A154" s="184" t="s">
        <v>1238</v>
      </c>
      <c r="B154" s="185"/>
      <c r="C154" s="186"/>
      <c r="D154" s="186"/>
      <c r="E154" s="184">
        <f>SUM(E152:E153)</f>
        <v>3.9285</v>
      </c>
      <c r="I154" s="78"/>
      <c r="J154" s="75"/>
      <c r="K154" s="75"/>
    </row>
    <row r="155" spans="1:11" ht="12.75">
      <c r="A155" s="189"/>
      <c r="B155" s="217"/>
      <c r="C155" s="189"/>
      <c r="D155" s="189"/>
      <c r="E155" s="189"/>
      <c r="I155" s="78"/>
      <c r="J155" s="75"/>
      <c r="K155" s="75"/>
    </row>
    <row r="156" spans="1:11" ht="12.75">
      <c r="A156" s="189"/>
      <c r="B156" s="217"/>
      <c r="C156" s="189"/>
      <c r="D156" s="189"/>
      <c r="E156" s="189"/>
      <c r="I156" s="78"/>
      <c r="J156" s="75"/>
      <c r="K156" s="75"/>
    </row>
    <row r="157" spans="1:11" ht="12.75">
      <c r="A157" s="318" t="s">
        <v>30</v>
      </c>
      <c r="B157" s="318"/>
      <c r="C157" s="318"/>
      <c r="D157" s="318"/>
      <c r="E157" s="318"/>
      <c r="I157" s="78"/>
      <c r="J157" s="75"/>
      <c r="K157" s="75"/>
    </row>
    <row r="158" spans="1:11" ht="12.75">
      <c r="A158" s="192" t="s">
        <v>1247</v>
      </c>
      <c r="B158" s="192" t="s">
        <v>1248</v>
      </c>
      <c r="C158" s="192" t="s">
        <v>1249</v>
      </c>
      <c r="D158" s="192" t="s">
        <v>1250</v>
      </c>
      <c r="E158" s="192" t="s">
        <v>931</v>
      </c>
      <c r="I158" s="78"/>
      <c r="J158" s="75"/>
      <c r="K158" s="75"/>
    </row>
    <row r="159" spans="1:11" ht="12.75">
      <c r="A159" s="186"/>
      <c r="B159" s="185"/>
      <c r="C159" s="186"/>
      <c r="D159" s="186"/>
      <c r="E159" s="186"/>
      <c r="I159" s="78"/>
      <c r="J159" s="75"/>
      <c r="K159" s="75"/>
    </row>
    <row r="160" spans="1:11" ht="12.75">
      <c r="A160" s="186" t="s">
        <v>26</v>
      </c>
      <c r="B160" s="185"/>
      <c r="C160" s="186"/>
      <c r="D160" s="186"/>
      <c r="E160" s="186">
        <f>SUM(E159:E159)</f>
        <v>0</v>
      </c>
      <c r="I160" s="78"/>
      <c r="J160" s="75"/>
      <c r="K160" s="75"/>
    </row>
    <row r="161" spans="1:11" ht="12.75">
      <c r="A161" s="186"/>
      <c r="B161" s="185"/>
      <c r="C161" s="186"/>
      <c r="D161" s="186"/>
      <c r="E161" s="186"/>
      <c r="I161" s="78"/>
      <c r="J161" s="75"/>
      <c r="K161" s="75"/>
    </row>
    <row r="162" spans="1:11" ht="12.75">
      <c r="A162" s="186" t="s">
        <v>20</v>
      </c>
      <c r="B162" s="185" t="s">
        <v>1266</v>
      </c>
      <c r="C162" s="186">
        <v>0.075</v>
      </c>
      <c r="D162" s="186">
        <f>$H$6</f>
        <v>2.91</v>
      </c>
      <c r="E162" s="186">
        <f>C162*D162</f>
        <v>0.21825</v>
      </c>
      <c r="I162" s="78"/>
      <c r="J162" s="75"/>
      <c r="K162" s="75"/>
    </row>
    <row r="163" spans="1:11" ht="12.75">
      <c r="A163" s="186" t="s">
        <v>10</v>
      </c>
      <c r="B163" s="185" t="s">
        <v>1266</v>
      </c>
      <c r="C163" s="186">
        <v>0.75</v>
      </c>
      <c r="D163" s="186">
        <f>$H$7</f>
        <v>1.94</v>
      </c>
      <c r="E163" s="186">
        <f>C163*D163</f>
        <v>1.455</v>
      </c>
      <c r="I163" s="78"/>
      <c r="J163" s="75"/>
      <c r="K163" s="75"/>
    </row>
    <row r="164" spans="1:11" ht="12.75">
      <c r="A164" s="186" t="s">
        <v>1267</v>
      </c>
      <c r="B164" s="185"/>
      <c r="C164" s="186"/>
      <c r="D164" s="186"/>
      <c r="E164" s="186">
        <f>SUM(E162:E163)</f>
        <v>1.6732500000000001</v>
      </c>
      <c r="I164" s="78"/>
      <c r="J164" s="75"/>
      <c r="K164" s="75"/>
    </row>
    <row r="165" spans="1:11" ht="12.75">
      <c r="A165" s="186"/>
      <c r="B165" s="185"/>
      <c r="C165" s="186"/>
      <c r="D165" s="186"/>
      <c r="E165" s="186"/>
      <c r="I165" s="78"/>
      <c r="J165" s="75"/>
      <c r="K165" s="75"/>
    </row>
    <row r="166" spans="1:11" ht="12.75">
      <c r="A166" s="186" t="s">
        <v>1269</v>
      </c>
      <c r="B166" s="185"/>
      <c r="C166" s="186"/>
      <c r="D166" s="186"/>
      <c r="E166" s="186">
        <f>E164*$H$4</f>
        <v>2.0915625</v>
      </c>
      <c r="I166" s="78"/>
      <c r="J166" s="75"/>
      <c r="K166" s="75"/>
    </row>
    <row r="167" spans="1:11" ht="12.75">
      <c r="A167" s="186"/>
      <c r="B167" s="185"/>
      <c r="C167" s="186"/>
      <c r="D167" s="186"/>
      <c r="E167" s="186"/>
      <c r="I167" s="78"/>
      <c r="J167" s="75"/>
      <c r="K167" s="75"/>
    </row>
    <row r="168" spans="1:11" ht="12.75">
      <c r="A168" s="184" t="s">
        <v>1238</v>
      </c>
      <c r="B168" s="185"/>
      <c r="C168" s="186"/>
      <c r="D168" s="186"/>
      <c r="E168" s="184">
        <f>SUM(E160,E164,E166)</f>
        <v>3.7648125000000006</v>
      </c>
      <c r="I168" s="78"/>
      <c r="J168" s="75"/>
      <c r="K168" s="75"/>
    </row>
    <row r="169" spans="1:11" ht="12.75">
      <c r="A169" s="184" t="s">
        <v>1273</v>
      </c>
      <c r="B169" s="185"/>
      <c r="C169" s="186"/>
      <c r="D169" s="186"/>
      <c r="E169" s="184">
        <f>E168*0.2</f>
        <v>0.7529625000000002</v>
      </c>
      <c r="I169" s="78"/>
      <c r="J169" s="75"/>
      <c r="K169" s="75"/>
    </row>
    <row r="170" spans="1:11" ht="12.75">
      <c r="A170" s="184" t="s">
        <v>1238</v>
      </c>
      <c r="B170" s="185"/>
      <c r="C170" s="186"/>
      <c r="D170" s="186"/>
      <c r="E170" s="184">
        <f>SUM(E168:E169)</f>
        <v>4.517775</v>
      </c>
      <c r="I170" s="78"/>
      <c r="J170" s="75"/>
      <c r="K170" s="75"/>
    </row>
    <row r="171" spans="1:11" ht="12.75">
      <c r="A171" s="218"/>
      <c r="B171" s="217"/>
      <c r="C171" s="189"/>
      <c r="D171" s="189"/>
      <c r="E171" s="218"/>
      <c r="I171" s="78"/>
      <c r="J171" s="75"/>
      <c r="K171" s="75"/>
    </row>
    <row r="172" spans="1:11" ht="12.75">
      <c r="A172" s="218"/>
      <c r="B172" s="217"/>
      <c r="C172" s="189"/>
      <c r="D172" s="189"/>
      <c r="E172" s="218"/>
      <c r="I172" s="78"/>
      <c r="J172" s="75"/>
      <c r="K172" s="75"/>
    </row>
    <row r="173" spans="1:11" ht="12.75">
      <c r="A173" s="318" t="s">
        <v>31</v>
      </c>
      <c r="B173" s="318"/>
      <c r="C173" s="318"/>
      <c r="D173" s="318"/>
      <c r="E173" s="318"/>
      <c r="I173" s="78"/>
      <c r="J173" s="75"/>
      <c r="K173" s="75"/>
    </row>
    <row r="174" spans="1:11" ht="12.75">
      <c r="A174" s="192" t="s">
        <v>1247</v>
      </c>
      <c r="B174" s="192" t="s">
        <v>1248</v>
      </c>
      <c r="C174" s="192" t="s">
        <v>1249</v>
      </c>
      <c r="D174" s="192" t="s">
        <v>1250</v>
      </c>
      <c r="E174" s="192" t="s">
        <v>931</v>
      </c>
      <c r="I174" s="78"/>
      <c r="J174" s="75"/>
      <c r="K174" s="75"/>
    </row>
    <row r="175" spans="1:11" ht="12.75">
      <c r="A175" s="186"/>
      <c r="B175" s="185"/>
      <c r="C175" s="186"/>
      <c r="D175" s="186"/>
      <c r="E175" s="186"/>
      <c r="I175" s="78"/>
      <c r="J175" s="75"/>
      <c r="K175" s="75"/>
    </row>
    <row r="176" spans="1:11" ht="12.75">
      <c r="A176" s="186" t="s">
        <v>26</v>
      </c>
      <c r="B176" s="185"/>
      <c r="C176" s="186"/>
      <c r="D176" s="186"/>
      <c r="E176" s="186">
        <f>SUM(E175:E175)</f>
        <v>0</v>
      </c>
      <c r="I176" s="78"/>
      <c r="J176" s="75"/>
      <c r="K176" s="75"/>
    </row>
    <row r="177" spans="1:11" ht="12.75">
      <c r="A177" s="186"/>
      <c r="B177" s="185"/>
      <c r="C177" s="186"/>
      <c r="D177" s="186"/>
      <c r="E177" s="186"/>
      <c r="I177" s="78"/>
      <c r="J177" s="75"/>
      <c r="K177" s="75"/>
    </row>
    <row r="178" spans="1:11" ht="12.75">
      <c r="A178" s="186" t="s">
        <v>32</v>
      </c>
      <c r="B178" s="185" t="s">
        <v>1266</v>
      </c>
      <c r="C178" s="186">
        <v>0.05</v>
      </c>
      <c r="D178" s="186">
        <f>$H$6</f>
        <v>2.91</v>
      </c>
      <c r="E178" s="186">
        <f>C178*D178</f>
        <v>0.14550000000000002</v>
      </c>
      <c r="I178" s="78"/>
      <c r="J178" s="75"/>
      <c r="K178" s="75"/>
    </row>
    <row r="179" spans="1:11" ht="12.75">
      <c r="A179" s="186" t="s">
        <v>1265</v>
      </c>
      <c r="B179" s="185" t="s">
        <v>1266</v>
      </c>
      <c r="C179" s="186">
        <v>0.5</v>
      </c>
      <c r="D179" s="186">
        <f>$H$7</f>
        <v>1.94</v>
      </c>
      <c r="E179" s="186">
        <f>C179*D179</f>
        <v>0.97</v>
      </c>
      <c r="I179" s="78"/>
      <c r="J179" s="75"/>
      <c r="K179" s="75"/>
    </row>
    <row r="180" spans="1:11" ht="12.75">
      <c r="A180" s="186" t="s">
        <v>1267</v>
      </c>
      <c r="B180" s="185"/>
      <c r="C180" s="186"/>
      <c r="D180" s="186"/>
      <c r="E180" s="186">
        <f>SUM(E178:E179)</f>
        <v>1.1155</v>
      </c>
      <c r="I180" s="78"/>
      <c r="J180" s="75"/>
      <c r="K180" s="75"/>
    </row>
    <row r="181" spans="1:11" ht="12.75">
      <c r="A181" s="186"/>
      <c r="B181" s="185"/>
      <c r="C181" s="186"/>
      <c r="D181" s="186"/>
      <c r="E181" s="186"/>
      <c r="I181" s="78"/>
      <c r="J181" s="75"/>
      <c r="K181" s="75"/>
    </row>
    <row r="182" spans="1:11" ht="12.75">
      <c r="A182" s="186" t="s">
        <v>1269</v>
      </c>
      <c r="B182" s="185"/>
      <c r="C182" s="186"/>
      <c r="D182" s="186"/>
      <c r="E182" s="186">
        <f>E180*$H$4</f>
        <v>1.394375</v>
      </c>
      <c r="I182" s="78"/>
      <c r="J182" s="75"/>
      <c r="K182" s="75"/>
    </row>
    <row r="183" spans="1:11" ht="12.75">
      <c r="A183" s="186"/>
      <c r="B183" s="185"/>
      <c r="C183" s="186"/>
      <c r="D183" s="186"/>
      <c r="E183" s="186"/>
      <c r="I183" s="78"/>
      <c r="J183" s="75"/>
      <c r="K183" s="75"/>
    </row>
    <row r="184" spans="1:11" ht="12.75">
      <c r="A184" s="184" t="s">
        <v>1238</v>
      </c>
      <c r="B184" s="185"/>
      <c r="C184" s="186"/>
      <c r="D184" s="186"/>
      <c r="E184" s="184">
        <f>SUM(E176,E180,E182)</f>
        <v>2.509875</v>
      </c>
      <c r="I184" s="78"/>
      <c r="J184" s="75"/>
      <c r="K184" s="75"/>
    </row>
    <row r="185" spans="1:11" ht="12.75">
      <c r="A185" s="184" t="s">
        <v>1273</v>
      </c>
      <c r="B185" s="185"/>
      <c r="C185" s="186"/>
      <c r="D185" s="186"/>
      <c r="E185" s="184">
        <f>E184*0.2</f>
        <v>0.5019750000000001</v>
      </c>
      <c r="I185" s="78"/>
      <c r="J185" s="75"/>
      <c r="K185" s="75"/>
    </row>
    <row r="186" spans="1:11" ht="12.75">
      <c r="A186" s="184" t="s">
        <v>1238</v>
      </c>
      <c r="B186" s="185"/>
      <c r="C186" s="186"/>
      <c r="D186" s="186"/>
      <c r="E186" s="184">
        <f>SUM(E184:E185)</f>
        <v>3.01185</v>
      </c>
      <c r="I186" s="78"/>
      <c r="J186" s="75"/>
      <c r="K186" s="75"/>
    </row>
    <row r="187" spans="1:11" ht="12.75">
      <c r="A187" s="218"/>
      <c r="B187" s="217"/>
      <c r="C187" s="189"/>
      <c r="D187" s="189"/>
      <c r="E187" s="218"/>
      <c r="I187" s="78"/>
      <c r="J187" s="75"/>
      <c r="K187" s="75"/>
    </row>
    <row r="188" spans="1:11" ht="12.75">
      <c r="A188" s="218"/>
      <c r="B188" s="217"/>
      <c r="C188" s="189"/>
      <c r="D188" s="189"/>
      <c r="E188" s="218"/>
      <c r="I188" s="78"/>
      <c r="J188" s="75"/>
      <c r="K188" s="75"/>
    </row>
    <row r="189" spans="1:11" ht="12.75">
      <c r="A189" s="318" t="s">
        <v>33</v>
      </c>
      <c r="B189" s="318"/>
      <c r="C189" s="318"/>
      <c r="D189" s="318"/>
      <c r="E189" s="318"/>
      <c r="I189" s="78"/>
      <c r="J189" s="75"/>
      <c r="K189" s="75"/>
    </row>
    <row r="190" spans="1:11" ht="12.75">
      <c r="A190" s="192" t="s">
        <v>1247</v>
      </c>
      <c r="B190" s="192" t="s">
        <v>1248</v>
      </c>
      <c r="C190" s="192" t="s">
        <v>1249</v>
      </c>
      <c r="D190" s="192" t="s">
        <v>1250</v>
      </c>
      <c r="E190" s="192" t="s">
        <v>931</v>
      </c>
      <c r="I190" s="78"/>
      <c r="J190" s="75"/>
      <c r="K190" s="75"/>
    </row>
    <row r="191" spans="1:11" ht="12.75">
      <c r="A191" s="186"/>
      <c r="B191" s="185"/>
      <c r="C191" s="186"/>
      <c r="D191" s="186"/>
      <c r="E191" s="186"/>
      <c r="I191" s="78"/>
      <c r="J191" s="75"/>
      <c r="K191" s="75"/>
    </row>
    <row r="192" spans="1:11" ht="12.75">
      <c r="A192" s="186" t="s">
        <v>26</v>
      </c>
      <c r="B192" s="185"/>
      <c r="C192" s="186"/>
      <c r="D192" s="186"/>
      <c r="E192" s="186">
        <f>SUM(E191:E191)</f>
        <v>0</v>
      </c>
      <c r="I192" s="78"/>
      <c r="J192" s="75"/>
      <c r="K192" s="75"/>
    </row>
    <row r="193" spans="1:11" ht="12.75">
      <c r="A193" s="186"/>
      <c r="B193" s="185"/>
      <c r="C193" s="186"/>
      <c r="D193" s="186"/>
      <c r="E193" s="186"/>
      <c r="I193" s="78"/>
      <c r="J193" s="75"/>
      <c r="K193" s="75"/>
    </row>
    <row r="194" spans="1:11" ht="12.75">
      <c r="A194" s="186" t="s">
        <v>32</v>
      </c>
      <c r="B194" s="185" t="s">
        <v>1266</v>
      </c>
      <c r="C194" s="186">
        <v>0.1</v>
      </c>
      <c r="D194" s="186">
        <f>$H$6</f>
        <v>2.91</v>
      </c>
      <c r="E194" s="186">
        <f>C194*D194</f>
        <v>0.29100000000000004</v>
      </c>
      <c r="I194" s="78"/>
      <c r="J194" s="75"/>
      <c r="K194" s="75"/>
    </row>
    <row r="195" spans="1:11" ht="12.75">
      <c r="A195" s="186" t="s">
        <v>1265</v>
      </c>
      <c r="B195" s="185" t="s">
        <v>1266</v>
      </c>
      <c r="C195" s="186">
        <v>1</v>
      </c>
      <c r="D195" s="186">
        <f>$H$7</f>
        <v>1.94</v>
      </c>
      <c r="E195" s="186">
        <f>C195*D195</f>
        <v>1.94</v>
      </c>
      <c r="I195" s="78"/>
      <c r="J195" s="75"/>
      <c r="K195" s="75"/>
    </row>
    <row r="196" spans="1:11" ht="12.75">
      <c r="A196" s="186" t="s">
        <v>1267</v>
      </c>
      <c r="B196" s="185"/>
      <c r="C196" s="186"/>
      <c r="D196" s="186"/>
      <c r="E196" s="186">
        <f>SUM(E194:E195)</f>
        <v>2.231</v>
      </c>
      <c r="I196" s="78"/>
      <c r="J196" s="75"/>
      <c r="K196" s="75"/>
    </row>
    <row r="197" spans="1:11" ht="12.75">
      <c r="A197" s="186"/>
      <c r="B197" s="185"/>
      <c r="C197" s="186"/>
      <c r="D197" s="186"/>
      <c r="E197" s="186"/>
      <c r="I197" s="78"/>
      <c r="J197" s="75"/>
      <c r="K197" s="75"/>
    </row>
    <row r="198" spans="1:11" ht="12.75">
      <c r="A198" s="186" t="s">
        <v>1269</v>
      </c>
      <c r="B198" s="185"/>
      <c r="C198" s="186"/>
      <c r="D198" s="186"/>
      <c r="E198" s="186">
        <f>E196*$H$4</f>
        <v>2.78875</v>
      </c>
      <c r="I198" s="78"/>
      <c r="J198" s="75"/>
      <c r="K198" s="75"/>
    </row>
    <row r="199" spans="1:11" ht="12.75">
      <c r="A199" s="186"/>
      <c r="B199" s="185"/>
      <c r="C199" s="186"/>
      <c r="D199" s="186"/>
      <c r="E199" s="186"/>
      <c r="I199" s="78"/>
      <c r="J199" s="75"/>
      <c r="K199" s="75"/>
    </row>
    <row r="200" spans="1:11" ht="12.75">
      <c r="A200" s="184" t="s">
        <v>1238</v>
      </c>
      <c r="B200" s="185"/>
      <c r="C200" s="186"/>
      <c r="D200" s="186"/>
      <c r="E200" s="184">
        <f>SUM(E192,E196,E198)</f>
        <v>5.01975</v>
      </c>
      <c r="I200" s="78"/>
      <c r="J200" s="75"/>
      <c r="K200" s="75"/>
    </row>
    <row r="201" spans="1:11" ht="12.75">
      <c r="A201" s="184" t="s">
        <v>1273</v>
      </c>
      <c r="B201" s="185"/>
      <c r="C201" s="186"/>
      <c r="D201" s="186"/>
      <c r="E201" s="184">
        <f>E200*0.2</f>
        <v>1.0039500000000001</v>
      </c>
      <c r="I201" s="78"/>
      <c r="J201" s="75"/>
      <c r="K201" s="75"/>
    </row>
    <row r="202" spans="1:11" ht="12.75">
      <c r="A202" s="184" t="s">
        <v>1238</v>
      </c>
      <c r="B202" s="185"/>
      <c r="C202" s="186"/>
      <c r="D202" s="186"/>
      <c r="E202" s="184">
        <f>SUM(E200:E201)</f>
        <v>6.0237</v>
      </c>
      <c r="I202" s="78"/>
      <c r="J202" s="75"/>
      <c r="K202" s="75"/>
    </row>
    <row r="203" spans="1:11" ht="12.75">
      <c r="A203" s="218"/>
      <c r="B203" s="217"/>
      <c r="C203" s="189"/>
      <c r="D203" s="189"/>
      <c r="E203" s="218"/>
      <c r="I203" s="78"/>
      <c r="J203" s="75"/>
      <c r="K203" s="75"/>
    </row>
    <row r="204" spans="1:11" ht="12.75">
      <c r="A204" s="318" t="s">
        <v>34</v>
      </c>
      <c r="B204" s="318"/>
      <c r="C204" s="318"/>
      <c r="D204" s="318"/>
      <c r="E204" s="318"/>
      <c r="I204" s="78"/>
      <c r="J204" s="75"/>
      <c r="K204" s="75"/>
    </row>
    <row r="205" spans="1:11" ht="12.75">
      <c r="A205" s="192" t="s">
        <v>1247</v>
      </c>
      <c r="B205" s="192" t="s">
        <v>1248</v>
      </c>
      <c r="C205" s="192" t="s">
        <v>1249</v>
      </c>
      <c r="D205" s="192" t="s">
        <v>1250</v>
      </c>
      <c r="E205" s="192" t="s">
        <v>931</v>
      </c>
      <c r="I205" s="78"/>
      <c r="J205" s="75"/>
      <c r="K205" s="75"/>
    </row>
    <row r="206" spans="1:11" ht="12.75">
      <c r="A206" s="186"/>
      <c r="B206" s="185"/>
      <c r="C206" s="186"/>
      <c r="D206" s="186"/>
      <c r="E206" s="186"/>
      <c r="I206" s="78"/>
      <c r="J206" s="75"/>
      <c r="K206" s="75"/>
    </row>
    <row r="207" spans="1:11" ht="12.75">
      <c r="A207" s="186" t="s">
        <v>26</v>
      </c>
      <c r="B207" s="185"/>
      <c r="C207" s="186"/>
      <c r="D207" s="186"/>
      <c r="E207" s="186">
        <f>SUM(E206:E206)</f>
        <v>0</v>
      </c>
      <c r="I207" s="78"/>
      <c r="J207" s="75"/>
      <c r="K207" s="75"/>
    </row>
    <row r="208" spans="1:11" ht="12.75">
      <c r="A208" s="186"/>
      <c r="B208" s="185"/>
      <c r="C208" s="186"/>
      <c r="D208" s="186"/>
      <c r="E208" s="186"/>
      <c r="I208" s="78"/>
      <c r="J208" s="75"/>
      <c r="K208" s="75"/>
    </row>
    <row r="209" spans="1:11" ht="12.75">
      <c r="A209" s="186" t="s">
        <v>32</v>
      </c>
      <c r="B209" s="185" t="s">
        <v>1266</v>
      </c>
      <c r="C209" s="186">
        <v>0.12</v>
      </c>
      <c r="D209" s="186">
        <f>$H$6</f>
        <v>2.91</v>
      </c>
      <c r="E209" s="186">
        <f>C209*D209</f>
        <v>0.3492</v>
      </c>
      <c r="I209" s="78"/>
      <c r="J209" s="75"/>
      <c r="K209" s="75"/>
    </row>
    <row r="210" spans="1:11" ht="12.75">
      <c r="A210" s="186" t="s">
        <v>1265</v>
      </c>
      <c r="B210" s="185" t="s">
        <v>1266</v>
      </c>
      <c r="C210" s="186">
        <v>1.2</v>
      </c>
      <c r="D210" s="186">
        <f>$H$7</f>
        <v>1.94</v>
      </c>
      <c r="E210" s="186">
        <f>C210*D210</f>
        <v>2.328</v>
      </c>
      <c r="I210" s="78"/>
      <c r="J210" s="75"/>
      <c r="K210" s="75"/>
    </row>
    <row r="211" spans="1:11" ht="12.75">
      <c r="A211" s="186" t="s">
        <v>1267</v>
      </c>
      <c r="B211" s="185"/>
      <c r="C211" s="186"/>
      <c r="D211" s="186"/>
      <c r="E211" s="186">
        <f>SUM(E209:E210)</f>
        <v>2.6772</v>
      </c>
      <c r="I211" s="78"/>
      <c r="J211" s="75"/>
      <c r="K211" s="75"/>
    </row>
    <row r="212" spans="1:11" ht="12.75">
      <c r="A212" s="186"/>
      <c r="B212" s="185"/>
      <c r="C212" s="186"/>
      <c r="D212" s="186"/>
      <c r="E212" s="186"/>
      <c r="I212" s="78"/>
      <c r="J212" s="75"/>
      <c r="K212" s="75"/>
    </row>
    <row r="213" spans="1:11" ht="12.75">
      <c r="A213" s="186" t="s">
        <v>1269</v>
      </c>
      <c r="B213" s="185"/>
      <c r="C213" s="186"/>
      <c r="D213" s="186"/>
      <c r="E213" s="186">
        <f>E211*$H$4</f>
        <v>3.3465</v>
      </c>
      <c r="I213" s="78"/>
      <c r="J213" s="75"/>
      <c r="K213" s="75"/>
    </row>
    <row r="214" spans="1:11" ht="12.75">
      <c r="A214" s="186"/>
      <c r="B214" s="185"/>
      <c r="C214" s="186"/>
      <c r="D214" s="186"/>
      <c r="E214" s="186"/>
      <c r="I214" s="78"/>
      <c r="J214" s="75"/>
      <c r="K214" s="75"/>
    </row>
    <row r="215" spans="1:11" ht="12.75">
      <c r="A215" s="184" t="s">
        <v>1238</v>
      </c>
      <c r="B215" s="185"/>
      <c r="C215" s="186"/>
      <c r="D215" s="186"/>
      <c r="E215" s="184">
        <f>SUM(E207,E211,E213)</f>
        <v>6.0237</v>
      </c>
      <c r="I215" s="78"/>
      <c r="J215" s="75"/>
      <c r="K215" s="75"/>
    </row>
    <row r="216" spans="1:11" ht="12.75">
      <c r="A216" s="184" t="s">
        <v>1273</v>
      </c>
      <c r="B216" s="185"/>
      <c r="C216" s="186"/>
      <c r="D216" s="186"/>
      <c r="E216" s="184">
        <f>E215*0.2</f>
        <v>1.2047400000000001</v>
      </c>
      <c r="I216" s="78"/>
      <c r="J216" s="75"/>
      <c r="K216" s="75"/>
    </row>
    <row r="217" spans="1:11" ht="12.75">
      <c r="A217" s="184" t="s">
        <v>1238</v>
      </c>
      <c r="B217" s="185"/>
      <c r="C217" s="186"/>
      <c r="D217" s="186"/>
      <c r="E217" s="184">
        <f>SUM(E215:E216)</f>
        <v>7.22844</v>
      </c>
      <c r="I217" s="78"/>
      <c r="J217" s="75"/>
      <c r="K217" s="75"/>
    </row>
    <row r="218" spans="1:11" ht="12.75">
      <c r="A218" s="184"/>
      <c r="B218" s="185"/>
      <c r="C218" s="186"/>
      <c r="D218" s="186"/>
      <c r="E218" s="184"/>
      <c r="I218" s="78"/>
      <c r="J218" s="75"/>
      <c r="K218" s="75"/>
    </row>
    <row r="219" spans="1:11" ht="12.75">
      <c r="A219" s="218"/>
      <c r="B219" s="217"/>
      <c r="C219" s="189"/>
      <c r="D219" s="189"/>
      <c r="E219" s="218"/>
      <c r="I219" s="78"/>
      <c r="J219" s="75"/>
      <c r="K219" s="75"/>
    </row>
    <row r="220" spans="1:11" ht="12.75">
      <c r="A220" s="318" t="s">
        <v>462</v>
      </c>
      <c r="B220" s="318"/>
      <c r="C220" s="318"/>
      <c r="D220" s="318"/>
      <c r="E220" s="318"/>
      <c r="I220" s="78"/>
      <c r="J220" s="75"/>
      <c r="K220" s="75"/>
    </row>
    <row r="221" spans="1:11" ht="12.75">
      <c r="A221" s="192" t="s">
        <v>1247</v>
      </c>
      <c r="B221" s="192" t="s">
        <v>1248</v>
      </c>
      <c r="C221" s="192" t="s">
        <v>1249</v>
      </c>
      <c r="D221" s="192" t="s">
        <v>1250</v>
      </c>
      <c r="E221" s="192" t="s">
        <v>931</v>
      </c>
      <c r="I221" s="78"/>
      <c r="J221" s="75"/>
      <c r="K221" s="75"/>
    </row>
    <row r="222" spans="1:11" ht="12.75">
      <c r="A222" s="186"/>
      <c r="B222" s="185"/>
      <c r="C222" s="186"/>
      <c r="D222" s="186"/>
      <c r="E222" s="186"/>
      <c r="I222" s="78"/>
      <c r="J222" s="75"/>
      <c r="K222" s="75"/>
    </row>
    <row r="223" spans="1:11" ht="12.75">
      <c r="A223" s="186" t="s">
        <v>26</v>
      </c>
      <c r="B223" s="185"/>
      <c r="C223" s="186"/>
      <c r="D223" s="186"/>
      <c r="E223" s="186">
        <f>SUM(E222:E222)</f>
        <v>0</v>
      </c>
      <c r="I223" s="78"/>
      <c r="J223" s="75"/>
      <c r="K223" s="75"/>
    </row>
    <row r="224" spans="1:11" ht="12.75">
      <c r="A224" s="186"/>
      <c r="B224" s="185"/>
      <c r="C224" s="186"/>
      <c r="D224" s="186"/>
      <c r="E224" s="186"/>
      <c r="I224" s="78"/>
      <c r="J224" s="75"/>
      <c r="K224" s="75"/>
    </row>
    <row r="225" spans="1:11" ht="12.75">
      <c r="A225" s="186" t="s">
        <v>32</v>
      </c>
      <c r="B225" s="185" t="s">
        <v>1266</v>
      </c>
      <c r="C225" s="186">
        <v>5</v>
      </c>
      <c r="D225" s="186">
        <f>$H$6</f>
        <v>2.91</v>
      </c>
      <c r="E225" s="186">
        <f>C225*D225</f>
        <v>14.55</v>
      </c>
      <c r="I225" s="78"/>
      <c r="J225" s="75"/>
      <c r="K225" s="75"/>
    </row>
    <row r="226" spans="1:11" ht="12.75">
      <c r="A226" s="186" t="s">
        <v>1265</v>
      </c>
      <c r="B226" s="185" t="s">
        <v>1266</v>
      </c>
      <c r="C226" s="186">
        <v>5</v>
      </c>
      <c r="D226" s="186">
        <f>$H$7</f>
        <v>1.94</v>
      </c>
      <c r="E226" s="186">
        <f>C226*D226</f>
        <v>9.7</v>
      </c>
      <c r="I226" s="78"/>
      <c r="J226" s="75"/>
      <c r="K226" s="75"/>
    </row>
    <row r="227" spans="1:11" ht="12.75">
      <c r="A227" s="186" t="s">
        <v>1267</v>
      </c>
      <c r="B227" s="185"/>
      <c r="C227" s="186"/>
      <c r="D227" s="186"/>
      <c r="E227" s="186">
        <f>SUM(E225:E226)</f>
        <v>24.25</v>
      </c>
      <c r="I227" s="78"/>
      <c r="J227" s="75"/>
      <c r="K227" s="75"/>
    </row>
    <row r="228" spans="1:11" ht="12.75">
      <c r="A228" s="186"/>
      <c r="B228" s="185"/>
      <c r="C228" s="186"/>
      <c r="D228" s="186"/>
      <c r="E228" s="186"/>
      <c r="I228" s="78"/>
      <c r="J228" s="75"/>
      <c r="K228" s="75"/>
    </row>
    <row r="229" spans="1:11" ht="12.75">
      <c r="A229" s="186" t="s">
        <v>1269</v>
      </c>
      <c r="B229" s="185"/>
      <c r="C229" s="186"/>
      <c r="D229" s="186"/>
      <c r="E229" s="186">
        <f>E227*$H$4</f>
        <v>30.3125</v>
      </c>
      <c r="I229" s="78"/>
      <c r="J229" s="75"/>
      <c r="K229" s="75"/>
    </row>
    <row r="230" spans="1:11" ht="12.75">
      <c r="A230" s="186"/>
      <c r="B230" s="185"/>
      <c r="C230" s="186"/>
      <c r="D230" s="186"/>
      <c r="E230" s="186"/>
      <c r="I230" s="78"/>
      <c r="J230" s="75"/>
      <c r="K230" s="75"/>
    </row>
    <row r="231" spans="1:11" ht="12.75">
      <c r="A231" s="184" t="s">
        <v>1238</v>
      </c>
      <c r="B231" s="185"/>
      <c r="C231" s="186"/>
      <c r="D231" s="186"/>
      <c r="E231" s="184">
        <f>SUM(E223,E227,E229)</f>
        <v>54.5625</v>
      </c>
      <c r="I231" s="78"/>
      <c r="J231" s="75"/>
      <c r="K231" s="75"/>
    </row>
    <row r="232" spans="1:11" ht="12.75">
      <c r="A232" s="184" t="s">
        <v>1273</v>
      </c>
      <c r="B232" s="185"/>
      <c r="C232" s="186"/>
      <c r="D232" s="186"/>
      <c r="E232" s="184">
        <f>E231*0.2</f>
        <v>10.912500000000001</v>
      </c>
      <c r="I232" s="78"/>
      <c r="J232" s="75"/>
      <c r="K232" s="75"/>
    </row>
    <row r="233" spans="1:11" ht="12.75">
      <c r="A233" s="184" t="s">
        <v>1238</v>
      </c>
      <c r="B233" s="185"/>
      <c r="C233" s="186"/>
      <c r="D233" s="186"/>
      <c r="E233" s="184">
        <f>SUM(E231:E232)</f>
        <v>65.475</v>
      </c>
      <c r="I233" s="78"/>
      <c r="J233" s="75"/>
      <c r="K233" s="75"/>
    </row>
    <row r="234" spans="1:11" ht="12.75">
      <c r="A234" s="184"/>
      <c r="B234" s="185"/>
      <c r="C234" s="186"/>
      <c r="D234" s="186"/>
      <c r="E234" s="184"/>
      <c r="I234" s="78"/>
      <c r="J234" s="75"/>
      <c r="K234" s="75"/>
    </row>
    <row r="235" spans="1:11" ht="12.75">
      <c r="A235" s="318" t="s">
        <v>35</v>
      </c>
      <c r="B235" s="318"/>
      <c r="C235" s="318"/>
      <c r="D235" s="318"/>
      <c r="E235" s="318"/>
      <c r="I235" s="78"/>
      <c r="J235" s="75"/>
      <c r="K235" s="75"/>
    </row>
    <row r="236" spans="1:11" ht="12.75">
      <c r="A236" s="192" t="s">
        <v>1247</v>
      </c>
      <c r="B236" s="192" t="s">
        <v>1248</v>
      </c>
      <c r="C236" s="192" t="s">
        <v>1249</v>
      </c>
      <c r="D236" s="192" t="s">
        <v>1250</v>
      </c>
      <c r="E236" s="192" t="s">
        <v>931</v>
      </c>
      <c r="I236" s="78"/>
      <c r="J236" s="75"/>
      <c r="K236" s="75"/>
    </row>
    <row r="237" spans="1:11" ht="12.75">
      <c r="A237" s="186"/>
      <c r="B237" s="185"/>
      <c r="C237" s="186"/>
      <c r="D237" s="186"/>
      <c r="E237" s="186"/>
      <c r="I237" s="78"/>
      <c r="J237" s="75"/>
      <c r="K237" s="75"/>
    </row>
    <row r="238" spans="1:11" ht="12.75">
      <c r="A238" s="186" t="s">
        <v>26</v>
      </c>
      <c r="B238" s="185"/>
      <c r="C238" s="186"/>
      <c r="D238" s="186"/>
      <c r="E238" s="186">
        <f>SUM(E237:E237)</f>
        <v>0</v>
      </c>
      <c r="I238" s="78"/>
      <c r="J238" s="75"/>
      <c r="K238" s="75"/>
    </row>
    <row r="239" spans="1:11" ht="12.75">
      <c r="A239" s="186"/>
      <c r="B239" s="185"/>
      <c r="C239" s="186"/>
      <c r="D239" s="186"/>
      <c r="E239" s="186"/>
      <c r="I239" s="78"/>
      <c r="J239" s="75"/>
      <c r="K239" s="75"/>
    </row>
    <row r="240" spans="1:11" ht="12.75">
      <c r="A240" s="186" t="s">
        <v>8</v>
      </c>
      <c r="B240" s="185" t="s">
        <v>1266</v>
      </c>
      <c r="C240" s="186">
        <v>0.03</v>
      </c>
      <c r="D240" s="186">
        <f>$H$6</f>
        <v>2.91</v>
      </c>
      <c r="E240" s="186">
        <f>C240*D240</f>
        <v>0.0873</v>
      </c>
      <c r="I240" s="78"/>
      <c r="J240" s="75"/>
      <c r="K240" s="75"/>
    </row>
    <row r="241" spans="1:11" ht="12.75">
      <c r="A241" s="186" t="s">
        <v>36</v>
      </c>
      <c r="B241" s="185" t="s">
        <v>1266</v>
      </c>
      <c r="C241" s="186">
        <v>0.3</v>
      </c>
      <c r="D241" s="186">
        <f>$H$13</f>
        <v>2.2</v>
      </c>
      <c r="E241" s="186">
        <f>C241*D241</f>
        <v>0.66</v>
      </c>
      <c r="I241" s="78"/>
      <c r="J241" s="75"/>
      <c r="K241" s="75"/>
    </row>
    <row r="242" spans="1:11" ht="12.75">
      <c r="A242" s="186" t="s">
        <v>1267</v>
      </c>
      <c r="B242" s="185"/>
      <c r="C242" s="186"/>
      <c r="D242" s="186"/>
      <c r="E242" s="186">
        <f>SUM(E240:E241)</f>
        <v>0.7473000000000001</v>
      </c>
      <c r="I242" s="78"/>
      <c r="J242" s="75"/>
      <c r="K242" s="75"/>
    </row>
    <row r="243" spans="1:11" ht="12.75">
      <c r="A243" s="186"/>
      <c r="B243" s="185"/>
      <c r="C243" s="186"/>
      <c r="D243" s="186"/>
      <c r="E243" s="186"/>
      <c r="I243" s="78"/>
      <c r="J243" s="75"/>
      <c r="K243" s="75"/>
    </row>
    <row r="244" spans="1:11" ht="12.75">
      <c r="A244" s="186" t="s">
        <v>1269</v>
      </c>
      <c r="B244" s="185"/>
      <c r="C244" s="186"/>
      <c r="D244" s="186"/>
      <c r="E244" s="186">
        <f>E242*$H$4</f>
        <v>0.9341250000000001</v>
      </c>
      <c r="I244" s="78"/>
      <c r="J244" s="75"/>
      <c r="K244" s="75"/>
    </row>
    <row r="245" spans="1:11" ht="12.75">
      <c r="A245" s="186"/>
      <c r="B245" s="185"/>
      <c r="C245" s="186"/>
      <c r="D245" s="186"/>
      <c r="E245" s="186"/>
      <c r="I245" s="78"/>
      <c r="J245" s="75"/>
      <c r="K245" s="75"/>
    </row>
    <row r="246" spans="1:11" ht="12.75">
      <c r="A246" s="184" t="s">
        <v>1238</v>
      </c>
      <c r="B246" s="185"/>
      <c r="C246" s="186"/>
      <c r="D246" s="186"/>
      <c r="E246" s="184">
        <f>SUM(E238,E242,E244)</f>
        <v>1.6814250000000002</v>
      </c>
      <c r="I246" s="78"/>
      <c r="J246" s="75"/>
      <c r="K246" s="75"/>
    </row>
    <row r="247" spans="1:11" ht="12.75">
      <c r="A247" s="184" t="s">
        <v>1273</v>
      </c>
      <c r="B247" s="185"/>
      <c r="C247" s="186"/>
      <c r="D247" s="186"/>
      <c r="E247" s="184">
        <f>E246*0.2</f>
        <v>0.33628500000000006</v>
      </c>
      <c r="I247" s="78"/>
      <c r="J247" s="75"/>
      <c r="K247" s="75"/>
    </row>
    <row r="248" spans="1:11" ht="12.75">
      <c r="A248" s="184" t="s">
        <v>1238</v>
      </c>
      <c r="B248" s="185"/>
      <c r="C248" s="186"/>
      <c r="D248" s="186"/>
      <c r="E248" s="184">
        <f>SUM(E246:E247)</f>
        <v>2.01771</v>
      </c>
      <c r="I248" s="78"/>
      <c r="J248" s="75"/>
      <c r="K248" s="75"/>
    </row>
    <row r="249" spans="1:11" ht="12.75">
      <c r="A249" s="218"/>
      <c r="B249" s="217"/>
      <c r="C249" s="189"/>
      <c r="D249" s="189"/>
      <c r="E249" s="218"/>
      <c r="I249" s="78"/>
      <c r="J249" s="75"/>
      <c r="K249" s="75"/>
    </row>
    <row r="250" spans="1:11" ht="12.75">
      <c r="A250" s="218"/>
      <c r="B250" s="217"/>
      <c r="C250" s="189"/>
      <c r="D250" s="189"/>
      <c r="E250" s="218"/>
      <c r="I250" s="78"/>
      <c r="J250" s="75"/>
      <c r="K250" s="75"/>
    </row>
    <row r="251" spans="1:11" ht="12.75">
      <c r="A251" s="318" t="s">
        <v>37</v>
      </c>
      <c r="B251" s="318"/>
      <c r="C251" s="318"/>
      <c r="D251" s="318"/>
      <c r="E251" s="318"/>
      <c r="I251" s="78"/>
      <c r="J251" s="75"/>
      <c r="K251" s="75"/>
    </row>
    <row r="252" spans="1:11" ht="12.75">
      <c r="A252" s="192" t="s">
        <v>1247</v>
      </c>
      <c r="B252" s="192" t="s">
        <v>1248</v>
      </c>
      <c r="C252" s="192" t="s">
        <v>1249</v>
      </c>
      <c r="D252" s="192" t="s">
        <v>1250</v>
      </c>
      <c r="E252" s="192" t="s">
        <v>931</v>
      </c>
      <c r="I252" s="78"/>
      <c r="J252" s="75"/>
      <c r="K252" s="75"/>
    </row>
    <row r="253" spans="1:11" ht="12.75">
      <c r="A253" s="186"/>
      <c r="B253" s="185"/>
      <c r="C253" s="186"/>
      <c r="D253" s="186"/>
      <c r="E253" s="186"/>
      <c r="I253" s="78"/>
      <c r="J253" s="75"/>
      <c r="K253" s="75"/>
    </row>
    <row r="254" spans="1:11" ht="12.75">
      <c r="A254" s="186" t="s">
        <v>26</v>
      </c>
      <c r="B254" s="185"/>
      <c r="C254" s="186"/>
      <c r="D254" s="186"/>
      <c r="E254" s="186">
        <f>SUM(E253:E253)</f>
        <v>0</v>
      </c>
      <c r="I254" s="78"/>
      <c r="J254" s="75"/>
      <c r="K254" s="75"/>
    </row>
    <row r="255" spans="1:11" ht="12.75">
      <c r="A255" s="186"/>
      <c r="B255" s="185"/>
      <c r="C255" s="186"/>
      <c r="D255" s="186"/>
      <c r="E255" s="186"/>
      <c r="I255" s="78"/>
      <c r="J255" s="75"/>
      <c r="K255" s="75"/>
    </row>
    <row r="256" spans="1:11" ht="12.75">
      <c r="A256" s="186" t="s">
        <v>32</v>
      </c>
      <c r="B256" s="185" t="s">
        <v>1266</v>
      </c>
      <c r="C256" s="186">
        <v>0.1</v>
      </c>
      <c r="D256" s="186">
        <f>$H$6</f>
        <v>2.91</v>
      </c>
      <c r="E256" s="186">
        <f>C256*D256</f>
        <v>0.29100000000000004</v>
      </c>
      <c r="I256" s="78"/>
      <c r="J256" s="75"/>
      <c r="K256" s="75"/>
    </row>
    <row r="257" spans="1:11" ht="12.75">
      <c r="A257" s="186" t="s">
        <v>1265</v>
      </c>
      <c r="B257" s="185" t="s">
        <v>1266</v>
      </c>
      <c r="C257" s="186">
        <v>0.5</v>
      </c>
      <c r="D257" s="186">
        <f>$H$7</f>
        <v>1.94</v>
      </c>
      <c r="E257" s="186">
        <f>C257*D257</f>
        <v>0.97</v>
      </c>
      <c r="I257" s="78"/>
      <c r="J257" s="75"/>
      <c r="K257" s="75"/>
    </row>
    <row r="258" spans="1:11" ht="12.75">
      <c r="A258" s="186" t="s">
        <v>1267</v>
      </c>
      <c r="B258" s="185"/>
      <c r="C258" s="186"/>
      <c r="D258" s="186"/>
      <c r="E258" s="186">
        <f>SUM(E256:E257)</f>
        <v>1.2610000000000001</v>
      </c>
      <c r="I258" s="78"/>
      <c r="J258" s="75"/>
      <c r="K258" s="75"/>
    </row>
    <row r="259" spans="1:11" ht="12.75">
      <c r="A259" s="186"/>
      <c r="B259" s="185"/>
      <c r="C259" s="186"/>
      <c r="D259" s="186"/>
      <c r="E259" s="186"/>
      <c r="I259" s="78"/>
      <c r="J259" s="75"/>
      <c r="K259" s="75"/>
    </row>
    <row r="260" spans="1:11" ht="12.75">
      <c r="A260" s="186" t="s">
        <v>1269</v>
      </c>
      <c r="B260" s="185"/>
      <c r="C260" s="186"/>
      <c r="D260" s="186"/>
      <c r="E260" s="186">
        <f>E258*$H$4</f>
        <v>1.5762500000000002</v>
      </c>
      <c r="I260" s="78"/>
      <c r="J260" s="75"/>
      <c r="K260" s="75"/>
    </row>
    <row r="261" spans="1:11" ht="12.75">
      <c r="A261" s="186"/>
      <c r="B261" s="185"/>
      <c r="C261" s="186"/>
      <c r="D261" s="186"/>
      <c r="E261" s="186"/>
      <c r="I261" s="78"/>
      <c r="J261" s="75"/>
      <c r="K261" s="75"/>
    </row>
    <row r="262" spans="1:11" ht="12.75">
      <c r="A262" s="184" t="s">
        <v>1238</v>
      </c>
      <c r="B262" s="185"/>
      <c r="C262" s="186"/>
      <c r="D262" s="186"/>
      <c r="E262" s="184">
        <f>SUM(E254,E258,E260)</f>
        <v>2.83725</v>
      </c>
      <c r="I262" s="78"/>
      <c r="J262" s="75"/>
      <c r="K262" s="75"/>
    </row>
    <row r="263" spans="1:11" ht="12.75">
      <c r="A263" s="184" t="s">
        <v>1273</v>
      </c>
      <c r="B263" s="185"/>
      <c r="C263" s="186"/>
      <c r="D263" s="186"/>
      <c r="E263" s="184">
        <f>E262*0.2</f>
        <v>0.56745</v>
      </c>
      <c r="I263" s="78"/>
      <c r="J263" s="75"/>
      <c r="K263" s="75"/>
    </row>
    <row r="264" spans="1:11" ht="12.75">
      <c r="A264" s="184" t="s">
        <v>1238</v>
      </c>
      <c r="B264" s="185"/>
      <c r="C264" s="186"/>
      <c r="D264" s="186"/>
      <c r="E264" s="184">
        <f>SUM(E262:E263)</f>
        <v>3.4047</v>
      </c>
      <c r="I264" s="78"/>
      <c r="J264" s="75"/>
      <c r="K264" s="75"/>
    </row>
    <row r="265" spans="1:11" ht="12.75">
      <c r="A265" s="218"/>
      <c r="B265" s="217"/>
      <c r="C265" s="189"/>
      <c r="D265" s="189"/>
      <c r="E265" s="218"/>
      <c r="I265" s="78"/>
      <c r="J265" s="75"/>
      <c r="K265" s="75"/>
    </row>
    <row r="266" spans="1:11" ht="12.75">
      <c r="A266" s="218"/>
      <c r="B266" s="217"/>
      <c r="C266" s="189"/>
      <c r="D266" s="189"/>
      <c r="E266" s="218"/>
      <c r="I266" s="78"/>
      <c r="J266" s="75"/>
      <c r="K266" s="75"/>
    </row>
    <row r="267" spans="1:11" ht="12.75">
      <c r="A267" s="318" t="s">
        <v>38</v>
      </c>
      <c r="B267" s="318"/>
      <c r="C267" s="318"/>
      <c r="D267" s="318"/>
      <c r="E267" s="318"/>
      <c r="I267" s="78"/>
      <c r="J267" s="75"/>
      <c r="K267" s="75"/>
    </row>
    <row r="268" spans="1:11" ht="12.75">
      <c r="A268" s="192" t="s">
        <v>1247</v>
      </c>
      <c r="B268" s="192" t="s">
        <v>1248</v>
      </c>
      <c r="C268" s="192" t="s">
        <v>1249</v>
      </c>
      <c r="D268" s="192" t="s">
        <v>1250</v>
      </c>
      <c r="E268" s="192" t="s">
        <v>931</v>
      </c>
      <c r="I268" s="78"/>
      <c r="J268" s="75"/>
      <c r="K268" s="75"/>
    </row>
    <row r="269" spans="1:11" ht="12.75">
      <c r="A269" s="186"/>
      <c r="B269" s="185"/>
      <c r="C269" s="186"/>
      <c r="D269" s="186"/>
      <c r="E269" s="186"/>
      <c r="I269" s="78"/>
      <c r="J269" s="75"/>
      <c r="K269" s="75"/>
    </row>
    <row r="270" spans="1:11" ht="12.75">
      <c r="A270" s="186" t="s">
        <v>26</v>
      </c>
      <c r="B270" s="185"/>
      <c r="C270" s="186"/>
      <c r="D270" s="186"/>
      <c r="E270" s="186">
        <f>SUM(E269:E269)</f>
        <v>0</v>
      </c>
      <c r="I270" s="78"/>
      <c r="J270" s="75"/>
      <c r="K270" s="75"/>
    </row>
    <row r="271" spans="1:11" ht="12.75">
      <c r="A271" s="186"/>
      <c r="B271" s="185"/>
      <c r="C271" s="186"/>
      <c r="D271" s="186"/>
      <c r="E271" s="186"/>
      <c r="I271" s="78"/>
      <c r="J271" s="75"/>
      <c r="K271" s="75"/>
    </row>
    <row r="272" spans="1:11" ht="12.75">
      <c r="A272" s="186" t="s">
        <v>1265</v>
      </c>
      <c r="B272" s="185" t="s">
        <v>1266</v>
      </c>
      <c r="C272" s="186">
        <v>1</v>
      </c>
      <c r="D272" s="186">
        <f>$H$7</f>
        <v>1.94</v>
      </c>
      <c r="E272" s="186">
        <f>C272*D272</f>
        <v>1.94</v>
      </c>
      <c r="I272" s="78"/>
      <c r="J272" s="75"/>
      <c r="K272" s="75"/>
    </row>
    <row r="273" spans="1:11" ht="12.75">
      <c r="A273" s="186" t="s">
        <v>1267</v>
      </c>
      <c r="B273" s="185"/>
      <c r="C273" s="186"/>
      <c r="D273" s="186"/>
      <c r="E273" s="186">
        <f>SUM(E272:E272)</f>
        <v>1.94</v>
      </c>
      <c r="I273" s="78"/>
      <c r="J273" s="75"/>
      <c r="K273" s="75"/>
    </row>
    <row r="274" spans="1:11" ht="12.75">
      <c r="A274" s="186"/>
      <c r="B274" s="185"/>
      <c r="C274" s="186"/>
      <c r="D274" s="186"/>
      <c r="E274" s="186"/>
      <c r="I274" s="78"/>
      <c r="J274" s="75"/>
      <c r="K274" s="75"/>
    </row>
    <row r="275" spans="1:11" ht="12.75">
      <c r="A275" s="186" t="s">
        <v>1269</v>
      </c>
      <c r="B275" s="185"/>
      <c r="C275" s="186"/>
      <c r="D275" s="186"/>
      <c r="E275" s="186">
        <f>E273*$H$4</f>
        <v>2.425</v>
      </c>
      <c r="I275" s="78"/>
      <c r="J275" s="75"/>
      <c r="K275" s="75"/>
    </row>
    <row r="276" spans="1:11" ht="12.75">
      <c r="A276" s="186"/>
      <c r="B276" s="185"/>
      <c r="C276" s="186"/>
      <c r="D276" s="186"/>
      <c r="E276" s="186"/>
      <c r="I276" s="78"/>
      <c r="J276" s="75"/>
      <c r="K276" s="75"/>
    </row>
    <row r="277" spans="1:11" ht="12.75">
      <c r="A277" s="184" t="s">
        <v>1238</v>
      </c>
      <c r="B277" s="185"/>
      <c r="C277" s="186"/>
      <c r="D277" s="186"/>
      <c r="E277" s="184">
        <f>SUM(E270,E273,E275)</f>
        <v>4.365</v>
      </c>
      <c r="I277" s="78"/>
      <c r="J277" s="75"/>
      <c r="K277" s="75"/>
    </row>
    <row r="278" spans="1:11" ht="12.75">
      <c r="A278" s="184" t="s">
        <v>1273</v>
      </c>
      <c r="B278" s="185"/>
      <c r="C278" s="186"/>
      <c r="D278" s="186"/>
      <c r="E278" s="184">
        <f>E277*0.2</f>
        <v>0.8730000000000001</v>
      </c>
      <c r="I278" s="78"/>
      <c r="J278" s="75"/>
      <c r="K278" s="75"/>
    </row>
    <row r="279" spans="1:11" ht="12.75">
      <c r="A279" s="184" t="s">
        <v>1238</v>
      </c>
      <c r="B279" s="185"/>
      <c r="C279" s="186"/>
      <c r="D279" s="186"/>
      <c r="E279" s="184">
        <f>SUM(E277:E278)</f>
        <v>5.238</v>
      </c>
      <c r="I279" s="78"/>
      <c r="J279" s="75"/>
      <c r="K279" s="75"/>
    </row>
    <row r="280" spans="1:11" ht="12.75">
      <c r="A280" s="218"/>
      <c r="B280" s="217"/>
      <c r="C280" s="189"/>
      <c r="D280" s="189"/>
      <c r="E280" s="218"/>
      <c r="I280" s="78"/>
      <c r="J280" s="75"/>
      <c r="K280" s="75"/>
    </row>
    <row r="281" spans="1:11" ht="12.75">
      <c r="A281" s="189"/>
      <c r="B281" s="217"/>
      <c r="C281" s="189"/>
      <c r="D281" s="189"/>
      <c r="E281" s="189"/>
      <c r="I281" s="78"/>
      <c r="J281" s="75"/>
      <c r="K281" s="75"/>
    </row>
    <row r="282" spans="1:11" ht="12.75">
      <c r="A282" s="318" t="s">
        <v>39</v>
      </c>
      <c r="B282" s="318"/>
      <c r="C282" s="318"/>
      <c r="D282" s="318"/>
      <c r="E282" s="318"/>
      <c r="I282" s="78"/>
      <c r="J282" s="75"/>
      <c r="K282" s="75"/>
    </row>
    <row r="283" spans="1:11" ht="12.75">
      <c r="A283" s="192" t="s">
        <v>1247</v>
      </c>
      <c r="B283" s="192" t="s">
        <v>1248</v>
      </c>
      <c r="C283" s="192" t="s">
        <v>1249</v>
      </c>
      <c r="D283" s="192" t="s">
        <v>1250</v>
      </c>
      <c r="E283" s="192" t="s">
        <v>931</v>
      </c>
      <c r="I283" s="78"/>
      <c r="J283" s="75"/>
      <c r="K283" s="75"/>
    </row>
    <row r="284" spans="1:11" ht="12.75">
      <c r="A284" s="186"/>
      <c r="B284" s="185"/>
      <c r="C284" s="186"/>
      <c r="D284" s="186"/>
      <c r="E284" s="186"/>
      <c r="I284" s="78"/>
      <c r="J284" s="75"/>
      <c r="K284" s="75"/>
    </row>
    <row r="285" spans="1:11" ht="12.75">
      <c r="A285" s="186" t="s">
        <v>26</v>
      </c>
      <c r="B285" s="185"/>
      <c r="C285" s="186"/>
      <c r="D285" s="186"/>
      <c r="E285" s="186">
        <f>SUM(E284:E284)</f>
        <v>0</v>
      </c>
      <c r="I285" s="78"/>
      <c r="J285" s="75"/>
      <c r="K285" s="75"/>
    </row>
    <row r="286" spans="1:11" ht="12.75">
      <c r="A286" s="186"/>
      <c r="B286" s="185"/>
      <c r="C286" s="186"/>
      <c r="D286" s="186"/>
      <c r="E286" s="186"/>
      <c r="I286" s="78"/>
      <c r="J286" s="75"/>
      <c r="K286" s="75"/>
    </row>
    <row r="287" spans="1:11" ht="12.75">
      <c r="A287" s="186" t="s">
        <v>20</v>
      </c>
      <c r="B287" s="185" t="s">
        <v>1266</v>
      </c>
      <c r="C287" s="186">
        <v>0.5</v>
      </c>
      <c r="D287" s="186">
        <f>$H$6</f>
        <v>2.91</v>
      </c>
      <c r="E287" s="186">
        <f>C287*D287</f>
        <v>1.455</v>
      </c>
      <c r="I287" s="78"/>
      <c r="J287" s="75"/>
      <c r="K287" s="75"/>
    </row>
    <row r="288" spans="1:11" ht="12.75">
      <c r="A288" s="186" t="s">
        <v>10</v>
      </c>
      <c r="B288" s="185" t="s">
        <v>1266</v>
      </c>
      <c r="C288" s="186">
        <v>1</v>
      </c>
      <c r="D288" s="186">
        <f>$H$7</f>
        <v>1.94</v>
      </c>
      <c r="E288" s="186">
        <f>C288*D288</f>
        <v>1.94</v>
      </c>
      <c r="I288" s="78"/>
      <c r="J288" s="75"/>
      <c r="K288" s="75"/>
    </row>
    <row r="289" spans="1:11" ht="12.75">
      <c r="A289" s="186" t="s">
        <v>1267</v>
      </c>
      <c r="B289" s="185"/>
      <c r="C289" s="186"/>
      <c r="D289" s="186"/>
      <c r="E289" s="186">
        <f>SUM(E287:E288)</f>
        <v>3.395</v>
      </c>
      <c r="I289" s="78"/>
      <c r="J289" s="75"/>
      <c r="K289" s="75"/>
    </row>
    <row r="290" spans="1:11" ht="12.75">
      <c r="A290" s="186"/>
      <c r="B290" s="185"/>
      <c r="C290" s="186"/>
      <c r="D290" s="186"/>
      <c r="E290" s="186"/>
      <c r="I290" s="78"/>
      <c r="J290" s="75"/>
      <c r="K290" s="75"/>
    </row>
    <row r="291" spans="1:11" ht="12.75">
      <c r="A291" s="186" t="s">
        <v>1269</v>
      </c>
      <c r="B291" s="185"/>
      <c r="C291" s="186"/>
      <c r="D291" s="186"/>
      <c r="E291" s="186">
        <f>E289*$H$4</f>
        <v>4.24375</v>
      </c>
      <c r="I291" s="78"/>
      <c r="J291" s="75"/>
      <c r="K291" s="75"/>
    </row>
    <row r="292" spans="1:11" ht="12.75">
      <c r="A292" s="186"/>
      <c r="B292" s="185"/>
      <c r="C292" s="186"/>
      <c r="D292" s="186"/>
      <c r="E292" s="186"/>
      <c r="I292" s="78"/>
      <c r="J292" s="75"/>
      <c r="K292" s="75"/>
    </row>
    <row r="293" spans="1:11" ht="12.75">
      <c r="A293" s="184" t="s">
        <v>1238</v>
      </c>
      <c r="B293" s="185"/>
      <c r="C293" s="186"/>
      <c r="D293" s="186"/>
      <c r="E293" s="184">
        <f>SUM(E285,E289,E291)</f>
        <v>7.63875</v>
      </c>
      <c r="I293" s="78"/>
      <c r="J293" s="75"/>
      <c r="K293" s="75"/>
    </row>
    <row r="294" spans="1:11" ht="12.75">
      <c r="A294" s="184" t="s">
        <v>1273</v>
      </c>
      <c r="B294" s="185"/>
      <c r="C294" s="186"/>
      <c r="D294" s="186"/>
      <c r="E294" s="184">
        <f>E293*0.2</f>
        <v>1.5277500000000002</v>
      </c>
      <c r="I294" s="78"/>
      <c r="J294" s="75"/>
      <c r="K294" s="75"/>
    </row>
    <row r="295" spans="1:11" ht="12.75">
      <c r="A295" s="184" t="s">
        <v>1238</v>
      </c>
      <c r="B295" s="185"/>
      <c r="C295" s="186"/>
      <c r="D295" s="186"/>
      <c r="E295" s="184">
        <f>SUM(E293:E294)</f>
        <v>9.1665</v>
      </c>
      <c r="I295" s="78"/>
      <c r="J295" s="75"/>
      <c r="K295" s="75"/>
    </row>
    <row r="296" spans="1:11" ht="12.75">
      <c r="A296" s="218"/>
      <c r="B296" s="217"/>
      <c r="C296" s="189"/>
      <c r="D296" s="189"/>
      <c r="E296" s="218"/>
      <c r="I296" s="78"/>
      <c r="J296" s="75"/>
      <c r="K296" s="75"/>
    </row>
    <row r="297" spans="1:11" ht="12.75">
      <c r="A297" s="218"/>
      <c r="B297" s="217"/>
      <c r="C297" s="189"/>
      <c r="D297" s="189"/>
      <c r="E297" s="218"/>
      <c r="I297" s="78"/>
      <c r="J297" s="75"/>
      <c r="K297" s="75"/>
    </row>
    <row r="298" spans="1:11" ht="12.75">
      <c r="A298" s="318" t="s">
        <v>40</v>
      </c>
      <c r="B298" s="318"/>
      <c r="C298" s="318"/>
      <c r="D298" s="318"/>
      <c r="E298" s="318"/>
      <c r="I298" s="78"/>
      <c r="J298" s="75"/>
      <c r="K298" s="75"/>
    </row>
    <row r="299" spans="1:11" ht="12.75">
      <c r="A299" s="192" t="s">
        <v>1247</v>
      </c>
      <c r="B299" s="192" t="s">
        <v>1248</v>
      </c>
      <c r="C299" s="192" t="s">
        <v>1249</v>
      </c>
      <c r="D299" s="192" t="s">
        <v>1250</v>
      </c>
      <c r="E299" s="192" t="s">
        <v>931</v>
      </c>
      <c r="I299" s="78"/>
      <c r="J299" s="75"/>
      <c r="K299" s="75"/>
    </row>
    <row r="300" spans="1:11" ht="12.75">
      <c r="A300" s="186"/>
      <c r="B300" s="185"/>
      <c r="C300" s="186"/>
      <c r="D300" s="186"/>
      <c r="E300" s="186"/>
      <c r="I300" s="78"/>
      <c r="J300" s="75"/>
      <c r="K300" s="75"/>
    </row>
    <row r="301" spans="1:11" ht="12.75">
      <c r="A301" s="186" t="s">
        <v>26</v>
      </c>
      <c r="B301" s="185"/>
      <c r="C301" s="186"/>
      <c r="D301" s="186"/>
      <c r="E301" s="186">
        <f>SUM(E300:E300)</f>
        <v>0</v>
      </c>
      <c r="I301" s="78"/>
      <c r="J301" s="75"/>
      <c r="K301" s="75"/>
    </row>
    <row r="302" spans="1:11" ht="12.75">
      <c r="A302" s="186"/>
      <c r="B302" s="185"/>
      <c r="C302" s="186"/>
      <c r="D302" s="186"/>
      <c r="E302" s="186"/>
      <c r="I302" s="78"/>
      <c r="J302" s="75"/>
      <c r="K302" s="75"/>
    </row>
    <row r="303" spans="1:11" ht="12.75">
      <c r="A303" s="186" t="s">
        <v>32</v>
      </c>
      <c r="B303" s="185" t="s">
        <v>1266</v>
      </c>
      <c r="C303" s="186">
        <v>0.08</v>
      </c>
      <c r="D303" s="186">
        <f>$H$6</f>
        <v>2.91</v>
      </c>
      <c r="E303" s="186">
        <f>C303*D303</f>
        <v>0.2328</v>
      </c>
      <c r="I303" s="78"/>
      <c r="J303" s="75"/>
      <c r="K303" s="75"/>
    </row>
    <row r="304" spans="1:11" ht="12.75">
      <c r="A304" s="186" t="s">
        <v>1265</v>
      </c>
      <c r="B304" s="185" t="s">
        <v>1266</v>
      </c>
      <c r="C304" s="186">
        <v>0.8</v>
      </c>
      <c r="D304" s="186">
        <f>$H$7</f>
        <v>1.94</v>
      </c>
      <c r="E304" s="186">
        <f>C304*D304</f>
        <v>1.552</v>
      </c>
      <c r="I304" s="78"/>
      <c r="J304" s="75"/>
      <c r="K304" s="75"/>
    </row>
    <row r="305" spans="1:11" ht="12.75">
      <c r="A305" s="186" t="s">
        <v>1267</v>
      </c>
      <c r="B305" s="185"/>
      <c r="C305" s="186"/>
      <c r="D305" s="186"/>
      <c r="E305" s="186">
        <f>SUM(E303:E304)</f>
        <v>1.7848000000000002</v>
      </c>
      <c r="I305" s="78"/>
      <c r="J305" s="75"/>
      <c r="K305" s="75"/>
    </row>
    <row r="306" spans="1:11" ht="12.75">
      <c r="A306" s="186"/>
      <c r="B306" s="185"/>
      <c r="C306" s="186"/>
      <c r="D306" s="186"/>
      <c r="E306" s="186"/>
      <c r="I306" s="78"/>
      <c r="J306" s="75"/>
      <c r="K306" s="75"/>
    </row>
    <row r="307" spans="1:11" ht="12.75">
      <c r="A307" s="186" t="s">
        <v>1269</v>
      </c>
      <c r="B307" s="185"/>
      <c r="C307" s="186"/>
      <c r="D307" s="186"/>
      <c r="E307" s="186">
        <f>E305*$H$4</f>
        <v>2.2310000000000003</v>
      </c>
      <c r="I307" s="78"/>
      <c r="J307" s="75"/>
      <c r="K307" s="75"/>
    </row>
    <row r="308" spans="1:11" ht="12.75">
      <c r="A308" s="186"/>
      <c r="B308" s="185"/>
      <c r="C308" s="186"/>
      <c r="D308" s="186"/>
      <c r="E308" s="186"/>
      <c r="I308" s="78"/>
      <c r="J308" s="75"/>
      <c r="K308" s="75"/>
    </row>
    <row r="309" spans="1:11" ht="12.75">
      <c r="A309" s="184" t="s">
        <v>1238</v>
      </c>
      <c r="B309" s="185"/>
      <c r="C309" s="186"/>
      <c r="D309" s="186"/>
      <c r="E309" s="184">
        <f>SUM(E301,E305,E307)</f>
        <v>4.0158000000000005</v>
      </c>
      <c r="I309" s="78"/>
      <c r="J309" s="75"/>
      <c r="K309" s="75"/>
    </row>
    <row r="310" spans="1:11" ht="12.75">
      <c r="A310" s="184" t="s">
        <v>1273</v>
      </c>
      <c r="B310" s="185"/>
      <c r="C310" s="186"/>
      <c r="D310" s="186"/>
      <c r="E310" s="184">
        <f>E309*0.2</f>
        <v>0.8031600000000001</v>
      </c>
      <c r="I310" s="78"/>
      <c r="J310" s="75"/>
      <c r="K310" s="75"/>
    </row>
    <row r="311" spans="1:11" ht="12.75">
      <c r="A311" s="184" t="s">
        <v>1238</v>
      </c>
      <c r="B311" s="185"/>
      <c r="C311" s="186"/>
      <c r="D311" s="186"/>
      <c r="E311" s="184">
        <f>SUM(E309:E310)</f>
        <v>4.818960000000001</v>
      </c>
      <c r="I311" s="78"/>
      <c r="J311" s="75"/>
      <c r="K311" s="75"/>
    </row>
    <row r="312" spans="1:11" ht="12.75">
      <c r="A312" s="218"/>
      <c r="B312" s="217"/>
      <c r="C312" s="189"/>
      <c r="D312" s="189"/>
      <c r="E312" s="218"/>
      <c r="I312" s="78"/>
      <c r="J312" s="75"/>
      <c r="K312" s="75"/>
    </row>
    <row r="313" spans="1:11" ht="12.75">
      <c r="A313" s="218"/>
      <c r="B313" s="217"/>
      <c r="C313" s="189"/>
      <c r="D313" s="189"/>
      <c r="E313" s="218"/>
      <c r="I313" s="78"/>
      <c r="J313" s="75"/>
      <c r="K313" s="75"/>
    </row>
    <row r="314" spans="1:11" ht="12.75">
      <c r="A314" s="318" t="s">
        <v>41</v>
      </c>
      <c r="B314" s="318"/>
      <c r="C314" s="318"/>
      <c r="D314" s="318"/>
      <c r="E314" s="318"/>
      <c r="I314" s="78"/>
      <c r="J314" s="75"/>
      <c r="K314" s="75"/>
    </row>
    <row r="315" spans="1:11" ht="12.75">
      <c r="A315" s="192" t="s">
        <v>1247</v>
      </c>
      <c r="B315" s="192" t="s">
        <v>1248</v>
      </c>
      <c r="C315" s="192" t="s">
        <v>1249</v>
      </c>
      <c r="D315" s="192" t="s">
        <v>1250</v>
      </c>
      <c r="E315" s="192" t="s">
        <v>931</v>
      </c>
      <c r="I315" s="78"/>
      <c r="J315" s="75"/>
      <c r="K315" s="75"/>
    </row>
    <row r="316" spans="1:11" ht="12.75">
      <c r="A316" s="186"/>
      <c r="B316" s="185"/>
      <c r="C316" s="186"/>
      <c r="D316" s="186"/>
      <c r="E316" s="186"/>
      <c r="I316" s="78"/>
      <c r="J316" s="75"/>
      <c r="K316" s="75"/>
    </row>
    <row r="317" spans="1:11" ht="12.75">
      <c r="A317" s="186" t="s">
        <v>26</v>
      </c>
      <c r="B317" s="185"/>
      <c r="C317" s="186"/>
      <c r="D317" s="186"/>
      <c r="E317" s="186">
        <f>SUM(E316:E316)</f>
        <v>0</v>
      </c>
      <c r="I317" s="78"/>
      <c r="J317" s="75"/>
      <c r="K317" s="75"/>
    </row>
    <row r="318" spans="1:11" ht="12.75">
      <c r="A318" s="186"/>
      <c r="B318" s="185"/>
      <c r="C318" s="186"/>
      <c r="D318" s="186"/>
      <c r="E318" s="186"/>
      <c r="I318" s="78"/>
      <c r="J318" s="75"/>
      <c r="K318" s="75"/>
    </row>
    <row r="319" spans="1:11" ht="12.75">
      <c r="A319" s="186" t="s">
        <v>1265</v>
      </c>
      <c r="B319" s="185" t="s">
        <v>1266</v>
      </c>
      <c r="C319" s="186">
        <v>0.2</v>
      </c>
      <c r="D319" s="186">
        <f>$H$7</f>
        <v>1.94</v>
      </c>
      <c r="E319" s="186">
        <f>C319*D319</f>
        <v>0.388</v>
      </c>
      <c r="I319" s="78"/>
      <c r="J319" s="75"/>
      <c r="K319" s="75"/>
    </row>
    <row r="320" spans="1:11" ht="12.75">
      <c r="A320" s="186" t="s">
        <v>1267</v>
      </c>
      <c r="B320" s="185"/>
      <c r="C320" s="186"/>
      <c r="D320" s="186"/>
      <c r="E320" s="186">
        <f>SUM(E319:E319)</f>
        <v>0.388</v>
      </c>
      <c r="I320" s="78"/>
      <c r="J320" s="75"/>
      <c r="K320" s="75"/>
    </row>
    <row r="321" spans="1:11" ht="12.75">
      <c r="A321" s="186"/>
      <c r="B321" s="185"/>
      <c r="C321" s="186"/>
      <c r="D321" s="186"/>
      <c r="E321" s="186"/>
      <c r="I321" s="78"/>
      <c r="J321" s="75"/>
      <c r="K321" s="75"/>
    </row>
    <row r="322" spans="1:11" ht="12.75">
      <c r="A322" s="186" t="s">
        <v>1269</v>
      </c>
      <c r="B322" s="185"/>
      <c r="C322" s="186"/>
      <c r="D322" s="186"/>
      <c r="E322" s="186">
        <f>E320*$H$4</f>
        <v>0.485</v>
      </c>
      <c r="I322" s="78"/>
      <c r="J322" s="75"/>
      <c r="K322" s="75"/>
    </row>
    <row r="323" spans="1:11" ht="12.75">
      <c r="A323" s="186"/>
      <c r="B323" s="185"/>
      <c r="C323" s="186"/>
      <c r="D323" s="186"/>
      <c r="E323" s="186"/>
      <c r="I323" s="78"/>
      <c r="J323" s="75"/>
      <c r="K323" s="75"/>
    </row>
    <row r="324" spans="1:11" ht="12.75">
      <c r="A324" s="184" t="s">
        <v>1238</v>
      </c>
      <c r="B324" s="185"/>
      <c r="C324" s="186"/>
      <c r="D324" s="186"/>
      <c r="E324" s="184">
        <f>SUM(E317,E320,E322)</f>
        <v>0.873</v>
      </c>
      <c r="I324" s="78"/>
      <c r="J324" s="75"/>
      <c r="K324" s="75"/>
    </row>
    <row r="325" spans="1:11" ht="12.75">
      <c r="A325" s="184" t="s">
        <v>1273</v>
      </c>
      <c r="B325" s="185"/>
      <c r="C325" s="186"/>
      <c r="D325" s="186"/>
      <c r="E325" s="184">
        <f>E324*0.2</f>
        <v>0.1746</v>
      </c>
      <c r="I325" s="78"/>
      <c r="J325" s="75"/>
      <c r="K325" s="75"/>
    </row>
    <row r="326" spans="1:11" ht="12.75">
      <c r="A326" s="184" t="s">
        <v>1238</v>
      </c>
      <c r="B326" s="185"/>
      <c r="C326" s="186"/>
      <c r="D326" s="186"/>
      <c r="E326" s="184">
        <f>SUM(E324:E325)</f>
        <v>1.0476</v>
      </c>
      <c r="I326" s="78"/>
      <c r="J326" s="75"/>
      <c r="K326" s="75"/>
    </row>
    <row r="327" spans="1:11" ht="12.75">
      <c r="A327" s="218"/>
      <c r="B327" s="217"/>
      <c r="C327" s="189"/>
      <c r="D327" s="189"/>
      <c r="E327" s="218"/>
      <c r="I327" s="78"/>
      <c r="J327" s="75"/>
      <c r="K327" s="75"/>
    </row>
    <row r="328" spans="1:11" ht="12.75">
      <c r="A328" s="218"/>
      <c r="B328" s="217"/>
      <c r="C328" s="189"/>
      <c r="D328" s="189"/>
      <c r="E328" s="218"/>
      <c r="I328" s="78"/>
      <c r="J328" s="75"/>
      <c r="K328" s="75"/>
    </row>
    <row r="329" spans="1:11" ht="12.75">
      <c r="A329" s="318" t="s">
        <v>42</v>
      </c>
      <c r="B329" s="318"/>
      <c r="C329" s="318"/>
      <c r="D329" s="318"/>
      <c r="E329" s="318"/>
      <c r="I329" s="78"/>
      <c r="J329" s="75"/>
      <c r="K329" s="75"/>
    </row>
    <row r="330" spans="1:11" ht="12.75">
      <c r="A330" s="192" t="s">
        <v>1247</v>
      </c>
      <c r="B330" s="192" t="s">
        <v>1248</v>
      </c>
      <c r="C330" s="192" t="s">
        <v>1249</v>
      </c>
      <c r="D330" s="192" t="s">
        <v>1250</v>
      </c>
      <c r="E330" s="192" t="s">
        <v>931</v>
      </c>
      <c r="I330" s="78"/>
      <c r="J330" s="75"/>
      <c r="K330" s="75"/>
    </row>
    <row r="331" spans="1:11" ht="12.75">
      <c r="A331" s="186" t="s">
        <v>43</v>
      </c>
      <c r="B331" s="185" t="s">
        <v>1255</v>
      </c>
      <c r="C331" s="186">
        <v>0.18</v>
      </c>
      <c r="D331" s="186">
        <v>10.98</v>
      </c>
      <c r="E331" s="186">
        <f>C331*D331</f>
        <v>1.9764</v>
      </c>
      <c r="I331" s="78"/>
      <c r="J331" s="75"/>
      <c r="K331" s="75"/>
    </row>
    <row r="332" spans="1:11" ht="12.75">
      <c r="A332" s="186" t="s">
        <v>26</v>
      </c>
      <c r="B332" s="185"/>
      <c r="C332" s="186"/>
      <c r="D332" s="186"/>
      <c r="E332" s="186">
        <f>SUM(E331:E331)</f>
        <v>1.9764</v>
      </c>
      <c r="I332" s="78"/>
      <c r="J332" s="75"/>
      <c r="K332" s="75"/>
    </row>
    <row r="333" spans="1:11" ht="12.75">
      <c r="A333" s="186"/>
      <c r="B333" s="185"/>
      <c r="C333" s="186"/>
      <c r="D333" s="186"/>
      <c r="E333" s="186"/>
      <c r="I333" s="78"/>
      <c r="J333" s="75"/>
      <c r="K333" s="75"/>
    </row>
    <row r="334" spans="1:11" ht="12.75">
      <c r="A334" s="186" t="s">
        <v>44</v>
      </c>
      <c r="B334" s="185" t="s">
        <v>1266</v>
      </c>
      <c r="C334" s="186">
        <v>0.4</v>
      </c>
      <c r="D334" s="186">
        <f>$H$6</f>
        <v>2.91</v>
      </c>
      <c r="E334" s="186">
        <f>C334*D334</f>
        <v>1.1640000000000001</v>
      </c>
      <c r="I334" s="78"/>
      <c r="J334" s="75"/>
      <c r="K334" s="75"/>
    </row>
    <row r="335" spans="1:11" ht="12.75">
      <c r="A335" s="186" t="s">
        <v>1267</v>
      </c>
      <c r="B335" s="185"/>
      <c r="C335" s="186"/>
      <c r="D335" s="186"/>
      <c r="E335" s="186">
        <f>SUM(E334:E334)</f>
        <v>1.1640000000000001</v>
      </c>
      <c r="I335" s="78"/>
      <c r="J335" s="75"/>
      <c r="K335" s="75"/>
    </row>
    <row r="336" spans="1:11" ht="12.75">
      <c r="A336" s="186"/>
      <c r="B336" s="185"/>
      <c r="C336" s="186"/>
      <c r="D336" s="186"/>
      <c r="E336" s="186"/>
      <c r="I336" s="78"/>
      <c r="J336" s="75"/>
      <c r="K336" s="75"/>
    </row>
    <row r="337" spans="1:11" ht="12.75">
      <c r="A337" s="186" t="s">
        <v>1269</v>
      </c>
      <c r="B337" s="185"/>
      <c r="C337" s="186"/>
      <c r="D337" s="186"/>
      <c r="E337" s="186">
        <f>E335*$H$4</f>
        <v>1.455</v>
      </c>
      <c r="I337" s="78"/>
      <c r="J337" s="75"/>
      <c r="K337" s="75"/>
    </row>
    <row r="338" spans="1:11" ht="12.75">
      <c r="A338" s="186"/>
      <c r="B338" s="185"/>
      <c r="C338" s="186"/>
      <c r="D338" s="186"/>
      <c r="E338" s="186"/>
      <c r="I338" s="78"/>
      <c r="J338" s="75"/>
      <c r="K338" s="75"/>
    </row>
    <row r="339" spans="1:11" ht="12.75">
      <c r="A339" s="184" t="s">
        <v>1238</v>
      </c>
      <c r="B339" s="185"/>
      <c r="C339" s="186"/>
      <c r="D339" s="186"/>
      <c r="E339" s="184">
        <f>SUM(E332,E335,E337)</f>
        <v>4.5954</v>
      </c>
      <c r="I339" s="78"/>
      <c r="J339" s="75"/>
      <c r="K339" s="75"/>
    </row>
    <row r="340" spans="1:11" ht="12.75">
      <c r="A340" s="184" t="s">
        <v>1273</v>
      </c>
      <c r="B340" s="185"/>
      <c r="C340" s="186"/>
      <c r="D340" s="186"/>
      <c r="E340" s="184">
        <f>E339*0.2</f>
        <v>0.91908</v>
      </c>
      <c r="I340" s="78"/>
      <c r="J340" s="75"/>
      <c r="K340" s="75"/>
    </row>
    <row r="341" spans="1:11" ht="12.75">
      <c r="A341" s="184" t="s">
        <v>1238</v>
      </c>
      <c r="B341" s="185"/>
      <c r="C341" s="186"/>
      <c r="D341" s="186"/>
      <c r="E341" s="184">
        <f>SUM(E339:E340)</f>
        <v>5.51448</v>
      </c>
      <c r="I341" s="78"/>
      <c r="J341" s="75"/>
      <c r="K341" s="75"/>
    </row>
    <row r="342" spans="1:11" ht="12.75">
      <c r="A342" s="218"/>
      <c r="B342" s="217"/>
      <c r="C342" s="189"/>
      <c r="D342" s="189"/>
      <c r="E342" s="218"/>
      <c r="I342" s="78"/>
      <c r="J342" s="75"/>
      <c r="K342" s="75"/>
    </row>
    <row r="343" spans="1:11" ht="12.75">
      <c r="A343" s="218"/>
      <c r="B343" s="217"/>
      <c r="C343" s="189"/>
      <c r="D343" s="189"/>
      <c r="E343" s="218"/>
      <c r="I343" s="78"/>
      <c r="J343" s="75"/>
      <c r="K343" s="75"/>
    </row>
    <row r="344" spans="1:11" ht="12.75">
      <c r="A344" s="317" t="s">
        <v>45</v>
      </c>
      <c r="B344" s="317"/>
      <c r="C344" s="317"/>
      <c r="D344" s="317"/>
      <c r="E344" s="317"/>
      <c r="I344" s="78"/>
      <c r="J344" s="75"/>
      <c r="K344" s="75"/>
    </row>
    <row r="345" spans="1:11" ht="12.75">
      <c r="A345" s="192" t="s">
        <v>1247</v>
      </c>
      <c r="B345" s="192" t="s">
        <v>1248</v>
      </c>
      <c r="C345" s="192" t="s">
        <v>1249</v>
      </c>
      <c r="D345" s="192" t="s">
        <v>1250</v>
      </c>
      <c r="E345" s="192" t="s">
        <v>931</v>
      </c>
      <c r="I345" s="78"/>
      <c r="J345" s="75"/>
      <c r="K345" s="75"/>
    </row>
    <row r="346" spans="1:11" ht="12.75">
      <c r="A346" s="186" t="s">
        <v>46</v>
      </c>
      <c r="B346" s="185" t="s">
        <v>1260</v>
      </c>
      <c r="C346" s="186">
        <v>0.74</v>
      </c>
      <c r="D346" s="186">
        <v>5</v>
      </c>
      <c r="E346" s="186">
        <f aca="true" t="shared" si="1" ref="E346:E353">C346*D346</f>
        <v>3.7</v>
      </c>
      <c r="I346" s="78"/>
      <c r="J346" s="75"/>
      <c r="K346" s="75"/>
    </row>
    <row r="347" spans="1:11" ht="12.75">
      <c r="A347" s="186" t="s">
        <v>47</v>
      </c>
      <c r="B347" s="185" t="s">
        <v>1014</v>
      </c>
      <c r="C347" s="186">
        <v>1</v>
      </c>
      <c r="D347" s="186">
        <v>7</v>
      </c>
      <c r="E347" s="186">
        <f t="shared" si="1"/>
        <v>7</v>
      </c>
      <c r="I347" s="78"/>
      <c r="J347" s="75"/>
      <c r="K347" s="75"/>
    </row>
    <row r="348" spans="1:11" ht="12.75">
      <c r="A348" s="186" t="s">
        <v>48</v>
      </c>
      <c r="B348" s="185" t="s">
        <v>1260</v>
      </c>
      <c r="C348" s="186">
        <v>0.03</v>
      </c>
      <c r="D348" s="186">
        <v>7.5</v>
      </c>
      <c r="E348" s="186">
        <f t="shared" si="1"/>
        <v>0.22499999999999998</v>
      </c>
      <c r="I348" s="78"/>
      <c r="J348" s="75"/>
      <c r="K348" s="75"/>
    </row>
    <row r="349" spans="1:11" ht="12.75">
      <c r="A349" s="186" t="s">
        <v>49</v>
      </c>
      <c r="B349" s="185" t="s">
        <v>1014</v>
      </c>
      <c r="C349" s="186">
        <v>0.97</v>
      </c>
      <c r="D349" s="186">
        <v>2.5</v>
      </c>
      <c r="E349" s="186">
        <f t="shared" si="1"/>
        <v>2.425</v>
      </c>
      <c r="I349" s="78"/>
      <c r="J349" s="75"/>
      <c r="K349" s="75"/>
    </row>
    <row r="350" spans="1:11" ht="12.75">
      <c r="A350" s="186" t="s">
        <v>50</v>
      </c>
      <c r="B350" s="185" t="s">
        <v>1014</v>
      </c>
      <c r="C350" s="186">
        <v>0.55</v>
      </c>
      <c r="D350" s="186">
        <v>9</v>
      </c>
      <c r="E350" s="186">
        <f t="shared" si="1"/>
        <v>4.95</v>
      </c>
      <c r="I350" s="78"/>
      <c r="J350" s="75"/>
      <c r="K350" s="75"/>
    </row>
    <row r="351" spans="1:11" ht="36" customHeight="1">
      <c r="A351" s="219" t="s">
        <v>51</v>
      </c>
      <c r="B351" s="215" t="s">
        <v>1010</v>
      </c>
      <c r="C351" s="211">
        <v>1</v>
      </c>
      <c r="D351" s="211">
        <v>70</v>
      </c>
      <c r="E351" s="211">
        <f t="shared" si="1"/>
        <v>70</v>
      </c>
      <c r="I351" s="78"/>
      <c r="J351" s="75"/>
      <c r="K351" s="75"/>
    </row>
    <row r="352" spans="1:11" ht="39.75" customHeight="1">
      <c r="A352" s="219" t="s">
        <v>52</v>
      </c>
      <c r="B352" s="215" t="s">
        <v>1023</v>
      </c>
      <c r="C352" s="211">
        <v>0.04</v>
      </c>
      <c r="D352" s="211">
        <v>231.59</v>
      </c>
      <c r="E352" s="211">
        <f t="shared" si="1"/>
        <v>9.2636</v>
      </c>
      <c r="I352" s="78"/>
      <c r="J352" s="75"/>
      <c r="K352" s="75"/>
    </row>
    <row r="353" spans="1:11" ht="39.75" customHeight="1">
      <c r="A353" s="219" t="s">
        <v>53</v>
      </c>
      <c r="B353" s="215" t="s">
        <v>1023</v>
      </c>
      <c r="C353" s="211">
        <v>0.04</v>
      </c>
      <c r="D353" s="211">
        <v>67.66</v>
      </c>
      <c r="E353" s="211">
        <f t="shared" si="1"/>
        <v>2.7064</v>
      </c>
      <c r="I353" s="78"/>
      <c r="J353" s="75"/>
      <c r="K353" s="75"/>
    </row>
    <row r="354" spans="1:11" ht="12.75">
      <c r="A354" s="186" t="s">
        <v>26</v>
      </c>
      <c r="B354" s="185"/>
      <c r="C354" s="186"/>
      <c r="D354" s="186"/>
      <c r="E354" s="186">
        <f>SUM(E346:E353)</f>
        <v>100.27</v>
      </c>
      <c r="I354" s="78"/>
      <c r="J354" s="75"/>
      <c r="K354" s="75"/>
    </row>
    <row r="355" spans="1:11" ht="12.75">
      <c r="A355" s="186"/>
      <c r="B355" s="185"/>
      <c r="C355" s="186"/>
      <c r="D355" s="186"/>
      <c r="E355" s="186"/>
      <c r="I355" s="78"/>
      <c r="J355" s="75"/>
      <c r="K355" s="75"/>
    </row>
    <row r="356" spans="1:11" ht="12.75">
      <c r="A356" s="186" t="s">
        <v>32</v>
      </c>
      <c r="B356" s="185" t="s">
        <v>1266</v>
      </c>
      <c r="C356" s="186">
        <v>0.35</v>
      </c>
      <c r="D356" s="186">
        <f>$H$6</f>
        <v>2.91</v>
      </c>
      <c r="E356" s="186">
        <f>C356*D356</f>
        <v>1.0185</v>
      </c>
      <c r="I356" s="78"/>
      <c r="J356" s="75"/>
      <c r="K356" s="75"/>
    </row>
    <row r="357" spans="1:11" ht="12.75">
      <c r="A357" s="186" t="s">
        <v>1265</v>
      </c>
      <c r="B357" s="185" t="s">
        <v>1266</v>
      </c>
      <c r="C357" s="186">
        <v>0.35</v>
      </c>
      <c r="D357" s="186">
        <f>$H$7</f>
        <v>1.94</v>
      </c>
      <c r="E357" s="186">
        <f>C357*D357</f>
        <v>0.6789999999999999</v>
      </c>
      <c r="I357" s="78"/>
      <c r="J357" s="75"/>
      <c r="K357" s="75"/>
    </row>
    <row r="358" spans="1:11" ht="12.75">
      <c r="A358" s="186" t="s">
        <v>1267</v>
      </c>
      <c r="B358" s="185"/>
      <c r="C358" s="186"/>
      <c r="D358" s="186"/>
      <c r="E358" s="186">
        <f>SUM(E356:E357)</f>
        <v>1.6974999999999998</v>
      </c>
      <c r="I358" s="78"/>
      <c r="J358" s="75"/>
      <c r="K358" s="75"/>
    </row>
    <row r="359" spans="1:11" ht="12.75">
      <c r="A359" s="186"/>
      <c r="B359" s="185"/>
      <c r="C359" s="186"/>
      <c r="D359" s="186"/>
      <c r="E359" s="186"/>
      <c r="I359" s="78"/>
      <c r="J359" s="75"/>
      <c r="K359" s="75"/>
    </row>
    <row r="360" spans="1:11" ht="12.75">
      <c r="A360" s="186" t="s">
        <v>1269</v>
      </c>
      <c r="B360" s="185"/>
      <c r="C360" s="186"/>
      <c r="D360" s="186"/>
      <c r="E360" s="186">
        <f>E358*$H$4</f>
        <v>2.1218749999999997</v>
      </c>
      <c r="I360" s="78"/>
      <c r="J360" s="75"/>
      <c r="K360" s="75"/>
    </row>
    <row r="361" spans="1:11" ht="12.75">
      <c r="A361" s="186"/>
      <c r="B361" s="185"/>
      <c r="C361" s="186"/>
      <c r="D361" s="186"/>
      <c r="E361" s="186"/>
      <c r="I361" s="78"/>
      <c r="J361" s="75"/>
      <c r="K361" s="75"/>
    </row>
    <row r="362" spans="1:11" ht="12.75">
      <c r="A362" s="184" t="s">
        <v>1238</v>
      </c>
      <c r="B362" s="185"/>
      <c r="C362" s="186"/>
      <c r="D362" s="186"/>
      <c r="E362" s="184">
        <f>SUM(E354,E358,E360)</f>
        <v>104.089375</v>
      </c>
      <c r="I362" s="78"/>
      <c r="J362" s="75"/>
      <c r="K362" s="75"/>
    </row>
    <row r="363" spans="1:11" ht="12.75">
      <c r="A363" s="184" t="s">
        <v>1273</v>
      </c>
      <c r="B363" s="185"/>
      <c r="C363" s="186"/>
      <c r="D363" s="186"/>
      <c r="E363" s="184">
        <f>E362*0.2</f>
        <v>20.817875</v>
      </c>
      <c r="I363" s="78"/>
      <c r="J363" s="75"/>
      <c r="K363" s="75"/>
    </row>
    <row r="364" spans="1:11" ht="12.75">
      <c r="A364" s="184" t="s">
        <v>1238</v>
      </c>
      <c r="B364" s="185"/>
      <c r="C364" s="186"/>
      <c r="D364" s="186"/>
      <c r="E364" s="184">
        <f>SUM(E362:E363)</f>
        <v>124.90725</v>
      </c>
      <c r="I364" s="78"/>
      <c r="J364" s="75"/>
      <c r="K364" s="75"/>
    </row>
    <row r="365" spans="1:11" ht="12.75">
      <c r="A365" s="218"/>
      <c r="B365" s="217"/>
      <c r="C365" s="189"/>
      <c r="D365" s="189"/>
      <c r="E365" s="218"/>
      <c r="I365" s="78"/>
      <c r="J365" s="75"/>
      <c r="K365" s="75"/>
    </row>
    <row r="366" spans="1:11" ht="15">
      <c r="A366" s="319" t="s">
        <v>705</v>
      </c>
      <c r="B366" s="319"/>
      <c r="C366" s="319"/>
      <c r="D366" s="319"/>
      <c r="E366" s="319"/>
      <c r="I366" s="78"/>
      <c r="J366" s="75"/>
      <c r="K366" s="75"/>
    </row>
    <row r="367" spans="1:11" ht="12.75">
      <c r="A367" s="192" t="s">
        <v>1247</v>
      </c>
      <c r="B367" s="192" t="s">
        <v>1248</v>
      </c>
      <c r="C367" s="192" t="s">
        <v>1249</v>
      </c>
      <c r="D367" s="192" t="s">
        <v>1250</v>
      </c>
      <c r="E367" s="192" t="s">
        <v>931</v>
      </c>
      <c r="I367" s="78"/>
      <c r="J367" s="75"/>
      <c r="K367" s="75"/>
    </row>
    <row r="368" spans="1:11" ht="12.75">
      <c r="A368" s="186" t="s">
        <v>54</v>
      </c>
      <c r="B368" s="185" t="s">
        <v>1039</v>
      </c>
      <c r="C368" s="186">
        <v>1.82</v>
      </c>
      <c r="D368" s="186">
        <v>3</v>
      </c>
      <c r="E368" s="186">
        <f>C368*D368</f>
        <v>5.46</v>
      </c>
      <c r="I368" s="78"/>
      <c r="J368" s="75"/>
      <c r="K368" s="75"/>
    </row>
    <row r="369" spans="1:11" ht="12.75">
      <c r="A369" s="186" t="s">
        <v>55</v>
      </c>
      <c r="B369" s="185" t="s">
        <v>1014</v>
      </c>
      <c r="C369" s="186">
        <v>1.67</v>
      </c>
      <c r="D369" s="186">
        <v>5</v>
      </c>
      <c r="E369" s="186">
        <f>C369*D369</f>
        <v>8.35</v>
      </c>
      <c r="I369" s="78"/>
      <c r="J369" s="75"/>
      <c r="K369" s="75"/>
    </row>
    <row r="370" spans="1:11" ht="12.75">
      <c r="A370" s="186" t="s">
        <v>26</v>
      </c>
      <c r="B370" s="185"/>
      <c r="C370" s="186"/>
      <c r="D370" s="186"/>
      <c r="E370" s="186">
        <f>SUM(E368:E369)</f>
        <v>13.809999999999999</v>
      </c>
      <c r="I370" s="78"/>
      <c r="J370" s="75"/>
      <c r="K370" s="75"/>
    </row>
    <row r="371" spans="1:11" ht="12.75">
      <c r="A371" s="186"/>
      <c r="B371" s="185"/>
      <c r="C371" s="186"/>
      <c r="D371" s="186"/>
      <c r="E371" s="186"/>
      <c r="I371" s="78"/>
      <c r="J371" s="75"/>
      <c r="K371" s="75"/>
    </row>
    <row r="372" spans="1:11" ht="12.75">
      <c r="A372" s="186" t="s">
        <v>8</v>
      </c>
      <c r="B372" s="185" t="s">
        <v>1266</v>
      </c>
      <c r="C372" s="186">
        <v>0.357</v>
      </c>
      <c r="D372" s="186">
        <f>$H$6</f>
        <v>2.91</v>
      </c>
      <c r="E372" s="186">
        <f>C372*D372</f>
        <v>1.03887</v>
      </c>
      <c r="I372" s="78"/>
      <c r="J372" s="75"/>
      <c r="K372" s="75"/>
    </row>
    <row r="373" spans="1:11" ht="12.75">
      <c r="A373" s="186" t="s">
        <v>10</v>
      </c>
      <c r="B373" s="185" t="s">
        <v>1266</v>
      </c>
      <c r="C373" s="186">
        <v>0.385</v>
      </c>
      <c r="D373" s="186">
        <f>$H$7</f>
        <v>1.94</v>
      </c>
      <c r="E373" s="186">
        <f>C373*D373</f>
        <v>0.7469</v>
      </c>
      <c r="I373" s="78"/>
      <c r="J373" s="75"/>
      <c r="K373" s="75"/>
    </row>
    <row r="374" spans="1:11" ht="12.75">
      <c r="A374" s="186" t="s">
        <v>1267</v>
      </c>
      <c r="B374" s="185"/>
      <c r="C374" s="186"/>
      <c r="D374" s="186"/>
      <c r="E374" s="186">
        <f>SUM(E372:E373)</f>
        <v>1.7857699999999999</v>
      </c>
      <c r="I374" s="78"/>
      <c r="J374" s="75"/>
      <c r="K374" s="75"/>
    </row>
    <row r="375" spans="1:11" ht="12.75">
      <c r="A375" s="186"/>
      <c r="B375" s="185"/>
      <c r="C375" s="186"/>
      <c r="D375" s="186"/>
      <c r="E375" s="186"/>
      <c r="I375" s="78"/>
      <c r="J375" s="75"/>
      <c r="K375" s="75"/>
    </row>
    <row r="376" spans="1:11" ht="12.75">
      <c r="A376" s="186" t="s">
        <v>1269</v>
      </c>
      <c r="B376" s="185"/>
      <c r="C376" s="186"/>
      <c r="D376" s="186"/>
      <c r="E376" s="186">
        <f>E374*$H$4</f>
        <v>2.2322124999999997</v>
      </c>
      <c r="I376" s="78"/>
      <c r="J376" s="75"/>
      <c r="K376" s="75"/>
    </row>
    <row r="377" spans="1:11" ht="12.75">
      <c r="A377" s="186"/>
      <c r="B377" s="185"/>
      <c r="C377" s="186"/>
      <c r="D377" s="186"/>
      <c r="E377" s="186"/>
      <c r="I377" s="78"/>
      <c r="J377" s="75"/>
      <c r="K377" s="75"/>
    </row>
    <row r="378" spans="1:11" ht="12.75">
      <c r="A378" s="184" t="s">
        <v>1238</v>
      </c>
      <c r="B378" s="185"/>
      <c r="C378" s="186"/>
      <c r="D378" s="186"/>
      <c r="E378" s="184">
        <f>SUM(E370,E374,E376)</f>
        <v>17.827982499999997</v>
      </c>
      <c r="I378" s="78"/>
      <c r="J378" s="75"/>
      <c r="K378" s="75"/>
    </row>
    <row r="379" spans="1:11" ht="12.75">
      <c r="A379" s="184" t="s">
        <v>1273</v>
      </c>
      <c r="B379" s="185"/>
      <c r="C379" s="186"/>
      <c r="D379" s="186"/>
      <c r="E379" s="184">
        <f>E378*0.2</f>
        <v>3.5655965</v>
      </c>
      <c r="I379" s="78"/>
      <c r="J379" s="75"/>
      <c r="K379" s="75"/>
    </row>
    <row r="380" spans="1:11" ht="12.75">
      <c r="A380" s="184" t="s">
        <v>1238</v>
      </c>
      <c r="B380" s="185"/>
      <c r="C380" s="186"/>
      <c r="D380" s="186"/>
      <c r="E380" s="184">
        <f>SUM(E378:E379)</f>
        <v>21.393578999999995</v>
      </c>
      <c r="I380" s="78"/>
      <c r="J380" s="75"/>
      <c r="K380" s="75"/>
    </row>
    <row r="381" spans="1:11" ht="12.75">
      <c r="A381" s="184"/>
      <c r="B381" s="185"/>
      <c r="C381" s="186"/>
      <c r="D381" s="186"/>
      <c r="E381" s="184"/>
      <c r="I381" s="78"/>
      <c r="J381" s="75"/>
      <c r="K381" s="75"/>
    </row>
    <row r="382" spans="1:11" ht="12.75">
      <c r="A382" s="318" t="s">
        <v>56</v>
      </c>
      <c r="B382" s="318"/>
      <c r="C382" s="318"/>
      <c r="D382" s="318"/>
      <c r="E382" s="318"/>
      <c r="I382" s="78"/>
      <c r="J382" s="75"/>
      <c r="K382" s="75"/>
    </row>
    <row r="383" spans="1:11" ht="12.75">
      <c r="A383" s="192" t="s">
        <v>1247</v>
      </c>
      <c r="B383" s="192" t="s">
        <v>1248</v>
      </c>
      <c r="C383" s="192" t="s">
        <v>1249</v>
      </c>
      <c r="D383" s="192" t="s">
        <v>1250</v>
      </c>
      <c r="E383" s="192" t="s">
        <v>931</v>
      </c>
      <c r="I383" s="78"/>
      <c r="J383" s="75"/>
      <c r="K383" s="75"/>
    </row>
    <row r="384" spans="1:11" ht="12.75">
      <c r="A384" s="186" t="s">
        <v>57</v>
      </c>
      <c r="B384" s="185" t="s">
        <v>1023</v>
      </c>
      <c r="C384" s="186">
        <v>0.836</v>
      </c>
      <c r="D384" s="186">
        <v>40</v>
      </c>
      <c r="E384" s="186">
        <f>C384*D384</f>
        <v>33.44</v>
      </c>
      <c r="I384" s="78"/>
      <c r="J384" s="75"/>
      <c r="K384" s="75"/>
    </row>
    <row r="385" spans="1:11" ht="12.75">
      <c r="A385" s="186" t="s">
        <v>1253</v>
      </c>
      <c r="B385" s="185" t="s">
        <v>1260</v>
      </c>
      <c r="C385" s="186">
        <v>294</v>
      </c>
      <c r="D385" s="186">
        <f>$H$8</f>
        <v>0.4</v>
      </c>
      <c r="E385" s="186">
        <f>C385*D385</f>
        <v>117.60000000000001</v>
      </c>
      <c r="I385" s="78"/>
      <c r="J385" s="75"/>
      <c r="K385" s="75"/>
    </row>
    <row r="386" spans="1:11" ht="12.75">
      <c r="A386" s="186" t="s">
        <v>1263</v>
      </c>
      <c r="B386" s="185" t="s">
        <v>1023</v>
      </c>
      <c r="C386" s="186">
        <v>0.8872</v>
      </c>
      <c r="D386" s="186">
        <f>$H$12</f>
        <v>50</v>
      </c>
      <c r="E386" s="186">
        <f>C386*D386</f>
        <v>44.36</v>
      </c>
      <c r="I386" s="78"/>
      <c r="J386" s="75"/>
      <c r="K386" s="75"/>
    </row>
    <row r="387" spans="1:11" ht="12.75">
      <c r="A387" s="186" t="s">
        <v>58</v>
      </c>
      <c r="B387" s="185" t="s">
        <v>1266</v>
      </c>
      <c r="C387" s="186">
        <v>0.714</v>
      </c>
      <c r="D387" s="186">
        <v>14</v>
      </c>
      <c r="E387" s="186">
        <f>C387*D387</f>
        <v>9.995999999999999</v>
      </c>
      <c r="I387" s="78"/>
      <c r="J387" s="75"/>
      <c r="K387" s="75"/>
    </row>
    <row r="388" spans="1:11" ht="12.75">
      <c r="A388" s="186" t="s">
        <v>26</v>
      </c>
      <c r="B388" s="185"/>
      <c r="C388" s="186"/>
      <c r="D388" s="186"/>
      <c r="E388" s="186">
        <f>SUM(E384:E387)</f>
        <v>205.39600000000004</v>
      </c>
      <c r="I388" s="78"/>
      <c r="J388" s="75"/>
      <c r="K388" s="75"/>
    </row>
    <row r="389" spans="1:11" ht="12.75">
      <c r="A389" s="186"/>
      <c r="B389" s="185"/>
      <c r="C389" s="186"/>
      <c r="D389" s="186"/>
      <c r="E389" s="186"/>
      <c r="I389" s="78"/>
      <c r="J389" s="75"/>
      <c r="K389" s="75"/>
    </row>
    <row r="390" spans="1:11" ht="12.75">
      <c r="A390" s="186" t="s">
        <v>10</v>
      </c>
      <c r="B390" s="185" t="s">
        <v>1266</v>
      </c>
      <c r="C390" s="186">
        <v>6</v>
      </c>
      <c r="D390" s="186">
        <f>$H$7</f>
        <v>1.94</v>
      </c>
      <c r="E390" s="186">
        <f>C390*D390</f>
        <v>11.64</v>
      </c>
      <c r="G390" s="79"/>
      <c r="I390" s="78"/>
      <c r="J390" s="75"/>
      <c r="K390" s="75"/>
    </row>
    <row r="391" spans="1:11" ht="12.75">
      <c r="A391" s="186" t="s">
        <v>1267</v>
      </c>
      <c r="B391" s="185"/>
      <c r="C391" s="186"/>
      <c r="D391" s="186"/>
      <c r="E391" s="186">
        <f>SUM(E390:E390)</f>
        <v>11.64</v>
      </c>
      <c r="I391" s="78"/>
      <c r="J391" s="75"/>
      <c r="K391" s="75"/>
    </row>
    <row r="392" spans="1:11" ht="12.75">
      <c r="A392" s="186"/>
      <c r="B392" s="185"/>
      <c r="C392" s="186"/>
      <c r="D392" s="186"/>
      <c r="E392" s="186"/>
      <c r="I392" s="78"/>
      <c r="J392" s="75"/>
      <c r="K392" s="75"/>
    </row>
    <row r="393" spans="1:11" ht="12.75">
      <c r="A393" s="186" t="str">
        <f>A11</f>
        <v>Prego 15x15</v>
      </c>
      <c r="B393" s="185"/>
      <c r="C393" s="186"/>
      <c r="D393" s="186"/>
      <c r="E393" s="186">
        <f>E391*$H$4</f>
        <v>14.55</v>
      </c>
      <c r="I393" s="78"/>
      <c r="J393" s="75"/>
      <c r="K393" s="75"/>
    </row>
    <row r="394" spans="1:11" ht="12.75">
      <c r="A394" s="186"/>
      <c r="B394" s="185"/>
      <c r="C394" s="186"/>
      <c r="D394" s="186"/>
      <c r="E394" s="186"/>
      <c r="I394" s="78"/>
      <c r="J394" s="75"/>
      <c r="K394" s="75"/>
    </row>
    <row r="395" spans="1:11" ht="12.75">
      <c r="A395" s="184" t="s">
        <v>1238</v>
      </c>
      <c r="B395" s="185"/>
      <c r="C395" s="186"/>
      <c r="D395" s="186"/>
      <c r="E395" s="184">
        <f>SUM(E388,E391,E393)</f>
        <v>231.58600000000007</v>
      </c>
      <c r="I395" s="78"/>
      <c r="J395" s="75"/>
      <c r="K395" s="75"/>
    </row>
    <row r="396" spans="1:11" ht="12.75">
      <c r="A396" s="184" t="s">
        <v>1273</v>
      </c>
      <c r="B396" s="185"/>
      <c r="C396" s="186"/>
      <c r="D396" s="186"/>
      <c r="E396" s="184">
        <f>E395*0.2</f>
        <v>46.317200000000014</v>
      </c>
      <c r="I396" s="78"/>
      <c r="J396" s="75"/>
      <c r="K396" s="75"/>
    </row>
    <row r="397" spans="1:11" ht="12.75">
      <c r="A397" s="184" t="s">
        <v>1238</v>
      </c>
      <c r="B397" s="185"/>
      <c r="C397" s="186"/>
      <c r="D397" s="186"/>
      <c r="E397" s="184">
        <f>SUM(E395:E396)</f>
        <v>277.9032000000001</v>
      </c>
      <c r="I397" s="78"/>
      <c r="J397" s="75"/>
      <c r="K397" s="75"/>
    </row>
    <row r="398" spans="1:11" ht="12.75">
      <c r="A398" s="218"/>
      <c r="B398" s="217"/>
      <c r="C398" s="189"/>
      <c r="D398" s="189"/>
      <c r="E398" s="218"/>
      <c r="I398" s="78"/>
      <c r="J398" s="75"/>
      <c r="K398" s="75"/>
    </row>
    <row r="399" spans="1:11" ht="12.75">
      <c r="A399" s="218"/>
      <c r="B399" s="217"/>
      <c r="C399" s="189"/>
      <c r="D399" s="189"/>
      <c r="E399" s="218"/>
      <c r="I399" s="78"/>
      <c r="J399" s="75"/>
      <c r="K399" s="75"/>
    </row>
    <row r="400" spans="1:11" ht="12.75">
      <c r="A400" s="318" t="s">
        <v>59</v>
      </c>
      <c r="B400" s="318"/>
      <c r="C400" s="318"/>
      <c r="D400" s="318"/>
      <c r="E400" s="318"/>
      <c r="I400" s="78"/>
      <c r="J400" s="75"/>
      <c r="K400" s="75"/>
    </row>
    <row r="401" spans="1:11" ht="12.75">
      <c r="A401" s="192" t="s">
        <v>1247</v>
      </c>
      <c r="B401" s="192" t="s">
        <v>1248</v>
      </c>
      <c r="C401" s="192" t="s">
        <v>1249</v>
      </c>
      <c r="D401" s="192" t="s">
        <v>1250</v>
      </c>
      <c r="E401" s="192" t="s">
        <v>931</v>
      </c>
      <c r="I401" s="78"/>
      <c r="J401" s="75"/>
      <c r="K401" s="75"/>
    </row>
    <row r="402" spans="1:11" ht="12.75">
      <c r="A402" s="186"/>
      <c r="B402" s="185"/>
      <c r="C402" s="186"/>
      <c r="D402" s="186"/>
      <c r="E402" s="186"/>
      <c r="I402" s="78"/>
      <c r="J402" s="75"/>
      <c r="K402" s="75"/>
    </row>
    <row r="403" spans="1:11" ht="12.75">
      <c r="A403" s="186" t="s">
        <v>26</v>
      </c>
      <c r="B403" s="185"/>
      <c r="C403" s="186"/>
      <c r="D403" s="186"/>
      <c r="E403" s="186">
        <f>SUM(E402:E402)</f>
        <v>0</v>
      </c>
      <c r="I403" s="78"/>
      <c r="J403" s="75"/>
      <c r="K403" s="75"/>
    </row>
    <row r="404" spans="1:11" ht="12.75">
      <c r="A404" s="186"/>
      <c r="B404" s="185"/>
      <c r="C404" s="186"/>
      <c r="D404" s="186"/>
      <c r="E404" s="186"/>
      <c r="I404" s="78"/>
      <c r="J404" s="75"/>
      <c r="K404" s="75"/>
    </row>
    <row r="405" spans="1:11" ht="12.75">
      <c r="A405" s="186" t="s">
        <v>32</v>
      </c>
      <c r="B405" s="185" t="s">
        <v>1266</v>
      </c>
      <c r="C405" s="186">
        <v>5</v>
      </c>
      <c r="D405" s="186">
        <f>$H$6</f>
        <v>2.91</v>
      </c>
      <c r="E405" s="186">
        <f>C405*D405</f>
        <v>14.55</v>
      </c>
      <c r="I405" s="78"/>
      <c r="J405" s="75"/>
      <c r="K405" s="75"/>
    </row>
    <row r="406" spans="1:11" ht="12.75">
      <c r="A406" s="186" t="s">
        <v>10</v>
      </c>
      <c r="B406" s="185" t="s">
        <v>1266</v>
      </c>
      <c r="C406" s="186">
        <v>8</v>
      </c>
      <c r="D406" s="186">
        <f>$H$7</f>
        <v>1.94</v>
      </c>
      <c r="E406" s="186">
        <f>C406*D406</f>
        <v>15.52</v>
      </c>
      <c r="I406" s="78"/>
      <c r="J406" s="75"/>
      <c r="K406" s="75"/>
    </row>
    <row r="407" spans="1:11" ht="12.75">
      <c r="A407" s="186" t="s">
        <v>1267</v>
      </c>
      <c r="B407" s="185"/>
      <c r="C407" s="186"/>
      <c r="D407" s="186"/>
      <c r="E407" s="186">
        <f>SUM(E405:E406)</f>
        <v>30.07</v>
      </c>
      <c r="I407" s="78"/>
      <c r="J407" s="75"/>
      <c r="K407" s="75"/>
    </row>
    <row r="408" spans="1:11" ht="12.75">
      <c r="A408" s="186"/>
      <c r="B408" s="185"/>
      <c r="C408" s="186"/>
      <c r="D408" s="186"/>
      <c r="E408" s="186"/>
      <c r="I408" s="78"/>
      <c r="J408" s="75"/>
      <c r="K408" s="75"/>
    </row>
    <row r="409" spans="1:11" ht="12.75">
      <c r="A409" s="186" t="str">
        <f>A29</f>
        <v>Tábua de virola de 12"x 1"</v>
      </c>
      <c r="B409" s="185"/>
      <c r="C409" s="186"/>
      <c r="D409" s="186"/>
      <c r="E409" s="186">
        <f>E407*$H$4</f>
        <v>37.5875</v>
      </c>
      <c r="I409" s="78"/>
      <c r="J409" s="75"/>
      <c r="K409" s="75"/>
    </row>
    <row r="410" spans="1:11" ht="12.75">
      <c r="A410" s="186"/>
      <c r="B410" s="185"/>
      <c r="C410" s="186"/>
      <c r="D410" s="186"/>
      <c r="E410" s="186"/>
      <c r="I410" s="78"/>
      <c r="J410" s="75"/>
      <c r="K410" s="75"/>
    </row>
    <row r="411" spans="1:11" ht="12.75">
      <c r="A411" s="184" t="s">
        <v>1238</v>
      </c>
      <c r="B411" s="185"/>
      <c r="C411" s="186"/>
      <c r="D411" s="186"/>
      <c r="E411" s="184">
        <f>SUM(E403,E407,E409)</f>
        <v>67.6575</v>
      </c>
      <c r="I411" s="78"/>
      <c r="J411" s="75"/>
      <c r="K411" s="75"/>
    </row>
    <row r="412" spans="1:11" ht="12.75">
      <c r="A412" s="184" t="s">
        <v>1273</v>
      </c>
      <c r="B412" s="185"/>
      <c r="C412" s="186"/>
      <c r="D412" s="186"/>
      <c r="E412" s="184">
        <f>E411*0.2</f>
        <v>13.531500000000001</v>
      </c>
      <c r="I412" s="78"/>
      <c r="J412" s="75"/>
      <c r="K412" s="75"/>
    </row>
    <row r="413" spans="1:11" ht="12.75">
      <c r="A413" s="184" t="s">
        <v>1238</v>
      </c>
      <c r="B413" s="185"/>
      <c r="C413" s="186"/>
      <c r="D413" s="186"/>
      <c r="E413" s="184">
        <f>SUM(E411:E412)</f>
        <v>81.189</v>
      </c>
      <c r="I413" s="78"/>
      <c r="J413" s="75"/>
      <c r="K413" s="75"/>
    </row>
    <row r="414" spans="1:11" ht="12.75">
      <c r="A414" s="218"/>
      <c r="B414" s="217"/>
      <c r="C414" s="189"/>
      <c r="D414" s="189"/>
      <c r="E414" s="218"/>
      <c r="I414" s="78"/>
      <c r="J414" s="75"/>
      <c r="K414" s="75"/>
    </row>
    <row r="415" spans="1:11" ht="12.75">
      <c r="A415" s="218"/>
      <c r="B415" s="217"/>
      <c r="C415" s="189"/>
      <c r="D415" s="189"/>
      <c r="E415" s="218"/>
      <c r="I415" s="78"/>
      <c r="J415" s="75"/>
      <c r="K415" s="75"/>
    </row>
    <row r="416" spans="1:11" ht="12.75">
      <c r="A416" s="318" t="s">
        <v>60</v>
      </c>
      <c r="B416" s="318"/>
      <c r="C416" s="318"/>
      <c r="D416" s="318"/>
      <c r="E416" s="318"/>
      <c r="I416" s="78"/>
      <c r="J416" s="75"/>
      <c r="K416" s="75"/>
    </row>
    <row r="417" spans="1:11" ht="12.75">
      <c r="A417" s="192" t="s">
        <v>1247</v>
      </c>
      <c r="B417" s="192" t="s">
        <v>1248</v>
      </c>
      <c r="C417" s="192" t="s">
        <v>1249</v>
      </c>
      <c r="D417" s="192" t="s">
        <v>1250</v>
      </c>
      <c r="E417" s="192" t="s">
        <v>931</v>
      </c>
      <c r="I417" s="78"/>
      <c r="J417" s="75"/>
      <c r="K417" s="75"/>
    </row>
    <row r="418" spans="1:11" ht="12.75">
      <c r="A418" s="186" t="s">
        <v>61</v>
      </c>
      <c r="B418" s="185" t="s">
        <v>1014</v>
      </c>
      <c r="C418" s="186">
        <v>1.03</v>
      </c>
      <c r="D418" s="186">
        <v>20</v>
      </c>
      <c r="E418" s="186">
        <f>C418*D418</f>
        <v>20.6</v>
      </c>
      <c r="I418" s="78"/>
      <c r="J418" s="75"/>
      <c r="K418" s="75"/>
    </row>
    <row r="419" spans="1:11" ht="12.75">
      <c r="A419" s="186" t="s">
        <v>1259</v>
      </c>
      <c r="B419" s="185" t="s">
        <v>1260</v>
      </c>
      <c r="C419" s="186">
        <v>0.07</v>
      </c>
      <c r="D419" s="186">
        <v>7.5</v>
      </c>
      <c r="E419" s="186">
        <f>C419*D419</f>
        <v>0.525</v>
      </c>
      <c r="I419" s="78"/>
      <c r="J419" s="75"/>
      <c r="K419" s="75"/>
    </row>
    <row r="420" spans="1:11" ht="12.75">
      <c r="A420" s="186" t="s">
        <v>26</v>
      </c>
      <c r="B420" s="185"/>
      <c r="C420" s="186"/>
      <c r="D420" s="186"/>
      <c r="E420" s="186">
        <f>SUM(E418:E419)</f>
        <v>21.125</v>
      </c>
      <c r="I420" s="78"/>
      <c r="J420" s="75"/>
      <c r="K420" s="75"/>
    </row>
    <row r="421" spans="1:11" ht="12.75">
      <c r="A421" s="186"/>
      <c r="B421" s="185"/>
      <c r="C421" s="186"/>
      <c r="D421" s="186"/>
      <c r="E421" s="186"/>
      <c r="I421" s="78"/>
      <c r="J421" s="75"/>
      <c r="K421" s="75"/>
    </row>
    <row r="422" spans="1:11" ht="12.75">
      <c r="A422" s="186" t="s">
        <v>62</v>
      </c>
      <c r="B422" s="185" t="s">
        <v>1266</v>
      </c>
      <c r="C422" s="186">
        <v>0.5</v>
      </c>
      <c r="D422" s="186">
        <f>$H$6</f>
        <v>2.91</v>
      </c>
      <c r="E422" s="186">
        <f>C422*D422</f>
        <v>1.455</v>
      </c>
      <c r="I422" s="78"/>
      <c r="J422" s="75"/>
      <c r="K422" s="75"/>
    </row>
    <row r="423" spans="1:11" ht="12.75">
      <c r="A423" s="186" t="s">
        <v>10</v>
      </c>
      <c r="B423" s="185" t="s">
        <v>1266</v>
      </c>
      <c r="C423" s="186">
        <v>0.5</v>
      </c>
      <c r="D423" s="186">
        <f>$H$7</f>
        <v>1.94</v>
      </c>
      <c r="E423" s="186">
        <f>C423*D423</f>
        <v>0.97</v>
      </c>
      <c r="I423" s="78"/>
      <c r="J423" s="75"/>
      <c r="K423" s="75"/>
    </row>
    <row r="424" spans="1:11" ht="12.75">
      <c r="A424" s="186" t="s">
        <v>1267</v>
      </c>
      <c r="B424" s="185"/>
      <c r="C424" s="186"/>
      <c r="D424" s="186"/>
      <c r="E424" s="186">
        <f>SUM(E422:E423)</f>
        <v>2.425</v>
      </c>
      <c r="I424" s="78"/>
      <c r="J424" s="75"/>
      <c r="K424" s="75"/>
    </row>
    <row r="425" spans="1:11" ht="12.75">
      <c r="A425" s="186"/>
      <c r="B425" s="185"/>
      <c r="C425" s="186"/>
      <c r="D425" s="186"/>
      <c r="E425" s="186"/>
      <c r="I425" s="78"/>
      <c r="J425" s="75"/>
      <c r="K425" s="75"/>
    </row>
    <row r="426" spans="1:11" ht="12.75">
      <c r="A426" s="186" t="s">
        <v>1269</v>
      </c>
      <c r="B426" s="185"/>
      <c r="C426" s="186"/>
      <c r="D426" s="186"/>
      <c r="E426" s="186">
        <f>E424*$H$4</f>
        <v>3.03125</v>
      </c>
      <c r="I426" s="78"/>
      <c r="J426" s="75"/>
      <c r="K426" s="75"/>
    </row>
    <row r="427" spans="1:11" ht="12.75">
      <c r="A427" s="186"/>
      <c r="B427" s="185"/>
      <c r="C427" s="186"/>
      <c r="D427" s="186"/>
      <c r="E427" s="186"/>
      <c r="I427" s="78"/>
      <c r="J427" s="75"/>
      <c r="K427" s="75"/>
    </row>
    <row r="428" spans="1:11" ht="12.75">
      <c r="A428" s="184" t="s">
        <v>1238</v>
      </c>
      <c r="B428" s="185"/>
      <c r="C428" s="186"/>
      <c r="D428" s="186"/>
      <c r="E428" s="184">
        <f>SUM(E420,E424,E426)</f>
        <v>26.58125</v>
      </c>
      <c r="I428" s="78"/>
      <c r="J428" s="75"/>
      <c r="K428" s="75"/>
    </row>
    <row r="429" spans="1:11" ht="12.75">
      <c r="A429" s="184" t="s">
        <v>1273</v>
      </c>
      <c r="B429" s="185"/>
      <c r="C429" s="186"/>
      <c r="D429" s="186"/>
      <c r="E429" s="184">
        <f>E428*0.2</f>
        <v>5.31625</v>
      </c>
      <c r="I429" s="78"/>
      <c r="J429" s="75"/>
      <c r="K429" s="75"/>
    </row>
    <row r="430" spans="1:11" ht="12.75">
      <c r="A430" s="184" t="s">
        <v>1238</v>
      </c>
      <c r="B430" s="185"/>
      <c r="C430" s="186"/>
      <c r="D430" s="186"/>
      <c r="E430" s="184">
        <f>SUM(E428:E429)</f>
        <v>31.8975</v>
      </c>
      <c r="I430" s="78"/>
      <c r="J430" s="75"/>
      <c r="K430" s="75"/>
    </row>
    <row r="431" spans="1:11" ht="12.75">
      <c r="A431" s="218"/>
      <c r="B431" s="217"/>
      <c r="C431" s="189"/>
      <c r="D431" s="189"/>
      <c r="E431" s="218"/>
      <c r="I431" s="78"/>
      <c r="J431" s="75"/>
      <c r="K431" s="75"/>
    </row>
    <row r="432" spans="1:11" ht="12.75">
      <c r="A432" s="218"/>
      <c r="B432" s="217"/>
      <c r="C432" s="189"/>
      <c r="D432" s="189"/>
      <c r="E432" s="218"/>
      <c r="I432" s="78"/>
      <c r="J432" s="75"/>
      <c r="K432" s="75"/>
    </row>
    <row r="433" spans="1:11" ht="12.75">
      <c r="A433" s="318" t="s">
        <v>63</v>
      </c>
      <c r="B433" s="318"/>
      <c r="C433" s="318"/>
      <c r="D433" s="318"/>
      <c r="E433" s="318"/>
      <c r="I433" s="78"/>
      <c r="J433" s="75"/>
      <c r="K433" s="75"/>
    </row>
    <row r="434" spans="1:5" ht="12.75">
      <c r="A434" s="192" t="s">
        <v>1247</v>
      </c>
      <c r="B434" s="192" t="s">
        <v>1248</v>
      </c>
      <c r="C434" s="192" t="s">
        <v>1249</v>
      </c>
      <c r="D434" s="192" t="s">
        <v>1250</v>
      </c>
      <c r="E434" s="192" t="s">
        <v>931</v>
      </c>
    </row>
    <row r="435" spans="1:5" ht="12.75">
      <c r="A435" s="186" t="s">
        <v>1253</v>
      </c>
      <c r="B435" s="185" t="s">
        <v>1260</v>
      </c>
      <c r="C435" s="186">
        <v>2.43</v>
      </c>
      <c r="D435" s="186">
        <f>$H$8</f>
        <v>0.4</v>
      </c>
      <c r="E435" s="186">
        <f>C435*D435</f>
        <v>0.9720000000000001</v>
      </c>
    </row>
    <row r="436" spans="1:5" ht="12.75">
      <c r="A436" s="186" t="s">
        <v>1263</v>
      </c>
      <c r="B436" s="185" t="s">
        <v>1023</v>
      </c>
      <c r="C436" s="186">
        <v>0.0061</v>
      </c>
      <c r="D436" s="186">
        <f>$H$12</f>
        <v>50</v>
      </c>
      <c r="E436" s="186">
        <f>C436*D436</f>
        <v>0.305</v>
      </c>
    </row>
    <row r="437" spans="1:5" ht="12.75">
      <c r="A437" s="186" t="s">
        <v>26</v>
      </c>
      <c r="B437" s="185"/>
      <c r="C437" s="186"/>
      <c r="D437" s="186"/>
      <c r="E437" s="186">
        <f>SUM(E435:E436)</f>
        <v>1.2770000000000001</v>
      </c>
    </row>
    <row r="438" spans="1:5" ht="12.75">
      <c r="A438" s="186"/>
      <c r="B438" s="185"/>
      <c r="C438" s="186"/>
      <c r="D438" s="186"/>
      <c r="E438" s="186"/>
    </row>
    <row r="439" spans="1:5" ht="12.75">
      <c r="A439" s="186" t="s">
        <v>32</v>
      </c>
      <c r="B439" s="185" t="s">
        <v>1266</v>
      </c>
      <c r="C439" s="186">
        <v>0.1</v>
      </c>
      <c r="D439" s="186">
        <f>$H$6</f>
        <v>2.91</v>
      </c>
      <c r="E439" s="186">
        <f>C439*D439</f>
        <v>0.29100000000000004</v>
      </c>
    </row>
    <row r="440" spans="1:5" ht="12.75">
      <c r="A440" s="186" t="s">
        <v>10</v>
      </c>
      <c r="B440" s="185" t="s">
        <v>1266</v>
      </c>
      <c r="C440" s="186">
        <v>0.15</v>
      </c>
      <c r="D440" s="186">
        <f>$H$7</f>
        <v>1.94</v>
      </c>
      <c r="E440" s="186">
        <f>C440*D440</f>
        <v>0.291</v>
      </c>
    </row>
    <row r="441" spans="1:5" ht="12.75">
      <c r="A441" s="186" t="s">
        <v>1267</v>
      </c>
      <c r="B441" s="185"/>
      <c r="C441" s="186"/>
      <c r="D441" s="186"/>
      <c r="E441" s="186">
        <f>SUM(E439:E440)</f>
        <v>0.5820000000000001</v>
      </c>
    </row>
    <row r="442" spans="1:5" ht="12.75">
      <c r="A442" s="186"/>
      <c r="B442" s="185"/>
      <c r="C442" s="186"/>
      <c r="D442" s="186"/>
      <c r="E442" s="186"/>
    </row>
    <row r="443" spans="1:5" ht="12.75">
      <c r="A443" s="186" t="str">
        <f>A36</f>
        <v>ENCARGOS SOCIAIS (125% DE SUBTOTAL 2 )</v>
      </c>
      <c r="B443" s="185"/>
      <c r="C443" s="186"/>
      <c r="D443" s="186"/>
      <c r="E443" s="186">
        <f>E441*$H$4</f>
        <v>0.7275</v>
      </c>
    </row>
    <row r="444" spans="1:5" ht="12.75">
      <c r="A444" s="186"/>
      <c r="B444" s="185"/>
      <c r="C444" s="186"/>
      <c r="D444" s="186"/>
      <c r="E444" s="186"/>
    </row>
    <row r="445" spans="1:5" ht="12.75">
      <c r="A445" s="184" t="s">
        <v>1238</v>
      </c>
      <c r="B445" s="185"/>
      <c r="C445" s="186"/>
      <c r="D445" s="186"/>
      <c r="E445" s="184">
        <f>SUM(E437,E441,E443)</f>
        <v>2.5865</v>
      </c>
    </row>
    <row r="446" spans="1:5" ht="12.75">
      <c r="A446" s="184" t="s">
        <v>1273</v>
      </c>
      <c r="B446" s="185"/>
      <c r="C446" s="186"/>
      <c r="D446" s="186"/>
      <c r="E446" s="184">
        <f>E445*0.2</f>
        <v>0.5173</v>
      </c>
    </row>
    <row r="447" spans="1:5" ht="12.75">
      <c r="A447" s="184" t="s">
        <v>1238</v>
      </c>
      <c r="B447" s="185"/>
      <c r="C447" s="186"/>
      <c r="D447" s="186"/>
      <c r="E447" s="184">
        <f>SUM(E445:E446)</f>
        <v>3.1038</v>
      </c>
    </row>
    <row r="448" spans="1:5" ht="12.75">
      <c r="A448" s="220"/>
      <c r="B448" s="221"/>
      <c r="C448" s="220"/>
      <c r="D448" s="220"/>
      <c r="E448" s="220"/>
    </row>
    <row r="449" spans="1:5" ht="12.75">
      <c r="A449" s="218"/>
      <c r="B449" s="217"/>
      <c r="C449" s="189"/>
      <c r="D449" s="189"/>
      <c r="E449" s="218"/>
    </row>
    <row r="450" spans="1:11" ht="12.75">
      <c r="A450" s="316" t="s">
        <v>64</v>
      </c>
      <c r="B450" s="316"/>
      <c r="C450" s="316"/>
      <c r="D450" s="316"/>
      <c r="E450" s="316"/>
      <c r="I450" s="78"/>
      <c r="J450" s="75"/>
      <c r="K450" s="75"/>
    </row>
    <row r="451" spans="1:11" ht="25.5" customHeight="1">
      <c r="A451" s="192" t="s">
        <v>1247</v>
      </c>
      <c r="B451" s="192" t="s">
        <v>1248</v>
      </c>
      <c r="C451" s="192" t="s">
        <v>1249</v>
      </c>
      <c r="D451" s="192" t="s">
        <v>1250</v>
      </c>
      <c r="E451" s="192" t="s">
        <v>931</v>
      </c>
      <c r="I451" s="78"/>
      <c r="J451" s="75"/>
      <c r="K451" s="75"/>
    </row>
    <row r="452" spans="1:11" ht="12.75">
      <c r="A452" s="186" t="s">
        <v>1263</v>
      </c>
      <c r="B452" s="185" t="s">
        <v>1023</v>
      </c>
      <c r="C452" s="186">
        <v>0.0243</v>
      </c>
      <c r="D452" s="186">
        <f>$H$12</f>
        <v>50</v>
      </c>
      <c r="E452" s="186">
        <f>C452*D452</f>
        <v>1.2149999999999999</v>
      </c>
      <c r="I452" s="78"/>
      <c r="J452" s="75"/>
      <c r="K452" s="75"/>
    </row>
    <row r="453" spans="1:11" ht="12.75">
      <c r="A453" s="186" t="s">
        <v>65</v>
      </c>
      <c r="B453" s="185" t="s">
        <v>1260</v>
      </c>
      <c r="C453" s="186">
        <v>3.64</v>
      </c>
      <c r="D453" s="186">
        <f>$H$20</f>
        <v>0.3</v>
      </c>
      <c r="E453" s="186">
        <f>C453*D453</f>
        <v>1.092</v>
      </c>
      <c r="I453" s="78"/>
      <c r="J453" s="75"/>
      <c r="K453" s="75"/>
    </row>
    <row r="454" spans="1:11" ht="12.75">
      <c r="A454" s="186" t="s">
        <v>1253</v>
      </c>
      <c r="B454" s="185" t="s">
        <v>1260</v>
      </c>
      <c r="C454" s="186">
        <v>3.64</v>
      </c>
      <c r="D454" s="186">
        <f>$H$8</f>
        <v>0.4</v>
      </c>
      <c r="E454" s="186">
        <f>C454*D454</f>
        <v>1.4560000000000002</v>
      </c>
      <c r="I454" s="78"/>
      <c r="J454" s="75"/>
      <c r="K454" s="75"/>
    </row>
    <row r="455" spans="1:11" ht="12.75">
      <c r="A455" s="186" t="s">
        <v>26</v>
      </c>
      <c r="B455" s="185"/>
      <c r="C455" s="186"/>
      <c r="D455" s="186"/>
      <c r="E455" s="186">
        <f>SUM(E452:E454)</f>
        <v>3.763</v>
      </c>
      <c r="I455" s="78"/>
      <c r="J455" s="75"/>
      <c r="K455" s="75"/>
    </row>
    <row r="456" spans="1:11" ht="12.75">
      <c r="A456" s="186"/>
      <c r="B456" s="185"/>
      <c r="C456" s="186"/>
      <c r="D456" s="186"/>
      <c r="E456" s="186"/>
      <c r="I456" s="78"/>
      <c r="J456" s="75"/>
      <c r="K456" s="75"/>
    </row>
    <row r="457" spans="1:11" ht="12.75">
      <c r="A457" s="186" t="s">
        <v>32</v>
      </c>
      <c r="B457" s="185" t="s">
        <v>1266</v>
      </c>
      <c r="C457" s="186">
        <v>0.6</v>
      </c>
      <c r="D457" s="186">
        <f>$H$6</f>
        <v>2.91</v>
      </c>
      <c r="E457" s="186">
        <f>C457*D457</f>
        <v>1.746</v>
      </c>
      <c r="I457" s="78"/>
      <c r="J457" s="75"/>
      <c r="K457" s="75"/>
    </row>
    <row r="458" spans="1:11" ht="12.75">
      <c r="A458" s="186" t="s">
        <v>1265</v>
      </c>
      <c r="B458" s="185" t="s">
        <v>1266</v>
      </c>
      <c r="C458" s="186">
        <v>0.8</v>
      </c>
      <c r="D458" s="186">
        <f>$H$7</f>
        <v>1.94</v>
      </c>
      <c r="E458" s="186">
        <f>C458*D458</f>
        <v>1.552</v>
      </c>
      <c r="I458" s="78"/>
      <c r="J458" s="75"/>
      <c r="K458" s="75"/>
    </row>
    <row r="459" spans="1:11" ht="12.75">
      <c r="A459" s="186" t="s">
        <v>1267</v>
      </c>
      <c r="B459" s="185"/>
      <c r="C459" s="186"/>
      <c r="D459" s="186"/>
      <c r="E459" s="186">
        <f>SUM(E457:E458)</f>
        <v>3.298</v>
      </c>
      <c r="I459" s="78"/>
      <c r="J459" s="75"/>
      <c r="K459" s="75"/>
    </row>
    <row r="460" spans="1:11" ht="12.75">
      <c r="A460" s="186"/>
      <c r="B460" s="185"/>
      <c r="C460" s="186"/>
      <c r="D460" s="186"/>
      <c r="E460" s="186"/>
      <c r="I460" s="78"/>
      <c r="J460" s="75"/>
      <c r="K460" s="75"/>
    </row>
    <row r="461" spans="1:11" ht="12.75">
      <c r="A461" s="186" t="s">
        <v>1269</v>
      </c>
      <c r="B461" s="185"/>
      <c r="C461" s="186"/>
      <c r="D461" s="186"/>
      <c r="E461" s="186">
        <f>E459*$H$4</f>
        <v>4.1225000000000005</v>
      </c>
      <c r="I461" s="78"/>
      <c r="J461" s="75"/>
      <c r="K461" s="75"/>
    </row>
    <row r="462" spans="1:11" ht="12.75">
      <c r="A462" s="186"/>
      <c r="B462" s="185"/>
      <c r="C462" s="186"/>
      <c r="D462" s="186"/>
      <c r="E462" s="186"/>
      <c r="I462" s="78"/>
      <c r="J462" s="75"/>
      <c r="K462" s="75"/>
    </row>
    <row r="463" spans="1:11" ht="12.75">
      <c r="A463" s="184" t="s">
        <v>1238</v>
      </c>
      <c r="B463" s="185"/>
      <c r="C463" s="186"/>
      <c r="D463" s="186"/>
      <c r="E463" s="184">
        <f>SUM(E455,E459,E461)</f>
        <v>11.1835</v>
      </c>
      <c r="I463" s="78"/>
      <c r="J463" s="75"/>
      <c r="K463" s="75"/>
    </row>
    <row r="464" spans="1:11" ht="12.75">
      <c r="A464" s="184" t="s">
        <v>1273</v>
      </c>
      <c r="B464" s="185"/>
      <c r="C464" s="186"/>
      <c r="D464" s="186"/>
      <c r="E464" s="184">
        <f>E463*0.2</f>
        <v>2.2367000000000004</v>
      </c>
      <c r="I464" s="78"/>
      <c r="J464" s="75"/>
      <c r="K464" s="75"/>
    </row>
    <row r="465" spans="1:11" ht="12.75">
      <c r="A465" s="184" t="s">
        <v>1238</v>
      </c>
      <c r="B465" s="185"/>
      <c r="C465" s="186"/>
      <c r="D465" s="186"/>
      <c r="E465" s="184">
        <f>SUM(E463:E464)</f>
        <v>13.420200000000001</v>
      </c>
      <c r="I465" s="78"/>
      <c r="J465" s="75"/>
      <c r="K465" s="75"/>
    </row>
    <row r="466" spans="1:11" ht="12.75">
      <c r="A466" s="218"/>
      <c r="B466" s="217"/>
      <c r="C466" s="189"/>
      <c r="D466" s="189"/>
      <c r="E466" s="218"/>
      <c r="I466" s="78"/>
      <c r="J466" s="75"/>
      <c r="K466" s="75"/>
    </row>
    <row r="467" spans="1:11" ht="12.75">
      <c r="A467" s="218"/>
      <c r="B467" s="217"/>
      <c r="C467" s="189"/>
      <c r="D467" s="189"/>
      <c r="E467" s="218"/>
      <c r="I467" s="78"/>
      <c r="J467" s="75"/>
      <c r="K467" s="75"/>
    </row>
    <row r="468" spans="1:11" ht="12.75">
      <c r="A468" s="316" t="s">
        <v>66</v>
      </c>
      <c r="B468" s="316"/>
      <c r="C468" s="316"/>
      <c r="D468" s="316"/>
      <c r="E468" s="316"/>
      <c r="I468" s="78"/>
      <c r="J468" s="75"/>
      <c r="K468" s="75"/>
    </row>
    <row r="469" spans="1:11" ht="24.75" customHeight="1">
      <c r="A469" s="192" t="s">
        <v>1247</v>
      </c>
      <c r="B469" s="192" t="s">
        <v>1248</v>
      </c>
      <c r="C469" s="192" t="s">
        <v>1249</v>
      </c>
      <c r="D469" s="192" t="s">
        <v>1250</v>
      </c>
      <c r="E469" s="192" t="s">
        <v>931</v>
      </c>
      <c r="I469" s="78"/>
      <c r="J469" s="75"/>
      <c r="K469" s="75"/>
    </row>
    <row r="470" spans="1:11" ht="12.75">
      <c r="A470" s="186" t="s">
        <v>1263</v>
      </c>
      <c r="B470" s="185" t="s">
        <v>1023</v>
      </c>
      <c r="C470" s="186">
        <v>0.0061</v>
      </c>
      <c r="D470" s="186">
        <f>$H$12</f>
        <v>50</v>
      </c>
      <c r="E470" s="186">
        <f>C470*D470</f>
        <v>0.305</v>
      </c>
      <c r="I470" s="78"/>
      <c r="J470" s="75"/>
      <c r="K470" s="75"/>
    </row>
    <row r="471" spans="1:11" ht="12.75">
      <c r="A471" s="186" t="s">
        <v>65</v>
      </c>
      <c r="B471" s="185" t="s">
        <v>1260</v>
      </c>
      <c r="C471" s="186">
        <v>1.22</v>
      </c>
      <c r="D471" s="186">
        <f>$H$20</f>
        <v>0.3</v>
      </c>
      <c r="E471" s="186">
        <f>C471*D471</f>
        <v>0.366</v>
      </c>
      <c r="I471" s="78"/>
      <c r="J471" s="75"/>
      <c r="K471" s="75"/>
    </row>
    <row r="472" spans="1:11" ht="12.75">
      <c r="A472" s="186" t="s">
        <v>26</v>
      </c>
      <c r="B472" s="185"/>
      <c r="C472" s="186"/>
      <c r="D472" s="186"/>
      <c r="E472" s="186">
        <f>SUM(E470:E471)</f>
        <v>0.671</v>
      </c>
      <c r="I472" s="78"/>
      <c r="J472" s="75"/>
      <c r="K472" s="75"/>
    </row>
    <row r="473" spans="1:11" ht="12.75">
      <c r="A473" s="186"/>
      <c r="B473" s="185"/>
      <c r="C473" s="186"/>
      <c r="D473" s="186"/>
      <c r="E473" s="186"/>
      <c r="I473" s="78"/>
      <c r="J473" s="75"/>
      <c r="K473" s="75"/>
    </row>
    <row r="474" spans="1:11" ht="12.75">
      <c r="A474" s="186" t="s">
        <v>32</v>
      </c>
      <c r="B474" s="185" t="s">
        <v>1266</v>
      </c>
      <c r="C474" s="186">
        <v>0.5</v>
      </c>
      <c r="D474" s="186">
        <f>$H$6</f>
        <v>2.91</v>
      </c>
      <c r="E474" s="186">
        <f>C474*D474</f>
        <v>1.455</v>
      </c>
      <c r="I474" s="78"/>
      <c r="J474" s="75"/>
      <c r="K474" s="75"/>
    </row>
    <row r="475" spans="1:11" ht="12.75">
      <c r="A475" s="186" t="s">
        <v>1265</v>
      </c>
      <c r="B475" s="185" t="s">
        <v>1266</v>
      </c>
      <c r="C475" s="186">
        <v>0.65</v>
      </c>
      <c r="D475" s="186">
        <f>$H$7</f>
        <v>1.94</v>
      </c>
      <c r="E475" s="186">
        <f>C475*D475</f>
        <v>1.261</v>
      </c>
      <c r="I475" s="78"/>
      <c r="J475" s="75"/>
      <c r="K475" s="75"/>
    </row>
    <row r="476" spans="1:11" ht="12.75">
      <c r="A476" s="186" t="s">
        <v>1267</v>
      </c>
      <c r="B476" s="185"/>
      <c r="C476" s="186"/>
      <c r="D476" s="186"/>
      <c r="E476" s="186">
        <f>SUM(E474:E475)</f>
        <v>2.716</v>
      </c>
      <c r="I476" s="78"/>
      <c r="J476" s="75"/>
      <c r="K476" s="75"/>
    </row>
    <row r="477" spans="1:11" ht="12.75">
      <c r="A477" s="186"/>
      <c r="B477" s="185"/>
      <c r="C477" s="186"/>
      <c r="D477" s="186"/>
      <c r="E477" s="186"/>
      <c r="I477" s="78"/>
      <c r="J477" s="75"/>
      <c r="K477" s="75"/>
    </row>
    <row r="478" spans="1:11" ht="12.75">
      <c r="A478" s="186" t="s">
        <v>1269</v>
      </c>
      <c r="B478" s="185"/>
      <c r="C478" s="186"/>
      <c r="D478" s="186"/>
      <c r="E478" s="186">
        <f>E476*$H$4</f>
        <v>3.3950000000000005</v>
      </c>
      <c r="I478" s="78"/>
      <c r="J478" s="75"/>
      <c r="K478" s="75"/>
    </row>
    <row r="479" spans="1:11" ht="12.75">
      <c r="A479" s="186"/>
      <c r="B479" s="185"/>
      <c r="C479" s="186"/>
      <c r="D479" s="186"/>
      <c r="E479" s="186"/>
      <c r="I479" s="78"/>
      <c r="J479" s="75"/>
      <c r="K479" s="75"/>
    </row>
    <row r="480" spans="1:11" ht="12.75">
      <c r="A480" s="184" t="s">
        <v>1238</v>
      </c>
      <c r="B480" s="185"/>
      <c r="C480" s="186"/>
      <c r="D480" s="186"/>
      <c r="E480" s="184">
        <f>SUM(E472,E476,E478)</f>
        <v>6.782000000000001</v>
      </c>
      <c r="I480" s="78"/>
      <c r="J480" s="75"/>
      <c r="K480" s="75"/>
    </row>
    <row r="481" spans="1:11" ht="12.75">
      <c r="A481" s="184" t="s">
        <v>1273</v>
      </c>
      <c r="B481" s="185"/>
      <c r="C481" s="186"/>
      <c r="D481" s="186"/>
      <c r="E481" s="184">
        <f>E480*0.2</f>
        <v>1.3564000000000003</v>
      </c>
      <c r="I481" s="78"/>
      <c r="J481" s="75"/>
      <c r="K481" s="75"/>
    </row>
    <row r="482" spans="1:11" ht="12.75">
      <c r="A482" s="184" t="s">
        <v>1238</v>
      </c>
      <c r="B482" s="185"/>
      <c r="C482" s="186"/>
      <c r="D482" s="186"/>
      <c r="E482" s="184">
        <f>SUM(E480:E481)</f>
        <v>8.1384</v>
      </c>
      <c r="I482" s="78"/>
      <c r="J482" s="75"/>
      <c r="K482" s="75"/>
    </row>
    <row r="483" spans="1:11" ht="12.75">
      <c r="A483" s="218"/>
      <c r="B483" s="217"/>
      <c r="C483" s="189"/>
      <c r="D483" s="189"/>
      <c r="E483" s="218"/>
      <c r="I483" s="78"/>
      <c r="J483" s="75"/>
      <c r="K483" s="75"/>
    </row>
    <row r="484" spans="1:11" ht="12.75">
      <c r="A484" s="218"/>
      <c r="B484" s="217"/>
      <c r="C484" s="189"/>
      <c r="D484" s="189"/>
      <c r="E484" s="218"/>
      <c r="I484" s="78"/>
      <c r="J484" s="75"/>
      <c r="K484" s="75"/>
    </row>
    <row r="485" spans="1:11" ht="12.75">
      <c r="A485" s="316" t="s">
        <v>67</v>
      </c>
      <c r="B485" s="316"/>
      <c r="C485" s="316"/>
      <c r="D485" s="316"/>
      <c r="E485" s="316"/>
      <c r="I485" s="78"/>
      <c r="J485" s="75"/>
      <c r="K485" s="75"/>
    </row>
    <row r="486" spans="1:11" ht="12.75">
      <c r="A486" s="192" t="s">
        <v>1247</v>
      </c>
      <c r="B486" s="192" t="s">
        <v>1248</v>
      </c>
      <c r="C486" s="192" t="s">
        <v>1249</v>
      </c>
      <c r="D486" s="192" t="s">
        <v>1250</v>
      </c>
      <c r="E486" s="192" t="s">
        <v>931</v>
      </c>
      <c r="I486" s="78"/>
      <c r="J486" s="75"/>
      <c r="K486" s="75"/>
    </row>
    <row r="487" spans="1:11" ht="12.75">
      <c r="A487" s="214" t="s">
        <v>68</v>
      </c>
      <c r="B487" s="215" t="s">
        <v>1014</v>
      </c>
      <c r="C487" s="211">
        <v>1.1</v>
      </c>
      <c r="D487" s="211">
        <v>3.5</v>
      </c>
      <c r="E487" s="211">
        <f>C487*D487</f>
        <v>3.8500000000000005</v>
      </c>
      <c r="I487" s="78"/>
      <c r="J487" s="75"/>
      <c r="K487" s="75"/>
    </row>
    <row r="488" spans="1:11" ht="12.75">
      <c r="A488" s="214" t="s">
        <v>69</v>
      </c>
      <c r="B488" s="215" t="s">
        <v>1010</v>
      </c>
      <c r="C488" s="211">
        <v>1.05</v>
      </c>
      <c r="D488" s="211">
        <v>100</v>
      </c>
      <c r="E488" s="211">
        <f>C488*D488</f>
        <v>105</v>
      </c>
      <c r="I488" s="78"/>
      <c r="J488" s="75"/>
      <c r="K488" s="75"/>
    </row>
    <row r="489" spans="1:11" ht="12.75">
      <c r="A489" s="214" t="s">
        <v>70</v>
      </c>
      <c r="B489" s="215" t="s">
        <v>1260</v>
      </c>
      <c r="C489" s="211">
        <v>0.12</v>
      </c>
      <c r="D489" s="211">
        <v>7.5</v>
      </c>
      <c r="E489" s="211">
        <f>C489*D489</f>
        <v>0.8999999999999999</v>
      </c>
      <c r="I489" s="78"/>
      <c r="J489" s="75"/>
      <c r="K489" s="75"/>
    </row>
    <row r="490" spans="1:11" ht="12.75">
      <c r="A490" s="186" t="s">
        <v>26</v>
      </c>
      <c r="B490" s="185"/>
      <c r="C490" s="186"/>
      <c r="D490" s="186"/>
      <c r="E490" s="186">
        <f>SUM(E487:E489)</f>
        <v>109.75</v>
      </c>
      <c r="I490" s="78"/>
      <c r="J490" s="75"/>
      <c r="K490" s="75"/>
    </row>
    <row r="491" spans="1:11" ht="12.75">
      <c r="A491" s="186"/>
      <c r="B491" s="185"/>
      <c r="C491" s="186"/>
      <c r="D491" s="186"/>
      <c r="E491" s="186"/>
      <c r="I491" s="78"/>
      <c r="J491" s="75"/>
      <c r="K491" s="75"/>
    </row>
    <row r="492" spans="1:11" ht="12.75">
      <c r="A492" s="186" t="s">
        <v>8</v>
      </c>
      <c r="B492" s="185" t="s">
        <v>1266</v>
      </c>
      <c r="C492" s="186">
        <v>0.5</v>
      </c>
      <c r="D492" s="186">
        <f>$H$6</f>
        <v>2.91</v>
      </c>
      <c r="E492" s="186">
        <f>C492*D492</f>
        <v>1.455</v>
      </c>
      <c r="I492" s="78"/>
      <c r="J492" s="75"/>
      <c r="K492" s="75"/>
    </row>
    <row r="493" spans="1:11" ht="12.75">
      <c r="A493" s="186" t="s">
        <v>36</v>
      </c>
      <c r="B493" s="185" t="s">
        <v>1266</v>
      </c>
      <c r="C493" s="186">
        <v>0.5</v>
      </c>
      <c r="D493" s="186">
        <f>$H$13</f>
        <v>2.2</v>
      </c>
      <c r="E493" s="186">
        <f>C493*D493</f>
        <v>1.1</v>
      </c>
      <c r="I493" s="78"/>
      <c r="J493" s="75"/>
      <c r="K493" s="75"/>
    </row>
    <row r="494" spans="1:11" ht="12.75">
      <c r="A494" s="186" t="s">
        <v>1267</v>
      </c>
      <c r="B494" s="185"/>
      <c r="C494" s="186"/>
      <c r="D494" s="186"/>
      <c r="E494" s="186">
        <f>SUM(E492:E493)</f>
        <v>2.555</v>
      </c>
      <c r="I494" s="78"/>
      <c r="J494" s="75"/>
      <c r="K494" s="75"/>
    </row>
    <row r="495" spans="1:11" ht="12.75">
      <c r="A495" s="186"/>
      <c r="B495" s="185"/>
      <c r="C495" s="186"/>
      <c r="D495" s="186"/>
      <c r="E495" s="186"/>
      <c r="I495" s="78"/>
      <c r="J495" s="75"/>
      <c r="K495" s="75"/>
    </row>
    <row r="496" spans="1:11" ht="12.75">
      <c r="A496" s="186" t="s">
        <v>1269</v>
      </c>
      <c r="B496" s="185"/>
      <c r="C496" s="186"/>
      <c r="D496" s="186"/>
      <c r="E496" s="186">
        <f>E494*$H$4</f>
        <v>3.19375</v>
      </c>
      <c r="I496" s="78"/>
      <c r="J496" s="75"/>
      <c r="K496" s="75"/>
    </row>
    <row r="497" spans="1:11" ht="12.75">
      <c r="A497" s="186"/>
      <c r="B497" s="185"/>
      <c r="C497" s="186"/>
      <c r="D497" s="186"/>
      <c r="E497" s="186"/>
      <c r="I497" s="78"/>
      <c r="J497" s="75"/>
      <c r="K497" s="75"/>
    </row>
    <row r="498" spans="1:11" ht="12.75">
      <c r="A498" s="184" t="s">
        <v>1238</v>
      </c>
      <c r="B498" s="185"/>
      <c r="C498" s="186"/>
      <c r="D498" s="186"/>
      <c r="E498" s="184">
        <f>SUM(E490,E494,E496)</f>
        <v>115.49875</v>
      </c>
      <c r="I498" s="78"/>
      <c r="J498" s="75"/>
      <c r="K498" s="75"/>
    </row>
    <row r="499" spans="1:11" ht="12.75">
      <c r="A499" s="184" t="s">
        <v>1273</v>
      </c>
      <c r="B499" s="185"/>
      <c r="C499" s="186"/>
      <c r="D499" s="186"/>
      <c r="E499" s="184">
        <f>E498*0.2</f>
        <v>23.09975</v>
      </c>
      <c r="I499" s="78"/>
      <c r="J499" s="75"/>
      <c r="K499" s="75"/>
    </row>
    <row r="500" spans="1:11" ht="12.75">
      <c r="A500" s="184" t="s">
        <v>1238</v>
      </c>
      <c r="B500" s="185"/>
      <c r="C500" s="186"/>
      <c r="D500" s="186"/>
      <c r="E500" s="184">
        <f>SUM(E498:E499)</f>
        <v>138.5985</v>
      </c>
      <c r="I500" s="78"/>
      <c r="J500" s="75"/>
      <c r="K500" s="75"/>
    </row>
    <row r="501" spans="1:11" ht="12.75">
      <c r="A501" s="218"/>
      <c r="B501" s="217"/>
      <c r="C501" s="189"/>
      <c r="D501" s="189"/>
      <c r="E501" s="218"/>
      <c r="I501" s="78"/>
      <c r="J501" s="75"/>
      <c r="K501" s="75"/>
    </row>
    <row r="502" spans="1:11" ht="12.75">
      <c r="A502" s="218"/>
      <c r="B502" s="217"/>
      <c r="C502" s="189"/>
      <c r="D502" s="189"/>
      <c r="E502" s="218"/>
      <c r="I502" s="78"/>
      <c r="J502" s="75"/>
      <c r="K502" s="75"/>
    </row>
    <row r="503" spans="1:11" ht="12.75">
      <c r="A503" s="316" t="s">
        <v>71</v>
      </c>
      <c r="B503" s="316"/>
      <c r="C503" s="316"/>
      <c r="D503" s="316"/>
      <c r="E503" s="316"/>
      <c r="I503" s="78"/>
      <c r="J503" s="75"/>
      <c r="K503" s="75"/>
    </row>
    <row r="504" spans="1:11" ht="12.75">
      <c r="A504" s="192" t="s">
        <v>1247</v>
      </c>
      <c r="B504" s="192" t="s">
        <v>1248</v>
      </c>
      <c r="C504" s="192" t="s">
        <v>1249</v>
      </c>
      <c r="D504" s="192" t="s">
        <v>1250</v>
      </c>
      <c r="E504" s="192" t="s">
        <v>931</v>
      </c>
      <c r="I504" s="78"/>
      <c r="J504" s="75"/>
      <c r="K504" s="75"/>
    </row>
    <row r="505" spans="1:11" ht="25.5">
      <c r="A505" s="214" t="s">
        <v>1099</v>
      </c>
      <c r="B505" s="215" t="s">
        <v>1010</v>
      </c>
      <c r="C505" s="211">
        <v>1</v>
      </c>
      <c r="D505" s="211">
        <v>30</v>
      </c>
      <c r="E505" s="211">
        <f>C505*D505</f>
        <v>30</v>
      </c>
      <c r="I505" s="78"/>
      <c r="J505" s="75"/>
      <c r="K505" s="75"/>
    </row>
    <row r="506" spans="1:11" ht="12.75">
      <c r="A506" s="186" t="s">
        <v>26</v>
      </c>
      <c r="B506" s="185"/>
      <c r="C506" s="186"/>
      <c r="D506" s="186"/>
      <c r="E506" s="186">
        <f>SUM(E505:E505)</f>
        <v>30</v>
      </c>
      <c r="I506" s="78"/>
      <c r="J506" s="75"/>
      <c r="K506" s="75"/>
    </row>
    <row r="507" spans="1:11" ht="12.75">
      <c r="A507" s="186"/>
      <c r="B507" s="185"/>
      <c r="C507" s="186"/>
      <c r="D507" s="186"/>
      <c r="E507" s="186"/>
      <c r="I507" s="78"/>
      <c r="J507" s="75"/>
      <c r="K507" s="75"/>
    </row>
    <row r="508" spans="1:11" ht="12.75">
      <c r="A508" s="186" t="s">
        <v>1267</v>
      </c>
      <c r="B508" s="185"/>
      <c r="C508" s="186"/>
      <c r="D508" s="186"/>
      <c r="E508" s="186">
        <f>SUM(E507:E507)</f>
        <v>0</v>
      </c>
      <c r="I508" s="78"/>
      <c r="J508" s="75"/>
      <c r="K508" s="75"/>
    </row>
    <row r="509" spans="1:11" ht="12.75">
      <c r="A509" s="186"/>
      <c r="B509" s="185"/>
      <c r="C509" s="186"/>
      <c r="D509" s="186"/>
      <c r="E509" s="186"/>
      <c r="I509" s="78"/>
      <c r="J509" s="75"/>
      <c r="K509" s="75"/>
    </row>
    <row r="510" spans="1:11" ht="12.75">
      <c r="A510" s="186" t="s">
        <v>1269</v>
      </c>
      <c r="B510" s="185"/>
      <c r="C510" s="186"/>
      <c r="D510" s="186"/>
      <c r="E510" s="186">
        <f>E508*$H$4</f>
        <v>0</v>
      </c>
      <c r="I510" s="78"/>
      <c r="J510" s="75"/>
      <c r="K510" s="75"/>
    </row>
    <row r="511" spans="1:11" ht="12.75">
      <c r="A511" s="186"/>
      <c r="B511" s="185"/>
      <c r="C511" s="186"/>
      <c r="D511" s="186"/>
      <c r="E511" s="186"/>
      <c r="I511" s="78"/>
      <c r="J511" s="75"/>
      <c r="K511" s="75"/>
    </row>
    <row r="512" spans="1:11" ht="12.75">
      <c r="A512" s="184" t="s">
        <v>1238</v>
      </c>
      <c r="B512" s="185"/>
      <c r="C512" s="186"/>
      <c r="D512" s="186"/>
      <c r="E512" s="184">
        <f>SUM(E506,E508,E510)</f>
        <v>30</v>
      </c>
      <c r="I512" s="78"/>
      <c r="J512" s="75"/>
      <c r="K512" s="75"/>
    </row>
    <row r="513" spans="1:11" ht="12.75">
      <c r="A513" s="184" t="s">
        <v>1273</v>
      </c>
      <c r="B513" s="185"/>
      <c r="C513" s="186"/>
      <c r="D513" s="186"/>
      <c r="E513" s="184">
        <f>E512*0.2</f>
        <v>6</v>
      </c>
      <c r="I513" s="78"/>
      <c r="J513" s="75"/>
      <c r="K513" s="75"/>
    </row>
    <row r="514" spans="1:11" ht="12.75">
      <c r="A514" s="184" t="s">
        <v>1238</v>
      </c>
      <c r="B514" s="185"/>
      <c r="C514" s="186"/>
      <c r="D514" s="186"/>
      <c r="E514" s="184">
        <f>SUM(E512:E513)</f>
        <v>36</v>
      </c>
      <c r="I514" s="78"/>
      <c r="J514" s="75"/>
      <c r="K514" s="75"/>
    </row>
    <row r="515" spans="1:11" ht="12.75">
      <c r="A515" s="218"/>
      <c r="B515" s="217"/>
      <c r="C515" s="189"/>
      <c r="D515" s="189"/>
      <c r="E515" s="218"/>
      <c r="I515" s="78"/>
      <c r="J515" s="75"/>
      <c r="K515" s="75"/>
    </row>
    <row r="516" spans="1:11" ht="12.75">
      <c r="A516" s="316" t="s">
        <v>72</v>
      </c>
      <c r="B516" s="316"/>
      <c r="C516" s="316"/>
      <c r="D516" s="316"/>
      <c r="E516" s="316"/>
      <c r="I516" s="78"/>
      <c r="J516" s="75"/>
      <c r="K516" s="75"/>
    </row>
    <row r="517" spans="1:11" ht="12.75">
      <c r="A517" s="192" t="s">
        <v>1247</v>
      </c>
      <c r="B517" s="192" t="s">
        <v>1248</v>
      </c>
      <c r="C517" s="192" t="s">
        <v>1249</v>
      </c>
      <c r="D517" s="192" t="s">
        <v>1250</v>
      </c>
      <c r="E517" s="192" t="s">
        <v>931</v>
      </c>
      <c r="I517" s="78"/>
      <c r="J517" s="75"/>
      <c r="K517" s="75"/>
    </row>
    <row r="518" spans="1:11" ht="25.5">
      <c r="A518" s="222" t="s">
        <v>1101</v>
      </c>
      <c r="B518" s="215" t="s">
        <v>1010</v>
      </c>
      <c r="C518" s="211">
        <v>1.05</v>
      </c>
      <c r="D518" s="211">
        <v>40</v>
      </c>
      <c r="E518" s="211">
        <f>C518*D518</f>
        <v>42</v>
      </c>
      <c r="I518" s="78"/>
      <c r="J518" s="75"/>
      <c r="K518" s="75"/>
    </row>
    <row r="519" spans="1:11" ht="12.75">
      <c r="A519" s="222" t="s">
        <v>73</v>
      </c>
      <c r="B519" s="185" t="s">
        <v>1039</v>
      </c>
      <c r="C519" s="211">
        <v>4</v>
      </c>
      <c r="D519" s="211">
        <v>9</v>
      </c>
      <c r="E519" s="211">
        <f>C519*D519</f>
        <v>36</v>
      </c>
      <c r="I519" s="78"/>
      <c r="J519" s="75"/>
      <c r="K519" s="75"/>
    </row>
    <row r="520" spans="1:11" ht="12.75">
      <c r="A520" s="186" t="s">
        <v>26</v>
      </c>
      <c r="B520" s="185"/>
      <c r="C520" s="186"/>
      <c r="D520" s="186"/>
      <c r="E520" s="186">
        <f>SUM(E518:E518)</f>
        <v>42</v>
      </c>
      <c r="I520" s="78"/>
      <c r="J520" s="75"/>
      <c r="K520" s="75"/>
    </row>
    <row r="521" spans="1:11" ht="12.75">
      <c r="A521" s="186"/>
      <c r="B521" s="185"/>
      <c r="C521" s="186"/>
      <c r="D521" s="186"/>
      <c r="E521" s="186"/>
      <c r="I521" s="78"/>
      <c r="J521" s="75"/>
      <c r="K521" s="75"/>
    </row>
    <row r="522" spans="1:11" ht="12.75">
      <c r="A522" s="186" t="s">
        <v>74</v>
      </c>
      <c r="B522" s="185" t="s">
        <v>1266</v>
      </c>
      <c r="C522" s="186">
        <v>0.902</v>
      </c>
      <c r="D522" s="186">
        <f>$H$6</f>
        <v>2.91</v>
      </c>
      <c r="E522" s="211">
        <f>C522*D522</f>
        <v>2.62482</v>
      </c>
      <c r="I522" s="78"/>
      <c r="J522" s="75"/>
      <c r="K522" s="75"/>
    </row>
    <row r="523" spans="1:11" ht="12.75">
      <c r="A523" s="186" t="s">
        <v>10</v>
      </c>
      <c r="B523" s="185" t="s">
        <v>1266</v>
      </c>
      <c r="C523" s="186">
        <v>1.278</v>
      </c>
      <c r="D523" s="186">
        <f>$H$13</f>
        <v>2.2</v>
      </c>
      <c r="E523" s="211">
        <f>C523*D523</f>
        <v>2.8116000000000003</v>
      </c>
      <c r="I523" s="78"/>
      <c r="J523" s="75"/>
      <c r="K523" s="75"/>
    </row>
    <row r="524" spans="1:11" ht="12.75">
      <c r="A524" s="186" t="s">
        <v>1267</v>
      </c>
      <c r="B524" s="185"/>
      <c r="C524" s="186"/>
      <c r="D524" s="186"/>
      <c r="E524" s="186">
        <f>SUM(E522:E522)</f>
        <v>2.62482</v>
      </c>
      <c r="I524" s="78"/>
      <c r="J524" s="75"/>
      <c r="K524" s="75"/>
    </row>
    <row r="525" spans="1:11" ht="12.75">
      <c r="A525" s="186"/>
      <c r="B525" s="185"/>
      <c r="C525" s="186"/>
      <c r="D525" s="186"/>
      <c r="E525" s="186"/>
      <c r="I525" s="78"/>
      <c r="J525" s="75"/>
      <c r="K525" s="75"/>
    </row>
    <row r="526" spans="1:11" ht="12.75">
      <c r="A526" s="186" t="s">
        <v>1269</v>
      </c>
      <c r="B526" s="185"/>
      <c r="C526" s="186"/>
      <c r="D526" s="186"/>
      <c r="E526" s="186">
        <f>E524*$H$4</f>
        <v>3.281025</v>
      </c>
      <c r="I526" s="78"/>
      <c r="J526" s="75"/>
      <c r="K526" s="75"/>
    </row>
    <row r="527" spans="1:11" ht="12.75">
      <c r="A527" s="186"/>
      <c r="B527" s="185"/>
      <c r="C527" s="186"/>
      <c r="D527" s="186"/>
      <c r="E527" s="186"/>
      <c r="I527" s="78"/>
      <c r="J527" s="75"/>
      <c r="K527" s="75"/>
    </row>
    <row r="528" spans="1:11" ht="12.75">
      <c r="A528" s="184" t="s">
        <v>1238</v>
      </c>
      <c r="B528" s="185"/>
      <c r="C528" s="186"/>
      <c r="D528" s="186"/>
      <c r="E528" s="184">
        <f>SUM(E520,E524,E526)</f>
        <v>47.905845</v>
      </c>
      <c r="I528" s="78"/>
      <c r="J528" s="75"/>
      <c r="K528" s="75"/>
    </row>
    <row r="529" spans="1:11" ht="12.75">
      <c r="A529" s="184" t="s">
        <v>1273</v>
      </c>
      <c r="B529" s="185"/>
      <c r="C529" s="186"/>
      <c r="D529" s="186"/>
      <c r="E529" s="184">
        <f>E528*0.2</f>
        <v>9.581169000000001</v>
      </c>
      <c r="I529" s="78"/>
      <c r="J529" s="75"/>
      <c r="K529" s="75"/>
    </row>
    <row r="530" spans="1:11" ht="12.75">
      <c r="A530" s="184" t="s">
        <v>1238</v>
      </c>
      <c r="B530" s="185"/>
      <c r="C530" s="186"/>
      <c r="D530" s="186"/>
      <c r="E530" s="184">
        <f>SUM(E528:E529)</f>
        <v>57.487014</v>
      </c>
      <c r="I530" s="78"/>
      <c r="J530" s="75"/>
      <c r="K530" s="75"/>
    </row>
    <row r="531" spans="1:11" ht="12.75">
      <c r="A531" s="218"/>
      <c r="B531" s="217"/>
      <c r="C531" s="189"/>
      <c r="D531" s="189"/>
      <c r="E531" s="218"/>
      <c r="I531" s="78"/>
      <c r="J531" s="75"/>
      <c r="K531" s="75"/>
    </row>
    <row r="532" spans="1:11" ht="12.75">
      <c r="A532" s="316" t="s">
        <v>75</v>
      </c>
      <c r="B532" s="316"/>
      <c r="C532" s="316"/>
      <c r="D532" s="316"/>
      <c r="E532" s="316"/>
      <c r="I532" s="78"/>
      <c r="J532" s="75"/>
      <c r="K532" s="75"/>
    </row>
    <row r="533" spans="1:11" ht="12.75">
      <c r="A533" s="192" t="s">
        <v>1247</v>
      </c>
      <c r="B533" s="192" t="s">
        <v>1248</v>
      </c>
      <c r="C533" s="192" t="s">
        <v>1249</v>
      </c>
      <c r="D533" s="192" t="s">
        <v>1250</v>
      </c>
      <c r="E533" s="192" t="s">
        <v>931</v>
      </c>
      <c r="I533" s="78"/>
      <c r="J533" s="75"/>
      <c r="K533" s="75"/>
    </row>
    <row r="534" spans="1:11" ht="12.75">
      <c r="A534" s="186" t="s">
        <v>76</v>
      </c>
      <c r="B534" s="185" t="s">
        <v>1039</v>
      </c>
      <c r="C534" s="186">
        <v>1.5</v>
      </c>
      <c r="D534" s="186">
        <v>0.32</v>
      </c>
      <c r="E534" s="186">
        <f>C534*D534</f>
        <v>0.48</v>
      </c>
      <c r="I534" s="78"/>
      <c r="J534" s="75"/>
      <c r="K534" s="75"/>
    </row>
    <row r="535" spans="1:11" ht="12.75">
      <c r="A535" s="186" t="s">
        <v>463</v>
      </c>
      <c r="B535" s="185" t="s">
        <v>78</v>
      </c>
      <c r="C535" s="186">
        <v>0.134</v>
      </c>
      <c r="D535" s="186">
        <v>42.13</v>
      </c>
      <c r="E535" s="186">
        <f>C535*D535</f>
        <v>5.6454200000000005</v>
      </c>
      <c r="I535" s="78"/>
      <c r="J535" s="75"/>
      <c r="K535" s="75"/>
    </row>
    <row r="536" spans="1:11" ht="12.75">
      <c r="A536" s="186" t="s">
        <v>77</v>
      </c>
      <c r="B536" s="185" t="s">
        <v>78</v>
      </c>
      <c r="C536" s="186">
        <v>0.085</v>
      </c>
      <c r="D536" s="186">
        <v>27.36</v>
      </c>
      <c r="E536" s="186">
        <f>C536*D536</f>
        <v>2.3256</v>
      </c>
      <c r="I536" s="78"/>
      <c r="J536" s="75"/>
      <c r="K536" s="75"/>
    </row>
    <row r="537" spans="1:11" ht="12.75">
      <c r="A537" s="186" t="s">
        <v>26</v>
      </c>
      <c r="B537" s="185"/>
      <c r="C537" s="186"/>
      <c r="D537" s="186"/>
      <c r="E537" s="186">
        <f>SUM(E534:E536)</f>
        <v>8.45102</v>
      </c>
      <c r="I537" s="78"/>
      <c r="J537" s="75"/>
      <c r="K537" s="75"/>
    </row>
    <row r="538" spans="1:11" ht="12.75">
      <c r="A538" s="186"/>
      <c r="B538" s="185"/>
      <c r="C538" s="186"/>
      <c r="D538" s="186"/>
      <c r="E538" s="186"/>
      <c r="I538" s="78"/>
      <c r="J538" s="75"/>
      <c r="K538" s="75"/>
    </row>
    <row r="539" spans="1:11" ht="12.75">
      <c r="A539" s="186" t="s">
        <v>44</v>
      </c>
      <c r="B539" s="185" t="s">
        <v>1266</v>
      </c>
      <c r="C539" s="186">
        <v>0.28200000000000003</v>
      </c>
      <c r="D539" s="186">
        <f>$H$6</f>
        <v>2.91</v>
      </c>
      <c r="E539" s="186">
        <f>C539*D539</f>
        <v>0.8206200000000001</v>
      </c>
      <c r="I539" s="78"/>
      <c r="J539" s="75"/>
      <c r="K539" s="75"/>
    </row>
    <row r="540" spans="1:11" ht="12.75">
      <c r="A540" s="186" t="s">
        <v>10</v>
      </c>
      <c r="B540" s="185" t="s">
        <v>1266</v>
      </c>
      <c r="C540" s="186">
        <v>0.188</v>
      </c>
      <c r="D540" s="186">
        <f>$H$13</f>
        <v>2.2</v>
      </c>
      <c r="E540" s="186">
        <f>C540*D540</f>
        <v>0.4136</v>
      </c>
      <c r="I540" s="78"/>
      <c r="J540" s="75"/>
      <c r="K540" s="75"/>
    </row>
    <row r="541" spans="1:11" ht="12.75">
      <c r="A541" s="186" t="s">
        <v>1267</v>
      </c>
      <c r="B541" s="185"/>
      <c r="C541" s="186"/>
      <c r="D541" s="186"/>
      <c r="E541" s="186">
        <f>SUM(E539:E540)</f>
        <v>1.23422</v>
      </c>
      <c r="I541" s="78"/>
      <c r="J541" s="75"/>
      <c r="K541" s="75"/>
    </row>
    <row r="542" spans="1:11" ht="12.75">
      <c r="A542" s="186"/>
      <c r="B542" s="185"/>
      <c r="C542" s="186"/>
      <c r="D542" s="186"/>
      <c r="E542" s="186"/>
      <c r="I542" s="78"/>
      <c r="J542" s="75"/>
      <c r="K542" s="75"/>
    </row>
    <row r="543" spans="1:11" ht="12.75">
      <c r="A543" s="186" t="s">
        <v>1269</v>
      </c>
      <c r="B543" s="185"/>
      <c r="C543" s="186"/>
      <c r="D543" s="186"/>
      <c r="E543" s="186">
        <f>E541*$H$4</f>
        <v>1.5427750000000002</v>
      </c>
      <c r="I543" s="78"/>
      <c r="J543" s="75"/>
      <c r="K543" s="75"/>
    </row>
    <row r="544" spans="1:11" ht="12.75">
      <c r="A544" s="186"/>
      <c r="B544" s="185"/>
      <c r="C544" s="186"/>
      <c r="D544" s="186"/>
      <c r="E544" s="186"/>
      <c r="I544" s="78"/>
      <c r="J544" s="75"/>
      <c r="K544" s="75"/>
    </row>
    <row r="545" spans="1:11" ht="12.75">
      <c r="A545" s="184" t="s">
        <v>1238</v>
      </c>
      <c r="B545" s="185"/>
      <c r="C545" s="186"/>
      <c r="D545" s="186"/>
      <c r="E545" s="184">
        <f>SUM(E537,E541,E543)</f>
        <v>11.228015000000001</v>
      </c>
      <c r="I545" s="78"/>
      <c r="J545" s="75"/>
      <c r="K545" s="75"/>
    </row>
    <row r="546" spans="1:11" ht="12.75">
      <c r="A546" s="184" t="s">
        <v>1273</v>
      </c>
      <c r="B546" s="185"/>
      <c r="C546" s="186"/>
      <c r="D546" s="186"/>
      <c r="E546" s="184">
        <f>E545*0.2</f>
        <v>2.2456030000000005</v>
      </c>
      <c r="I546" s="78"/>
      <c r="J546" s="75"/>
      <c r="K546" s="75"/>
    </row>
    <row r="547" spans="1:11" ht="12.75">
      <c r="A547" s="184" t="s">
        <v>1238</v>
      </c>
      <c r="B547" s="185"/>
      <c r="C547" s="186"/>
      <c r="D547" s="186"/>
      <c r="E547" s="184">
        <f>SUM(E545:E546)</f>
        <v>13.473618000000002</v>
      </c>
      <c r="I547" s="78"/>
      <c r="J547" s="75"/>
      <c r="K547" s="75"/>
    </row>
    <row r="548" spans="1:11" ht="12.75">
      <c r="A548" s="218"/>
      <c r="B548" s="217"/>
      <c r="C548" s="189"/>
      <c r="D548" s="189"/>
      <c r="E548" s="218"/>
      <c r="I548" s="78"/>
      <c r="J548" s="75"/>
      <c r="K548" s="75"/>
    </row>
    <row r="549" spans="1:11" ht="12.75">
      <c r="A549" s="218"/>
      <c r="B549" s="217"/>
      <c r="C549" s="189"/>
      <c r="D549" s="189"/>
      <c r="E549" s="218"/>
      <c r="I549" s="78"/>
      <c r="J549" s="75"/>
      <c r="K549" s="75"/>
    </row>
    <row r="550" spans="1:11" ht="12.75">
      <c r="A550" s="316" t="s">
        <v>79</v>
      </c>
      <c r="B550" s="316"/>
      <c r="C550" s="316"/>
      <c r="D550" s="316"/>
      <c r="E550" s="316"/>
      <c r="I550" s="78"/>
      <c r="J550" s="75"/>
      <c r="K550" s="75"/>
    </row>
    <row r="551" spans="1:11" ht="12.75">
      <c r="A551" s="192" t="s">
        <v>1247</v>
      </c>
      <c r="B551" s="192" t="s">
        <v>1248</v>
      </c>
      <c r="C551" s="192" t="s">
        <v>1249</v>
      </c>
      <c r="D551" s="192" t="s">
        <v>1250</v>
      </c>
      <c r="E551" s="192" t="s">
        <v>931</v>
      </c>
      <c r="I551" s="78"/>
      <c r="J551" s="75"/>
      <c r="K551" s="75"/>
    </row>
    <row r="552" spans="1:11" ht="12.75">
      <c r="A552" s="186" t="s">
        <v>80</v>
      </c>
      <c r="B552" s="185" t="s">
        <v>1039</v>
      </c>
      <c r="C552" s="186">
        <v>0.25</v>
      </c>
      <c r="D552" s="186">
        <v>0.35</v>
      </c>
      <c r="E552" s="186">
        <f>C552*D552</f>
        <v>0.0875</v>
      </c>
      <c r="I552" s="78"/>
      <c r="J552" s="75"/>
      <c r="K552" s="75"/>
    </row>
    <row r="553" spans="1:11" ht="12.75">
      <c r="A553" s="186" t="s">
        <v>81</v>
      </c>
      <c r="B553" s="185" t="s">
        <v>1255</v>
      </c>
      <c r="C553" s="186">
        <v>0.12</v>
      </c>
      <c r="D553" s="186">
        <v>9</v>
      </c>
      <c r="E553" s="186">
        <f>C553*D553</f>
        <v>1.08</v>
      </c>
      <c r="I553" s="78"/>
      <c r="J553" s="75"/>
      <c r="K553" s="75"/>
    </row>
    <row r="554" spans="1:11" ht="12.75">
      <c r="A554" s="186" t="s">
        <v>82</v>
      </c>
      <c r="B554" s="185" t="s">
        <v>1255</v>
      </c>
      <c r="C554" s="186">
        <v>0.17</v>
      </c>
      <c r="D554" s="186">
        <v>11.5</v>
      </c>
      <c r="E554" s="186">
        <f>C554*D554</f>
        <v>1.955</v>
      </c>
      <c r="I554" s="78"/>
      <c r="J554" s="75"/>
      <c r="K554" s="75"/>
    </row>
    <row r="555" spans="1:11" ht="12.75">
      <c r="A555" s="186" t="s">
        <v>26</v>
      </c>
      <c r="B555" s="185"/>
      <c r="C555" s="186"/>
      <c r="D555" s="186"/>
      <c r="E555" s="186">
        <f>SUM(E552:E554)</f>
        <v>3.1225</v>
      </c>
      <c r="I555" s="78"/>
      <c r="J555" s="75"/>
      <c r="K555" s="75"/>
    </row>
    <row r="556" spans="1:11" ht="12.75">
      <c r="A556" s="186"/>
      <c r="B556" s="185"/>
      <c r="C556" s="186"/>
      <c r="D556" s="186"/>
      <c r="E556" s="186"/>
      <c r="I556" s="78"/>
      <c r="J556" s="75"/>
      <c r="K556" s="75"/>
    </row>
    <row r="557" spans="1:11" ht="12.75">
      <c r="A557" s="186" t="s">
        <v>83</v>
      </c>
      <c r="B557" s="185" t="s">
        <v>1266</v>
      </c>
      <c r="C557" s="186">
        <v>0.4</v>
      </c>
      <c r="D557" s="186">
        <f>$H$13</f>
        <v>2.2</v>
      </c>
      <c r="E557" s="186">
        <f>C557*D557</f>
        <v>0.8800000000000001</v>
      </c>
      <c r="I557" s="78"/>
      <c r="J557" s="75"/>
      <c r="K557" s="75"/>
    </row>
    <row r="558" spans="1:11" ht="12.75">
      <c r="A558" s="186" t="s">
        <v>44</v>
      </c>
      <c r="B558" s="185" t="s">
        <v>1266</v>
      </c>
      <c r="C558" s="186">
        <v>0.4</v>
      </c>
      <c r="D558" s="186">
        <f>$H$6</f>
        <v>2.91</v>
      </c>
      <c r="E558" s="186">
        <f>C558*D558</f>
        <v>1.1640000000000001</v>
      </c>
      <c r="I558" s="78"/>
      <c r="J558" s="75"/>
      <c r="K558" s="75"/>
    </row>
    <row r="559" spans="1:11" ht="12.75">
      <c r="A559" s="186" t="s">
        <v>1267</v>
      </c>
      <c r="B559" s="185"/>
      <c r="C559" s="186"/>
      <c r="D559" s="186"/>
      <c r="E559" s="186">
        <f>SUM(E557:E558)</f>
        <v>2.0440000000000005</v>
      </c>
      <c r="I559" s="78"/>
      <c r="J559" s="75"/>
      <c r="K559" s="75"/>
    </row>
    <row r="560" spans="1:11" ht="12.75">
      <c r="A560" s="186"/>
      <c r="B560" s="185"/>
      <c r="C560" s="186"/>
      <c r="D560" s="186"/>
      <c r="E560" s="186"/>
      <c r="I560" s="78"/>
      <c r="J560" s="75"/>
      <c r="K560" s="75"/>
    </row>
    <row r="561" spans="1:11" ht="12.75">
      <c r="A561" s="186" t="s">
        <v>1269</v>
      </c>
      <c r="B561" s="185"/>
      <c r="C561" s="186"/>
      <c r="D561" s="186"/>
      <c r="E561" s="186">
        <f>E559*$H$4</f>
        <v>2.5550000000000006</v>
      </c>
      <c r="I561" s="78"/>
      <c r="J561" s="75"/>
      <c r="K561" s="75"/>
    </row>
    <row r="562" spans="1:11" ht="12.75">
      <c r="A562" s="186"/>
      <c r="B562" s="185"/>
      <c r="C562" s="186"/>
      <c r="D562" s="186"/>
      <c r="E562" s="186"/>
      <c r="I562" s="78"/>
      <c r="J562" s="75"/>
      <c r="K562" s="75"/>
    </row>
    <row r="563" spans="1:11" ht="12.75">
      <c r="A563" s="184" t="s">
        <v>1238</v>
      </c>
      <c r="B563" s="185"/>
      <c r="C563" s="186"/>
      <c r="D563" s="186"/>
      <c r="E563" s="184">
        <f>SUM(E555,E559,E561)</f>
        <v>7.721500000000002</v>
      </c>
      <c r="I563" s="78"/>
      <c r="J563" s="75"/>
      <c r="K563" s="75"/>
    </row>
    <row r="564" spans="1:11" ht="12.75">
      <c r="A564" s="184" t="s">
        <v>1273</v>
      </c>
      <c r="B564" s="185"/>
      <c r="C564" s="186"/>
      <c r="D564" s="186"/>
      <c r="E564" s="184">
        <f>E563*0.2</f>
        <v>1.5443000000000005</v>
      </c>
      <c r="I564" s="78"/>
      <c r="J564" s="75"/>
      <c r="K564" s="75"/>
    </row>
    <row r="565" spans="1:11" ht="12.75">
      <c r="A565" s="184" t="s">
        <v>1238</v>
      </c>
      <c r="B565" s="185"/>
      <c r="C565" s="186"/>
      <c r="D565" s="186"/>
      <c r="E565" s="184">
        <f>SUM(E563:E564)</f>
        <v>9.265800000000002</v>
      </c>
      <c r="I565" s="78"/>
      <c r="J565" s="75"/>
      <c r="K565" s="75"/>
    </row>
    <row r="566" spans="1:11" ht="12.75">
      <c r="A566" s="218"/>
      <c r="B566" s="217"/>
      <c r="C566" s="189"/>
      <c r="D566" s="189"/>
      <c r="E566" s="218"/>
      <c r="I566" s="78"/>
      <c r="J566" s="75"/>
      <c r="K566" s="75"/>
    </row>
    <row r="567" spans="1:11" ht="12.75">
      <c r="A567" s="218"/>
      <c r="B567" s="217"/>
      <c r="C567" s="189"/>
      <c r="D567" s="189"/>
      <c r="E567" s="218"/>
      <c r="I567" s="78"/>
      <c r="J567" s="75"/>
      <c r="K567" s="75"/>
    </row>
    <row r="568" spans="1:11" ht="12.75">
      <c r="A568" s="316" t="s">
        <v>84</v>
      </c>
      <c r="B568" s="316"/>
      <c r="C568" s="316"/>
      <c r="D568" s="316"/>
      <c r="E568" s="316"/>
      <c r="I568" s="78"/>
      <c r="J568" s="75"/>
      <c r="K568" s="75"/>
    </row>
    <row r="569" spans="1:11" ht="12.75">
      <c r="A569" s="192" t="s">
        <v>1247</v>
      </c>
      <c r="B569" s="192" t="s">
        <v>1248</v>
      </c>
      <c r="C569" s="192" t="s">
        <v>1249</v>
      </c>
      <c r="D569" s="192" t="s">
        <v>1250</v>
      </c>
      <c r="E569" s="192" t="s">
        <v>931</v>
      </c>
      <c r="I569" s="78"/>
      <c r="J569" s="75"/>
      <c r="K569" s="75"/>
    </row>
    <row r="570" spans="1:11" ht="12.75">
      <c r="A570" s="186" t="s">
        <v>85</v>
      </c>
      <c r="B570" s="185" t="s">
        <v>1260</v>
      </c>
      <c r="C570" s="186">
        <v>1.3</v>
      </c>
      <c r="D570" s="186">
        <v>2.4</v>
      </c>
      <c r="E570" s="186">
        <f>C570*D570</f>
        <v>3.12</v>
      </c>
      <c r="I570" s="78"/>
      <c r="J570" s="75"/>
      <c r="K570" s="75"/>
    </row>
    <row r="571" spans="1:11" ht="12.75">
      <c r="A571" s="186" t="s">
        <v>26</v>
      </c>
      <c r="B571" s="185"/>
      <c r="C571" s="186"/>
      <c r="D571" s="186"/>
      <c r="E571" s="186">
        <f>SUM(E570:E570)</f>
        <v>3.12</v>
      </c>
      <c r="I571" s="78"/>
      <c r="J571" s="75"/>
      <c r="K571" s="75"/>
    </row>
    <row r="572" spans="1:11" ht="12.75">
      <c r="A572" s="186"/>
      <c r="B572" s="185"/>
      <c r="C572" s="186"/>
      <c r="D572" s="186"/>
      <c r="E572" s="186"/>
      <c r="I572" s="78"/>
      <c r="J572" s="75"/>
      <c r="K572" s="75"/>
    </row>
    <row r="573" spans="1:11" ht="12.75">
      <c r="A573" s="186" t="s">
        <v>83</v>
      </c>
      <c r="B573" s="185" t="s">
        <v>1266</v>
      </c>
      <c r="C573" s="186">
        <v>0.33</v>
      </c>
      <c r="D573" s="186">
        <f>$H$13</f>
        <v>2.2</v>
      </c>
      <c r="E573" s="186">
        <f>C573*D573</f>
        <v>0.7260000000000001</v>
      </c>
      <c r="I573" s="78"/>
      <c r="J573" s="75"/>
      <c r="K573" s="75"/>
    </row>
    <row r="574" spans="1:11" ht="12.75">
      <c r="A574" s="186" t="s">
        <v>44</v>
      </c>
      <c r="B574" s="185" t="s">
        <v>1266</v>
      </c>
      <c r="C574" s="186">
        <v>0.5</v>
      </c>
      <c r="D574" s="186">
        <f>$H$6</f>
        <v>2.91</v>
      </c>
      <c r="E574" s="186">
        <f>C574*D574</f>
        <v>1.455</v>
      </c>
      <c r="I574" s="78"/>
      <c r="J574" s="75"/>
      <c r="K574" s="75"/>
    </row>
    <row r="575" spans="1:11" ht="12.75">
      <c r="A575" s="186" t="s">
        <v>1267</v>
      </c>
      <c r="B575" s="185"/>
      <c r="C575" s="186"/>
      <c r="D575" s="186"/>
      <c r="E575" s="186">
        <f>SUM(E573:E574)</f>
        <v>2.181</v>
      </c>
      <c r="I575" s="78"/>
      <c r="J575" s="75"/>
      <c r="K575" s="75"/>
    </row>
    <row r="576" spans="1:11" ht="12.75">
      <c r="A576" s="186"/>
      <c r="B576" s="185"/>
      <c r="C576" s="186"/>
      <c r="D576" s="186"/>
      <c r="E576" s="186"/>
      <c r="I576" s="78"/>
      <c r="J576" s="75"/>
      <c r="K576" s="75"/>
    </row>
    <row r="577" spans="1:11" ht="12.75">
      <c r="A577" s="186" t="s">
        <v>1269</v>
      </c>
      <c r="B577" s="185"/>
      <c r="C577" s="186"/>
      <c r="D577" s="186"/>
      <c r="E577" s="186">
        <f>E575*$H$4</f>
        <v>2.7262500000000003</v>
      </c>
      <c r="I577" s="78"/>
      <c r="J577" s="75"/>
      <c r="K577" s="75"/>
    </row>
    <row r="578" spans="1:11" ht="12.75">
      <c r="A578" s="186"/>
      <c r="B578" s="185"/>
      <c r="C578" s="186"/>
      <c r="D578" s="186"/>
      <c r="E578" s="186"/>
      <c r="I578" s="78"/>
      <c r="J578" s="75"/>
      <c r="K578" s="75"/>
    </row>
    <row r="579" spans="1:11" ht="12.75">
      <c r="A579" s="184" t="s">
        <v>1238</v>
      </c>
      <c r="B579" s="185"/>
      <c r="C579" s="186"/>
      <c r="D579" s="186"/>
      <c r="E579" s="184">
        <f>SUM(E571,E575,E577)</f>
        <v>8.02725</v>
      </c>
      <c r="I579" s="78"/>
      <c r="J579" s="75"/>
      <c r="K579" s="75"/>
    </row>
    <row r="580" spans="1:11" ht="12.75">
      <c r="A580" s="184" t="s">
        <v>1273</v>
      </c>
      <c r="B580" s="185"/>
      <c r="C580" s="186"/>
      <c r="D580" s="186"/>
      <c r="E580" s="184">
        <f>E579*0.2</f>
        <v>1.6054500000000003</v>
      </c>
      <c r="I580" s="78"/>
      <c r="J580" s="75"/>
      <c r="K580" s="75"/>
    </row>
    <row r="581" spans="1:11" ht="12.75">
      <c r="A581" s="184" t="s">
        <v>1238</v>
      </c>
      <c r="B581" s="185"/>
      <c r="C581" s="186"/>
      <c r="D581" s="186"/>
      <c r="E581" s="184">
        <f>SUM(E579:E580)</f>
        <v>9.6327</v>
      </c>
      <c r="I581" s="78"/>
      <c r="J581" s="75"/>
      <c r="K581" s="75"/>
    </row>
    <row r="582" spans="1:11" ht="12.75">
      <c r="A582" s="316" t="s">
        <v>916</v>
      </c>
      <c r="B582" s="316"/>
      <c r="C582" s="316"/>
      <c r="D582" s="316"/>
      <c r="E582" s="316"/>
      <c r="I582" s="78"/>
      <c r="J582" s="75"/>
      <c r="K582" s="75"/>
    </row>
    <row r="583" spans="1:11" ht="12.75">
      <c r="A583" s="192" t="s">
        <v>1247</v>
      </c>
      <c r="B583" s="192" t="s">
        <v>1248</v>
      </c>
      <c r="C583" s="192" t="s">
        <v>1249</v>
      </c>
      <c r="D583" s="192" t="s">
        <v>1250</v>
      </c>
      <c r="E583" s="192" t="s">
        <v>931</v>
      </c>
      <c r="I583" s="78"/>
      <c r="J583" s="75"/>
      <c r="K583" s="75"/>
    </row>
    <row r="584" spans="1:11" ht="12.75">
      <c r="A584" s="186" t="s">
        <v>86</v>
      </c>
      <c r="B584" s="185" t="s">
        <v>1255</v>
      </c>
      <c r="C584" s="186">
        <v>0.04</v>
      </c>
      <c r="D584" s="186">
        <v>6.9</v>
      </c>
      <c r="E584" s="186">
        <f>C584*D584</f>
        <v>0.276</v>
      </c>
      <c r="I584" s="78"/>
      <c r="J584" s="75"/>
      <c r="K584" s="75"/>
    </row>
    <row r="585" spans="1:11" ht="12.75">
      <c r="A585" s="186" t="s">
        <v>917</v>
      </c>
      <c r="B585" s="185" t="s">
        <v>1255</v>
      </c>
      <c r="C585" s="186">
        <v>0.16</v>
      </c>
      <c r="D585" s="186">
        <v>18</v>
      </c>
      <c r="E585" s="186">
        <f>C585*D585</f>
        <v>2.88</v>
      </c>
      <c r="I585" s="78"/>
      <c r="J585" s="75"/>
      <c r="K585" s="75"/>
    </row>
    <row r="586" spans="1:11" ht="12.75">
      <c r="A586" s="186" t="s">
        <v>918</v>
      </c>
      <c r="B586" s="185" t="s">
        <v>1255</v>
      </c>
      <c r="C586" s="186">
        <v>0.13</v>
      </c>
      <c r="D586" s="186">
        <v>12.06</v>
      </c>
      <c r="E586" s="186">
        <f>C586*D586</f>
        <v>1.5678</v>
      </c>
      <c r="I586" s="78"/>
      <c r="J586" s="75"/>
      <c r="K586" s="75"/>
    </row>
    <row r="587" spans="1:11" ht="12.75">
      <c r="A587" s="186" t="s">
        <v>80</v>
      </c>
      <c r="B587" s="185" t="s">
        <v>1039</v>
      </c>
      <c r="C587" s="186">
        <v>0.4</v>
      </c>
      <c r="D587" s="186">
        <v>0.35</v>
      </c>
      <c r="E587" s="186">
        <f>C587*D587</f>
        <v>0.13999999999999999</v>
      </c>
      <c r="I587" s="78"/>
      <c r="J587" s="75"/>
      <c r="K587" s="75"/>
    </row>
    <row r="588" spans="1:11" ht="12.75">
      <c r="A588" s="186" t="s">
        <v>26</v>
      </c>
      <c r="B588" s="185"/>
      <c r="C588" s="186"/>
      <c r="D588" s="186"/>
      <c r="E588" s="186">
        <f>SUM(E584:E587)</f>
        <v>4.8637999999999995</v>
      </c>
      <c r="I588" s="78"/>
      <c r="J588" s="75"/>
      <c r="K588" s="75"/>
    </row>
    <row r="589" spans="1:11" ht="12.75">
      <c r="A589" s="186"/>
      <c r="B589" s="185"/>
      <c r="C589" s="186"/>
      <c r="D589" s="186"/>
      <c r="E589" s="186"/>
      <c r="I589" s="78"/>
      <c r="J589" s="75"/>
      <c r="K589" s="75"/>
    </row>
    <row r="590" spans="1:11" ht="12.75">
      <c r="A590" s="186" t="s">
        <v>83</v>
      </c>
      <c r="B590" s="185" t="s">
        <v>1266</v>
      </c>
      <c r="C590" s="186">
        <v>0.4</v>
      </c>
      <c r="D590" s="186">
        <f>$H$13</f>
        <v>2.2</v>
      </c>
      <c r="E590" s="186">
        <f>C590*D590</f>
        <v>0.8800000000000001</v>
      </c>
      <c r="I590" s="78"/>
      <c r="J590" s="75"/>
      <c r="K590" s="75"/>
    </row>
    <row r="591" spans="1:11" ht="12.75">
      <c r="A591" s="186" t="s">
        <v>44</v>
      </c>
      <c r="B591" s="185" t="s">
        <v>1266</v>
      </c>
      <c r="C591" s="186">
        <v>0.6</v>
      </c>
      <c r="D591" s="186">
        <f>$H$6</f>
        <v>2.91</v>
      </c>
      <c r="E591" s="186">
        <f>C591*D591</f>
        <v>1.746</v>
      </c>
      <c r="I591" s="78"/>
      <c r="J591" s="75"/>
      <c r="K591" s="75"/>
    </row>
    <row r="592" spans="1:11" ht="12.75">
      <c r="A592" s="186" t="s">
        <v>1267</v>
      </c>
      <c r="B592" s="185"/>
      <c r="C592" s="186"/>
      <c r="D592" s="186"/>
      <c r="E592" s="186">
        <f>SUM(E590:E591)</f>
        <v>2.6260000000000003</v>
      </c>
      <c r="I592" s="78"/>
      <c r="J592" s="75"/>
      <c r="K592" s="75"/>
    </row>
    <row r="593" spans="1:11" ht="12.75">
      <c r="A593" s="186"/>
      <c r="B593" s="185"/>
      <c r="C593" s="186"/>
      <c r="D593" s="186"/>
      <c r="E593" s="186"/>
      <c r="I593" s="78"/>
      <c r="J593" s="75"/>
      <c r="K593" s="75"/>
    </row>
    <row r="594" spans="1:11" ht="12.75">
      <c r="A594" s="186" t="s">
        <v>1269</v>
      </c>
      <c r="B594" s="185"/>
      <c r="C594" s="186"/>
      <c r="D594" s="186"/>
      <c r="E594" s="186">
        <f>E592*$H$4</f>
        <v>3.2825000000000006</v>
      </c>
      <c r="I594" s="78"/>
      <c r="J594" s="75"/>
      <c r="K594" s="75"/>
    </row>
    <row r="595" spans="1:11" ht="12.75">
      <c r="A595" s="186"/>
      <c r="B595" s="185"/>
      <c r="C595" s="186"/>
      <c r="D595" s="186"/>
      <c r="E595" s="186"/>
      <c r="I595" s="78"/>
      <c r="J595" s="75"/>
      <c r="K595" s="75"/>
    </row>
    <row r="596" spans="1:11" ht="12.75">
      <c r="A596" s="184" t="s">
        <v>1238</v>
      </c>
      <c r="B596" s="185"/>
      <c r="C596" s="186"/>
      <c r="D596" s="186"/>
      <c r="E596" s="184">
        <f>SUM(E588,E592,E594)</f>
        <v>10.772300000000001</v>
      </c>
      <c r="I596" s="78"/>
      <c r="J596" s="75"/>
      <c r="K596" s="75"/>
    </row>
    <row r="597" spans="1:11" ht="12.75">
      <c r="A597" s="184" t="s">
        <v>1273</v>
      </c>
      <c r="B597" s="185"/>
      <c r="C597" s="186"/>
      <c r="D597" s="186"/>
      <c r="E597" s="184">
        <f>E596*0.2</f>
        <v>2.1544600000000003</v>
      </c>
      <c r="I597" s="78"/>
      <c r="J597" s="75"/>
      <c r="K597" s="75"/>
    </row>
    <row r="598" spans="1:11" ht="12.75">
      <c r="A598" s="184" t="s">
        <v>1238</v>
      </c>
      <c r="B598" s="185"/>
      <c r="C598" s="186"/>
      <c r="D598" s="186"/>
      <c r="E598" s="184">
        <f>SUM(E596:E597)</f>
        <v>12.926760000000002</v>
      </c>
      <c r="I598" s="78"/>
      <c r="J598" s="75"/>
      <c r="K598" s="75"/>
    </row>
    <row r="599" spans="1:11" ht="14.25" customHeight="1">
      <c r="A599" s="316" t="s">
        <v>919</v>
      </c>
      <c r="B599" s="316"/>
      <c r="C599" s="316"/>
      <c r="D599" s="316"/>
      <c r="E599" s="316"/>
      <c r="I599" s="78"/>
      <c r="J599" s="75"/>
      <c r="K599" s="75"/>
    </row>
    <row r="600" spans="1:11" ht="12.75">
      <c r="A600" s="192" t="s">
        <v>1247</v>
      </c>
      <c r="B600" s="192" t="s">
        <v>1248</v>
      </c>
      <c r="C600" s="192" t="s">
        <v>1249</v>
      </c>
      <c r="D600" s="192" t="s">
        <v>1250</v>
      </c>
      <c r="E600" s="192" t="s">
        <v>931</v>
      </c>
      <c r="I600" s="78"/>
      <c r="J600" s="75"/>
      <c r="K600" s="75"/>
    </row>
    <row r="601" spans="1:11" ht="12.75">
      <c r="A601" s="186" t="s">
        <v>86</v>
      </c>
      <c r="B601" s="185" t="s">
        <v>1255</v>
      </c>
      <c r="C601" s="186">
        <v>0.04</v>
      </c>
      <c r="D601" s="186">
        <v>6.9</v>
      </c>
      <c r="E601" s="186">
        <f>C601*D601</f>
        <v>0.276</v>
      </c>
      <c r="I601" s="78"/>
      <c r="J601" s="75"/>
      <c r="K601" s="75"/>
    </row>
    <row r="602" spans="1:11" ht="12.75">
      <c r="A602" s="186" t="s">
        <v>917</v>
      </c>
      <c r="B602" s="185" t="s">
        <v>1255</v>
      </c>
      <c r="C602" s="186">
        <v>0.12</v>
      </c>
      <c r="D602" s="186">
        <v>18</v>
      </c>
      <c r="E602" s="186">
        <f>C602*D602</f>
        <v>2.16</v>
      </c>
      <c r="I602" s="78"/>
      <c r="J602" s="75"/>
      <c r="K602" s="75"/>
    </row>
    <row r="603" spans="1:11" ht="12.75">
      <c r="A603" s="186" t="s">
        <v>87</v>
      </c>
      <c r="B603" s="185" t="s">
        <v>1255</v>
      </c>
      <c r="C603" s="186">
        <v>0.1</v>
      </c>
      <c r="D603" s="186">
        <v>12.06</v>
      </c>
      <c r="E603" s="186">
        <f>C603*D603</f>
        <v>1.2060000000000002</v>
      </c>
      <c r="I603" s="78"/>
      <c r="J603" s="75"/>
      <c r="K603" s="75"/>
    </row>
    <row r="604" spans="1:11" ht="12.75">
      <c r="A604" s="186" t="s">
        <v>80</v>
      </c>
      <c r="B604" s="185" t="s">
        <v>1039</v>
      </c>
      <c r="C604" s="186">
        <v>0.4</v>
      </c>
      <c r="D604" s="186">
        <v>0.35</v>
      </c>
      <c r="E604" s="186">
        <f>C604*D604</f>
        <v>0.13999999999999999</v>
      </c>
      <c r="I604" s="78"/>
      <c r="J604" s="75"/>
      <c r="K604" s="75"/>
    </row>
    <row r="605" spans="1:11" ht="12.75">
      <c r="A605" s="186" t="s">
        <v>26</v>
      </c>
      <c r="B605" s="185"/>
      <c r="C605" s="186"/>
      <c r="D605" s="186"/>
      <c r="E605" s="186">
        <f>SUM(E601:E604)</f>
        <v>3.7820000000000005</v>
      </c>
      <c r="I605" s="78"/>
      <c r="J605" s="75"/>
      <c r="K605" s="75"/>
    </row>
    <row r="606" spans="1:11" ht="12.75">
      <c r="A606" s="186"/>
      <c r="B606" s="185"/>
      <c r="C606" s="186"/>
      <c r="D606" s="186"/>
      <c r="E606" s="186"/>
      <c r="I606" s="78"/>
      <c r="J606" s="75"/>
      <c r="K606" s="75"/>
    </row>
    <row r="607" spans="1:11" ht="12.75">
      <c r="A607" s="186" t="s">
        <v>83</v>
      </c>
      <c r="B607" s="185" t="s">
        <v>1266</v>
      </c>
      <c r="C607" s="186">
        <v>0.4</v>
      </c>
      <c r="D607" s="186">
        <f>$H$13</f>
        <v>2.2</v>
      </c>
      <c r="E607" s="186">
        <f>C607*D607</f>
        <v>0.8800000000000001</v>
      </c>
      <c r="I607" s="78"/>
      <c r="J607" s="75"/>
      <c r="K607" s="75"/>
    </row>
    <row r="608" spans="1:11" ht="12.75">
      <c r="A608" s="186" t="s">
        <v>44</v>
      </c>
      <c r="B608" s="185" t="s">
        <v>1266</v>
      </c>
      <c r="C608" s="186">
        <v>0.6</v>
      </c>
      <c r="D608" s="186">
        <f>$H$6</f>
        <v>2.91</v>
      </c>
      <c r="E608" s="186">
        <f>C608*D608</f>
        <v>1.746</v>
      </c>
      <c r="I608" s="78"/>
      <c r="J608" s="75"/>
      <c r="K608" s="75"/>
    </row>
    <row r="609" spans="1:11" ht="12.75">
      <c r="A609" s="186" t="s">
        <v>1267</v>
      </c>
      <c r="B609" s="185"/>
      <c r="C609" s="186"/>
      <c r="D609" s="186"/>
      <c r="E609" s="186">
        <f>SUM(E607:E608)</f>
        <v>2.6260000000000003</v>
      </c>
      <c r="I609" s="78"/>
      <c r="J609" s="75"/>
      <c r="K609" s="75"/>
    </row>
    <row r="610" spans="1:11" ht="12.75">
      <c r="A610" s="186"/>
      <c r="B610" s="185"/>
      <c r="C610" s="186"/>
      <c r="D610" s="186"/>
      <c r="E610" s="186"/>
      <c r="I610" s="78"/>
      <c r="J610" s="75"/>
      <c r="K610" s="75"/>
    </row>
    <row r="611" spans="1:11" ht="12.75">
      <c r="A611" s="186" t="s">
        <v>1269</v>
      </c>
      <c r="B611" s="185"/>
      <c r="C611" s="186"/>
      <c r="D611" s="186"/>
      <c r="E611" s="186">
        <f>E609*$H$4</f>
        <v>3.2825000000000006</v>
      </c>
      <c r="I611" s="78"/>
      <c r="J611" s="75"/>
      <c r="K611" s="75"/>
    </row>
    <row r="612" spans="1:11" ht="12.75">
      <c r="A612" s="186"/>
      <c r="B612" s="185"/>
      <c r="C612" s="186"/>
      <c r="D612" s="186"/>
      <c r="E612" s="186"/>
      <c r="I612" s="78"/>
      <c r="J612" s="75"/>
      <c r="K612" s="75"/>
    </row>
    <row r="613" spans="1:11" ht="12.75">
      <c r="A613" s="184" t="s">
        <v>1238</v>
      </c>
      <c r="B613" s="185"/>
      <c r="C613" s="186"/>
      <c r="D613" s="186"/>
      <c r="E613" s="184">
        <f>SUM(E605,E609,E611)</f>
        <v>9.690500000000002</v>
      </c>
      <c r="I613" s="78"/>
      <c r="J613" s="75"/>
      <c r="K613" s="75"/>
    </row>
    <row r="614" spans="1:11" ht="12.75">
      <c r="A614" s="184" t="s">
        <v>1273</v>
      </c>
      <c r="B614" s="185"/>
      <c r="C614" s="186"/>
      <c r="D614" s="186"/>
      <c r="E614" s="184">
        <f>E613*0.2</f>
        <v>1.9381000000000004</v>
      </c>
      <c r="I614" s="78"/>
      <c r="J614" s="75"/>
      <c r="K614" s="75"/>
    </row>
    <row r="615" spans="1:11" ht="12.75">
      <c r="A615" s="184" t="s">
        <v>1238</v>
      </c>
      <c r="B615" s="185"/>
      <c r="C615" s="186"/>
      <c r="D615" s="186"/>
      <c r="E615" s="184">
        <f>SUM(E613:E614)</f>
        <v>11.628600000000002</v>
      </c>
      <c r="I615" s="78"/>
      <c r="J615" s="75"/>
      <c r="K615" s="75"/>
    </row>
    <row r="616" spans="1:11" ht="12.75">
      <c r="A616" s="218"/>
      <c r="B616" s="217"/>
      <c r="C616" s="189"/>
      <c r="D616" s="189"/>
      <c r="E616" s="218"/>
      <c r="I616" s="78"/>
      <c r="J616" s="75"/>
      <c r="K616" s="75"/>
    </row>
    <row r="617" spans="1:11" ht="12.75">
      <c r="A617" s="316" t="s">
        <v>920</v>
      </c>
      <c r="B617" s="316"/>
      <c r="C617" s="316"/>
      <c r="D617" s="316"/>
      <c r="E617" s="316"/>
      <c r="I617" s="78"/>
      <c r="J617" s="75"/>
      <c r="K617" s="75"/>
    </row>
    <row r="618" spans="1:11" ht="12.75">
      <c r="A618" s="192" t="s">
        <v>1247</v>
      </c>
      <c r="B618" s="192" t="s">
        <v>1248</v>
      </c>
      <c r="C618" s="192" t="s">
        <v>1249</v>
      </c>
      <c r="D618" s="192" t="s">
        <v>1250</v>
      </c>
      <c r="E618" s="192" t="s">
        <v>931</v>
      </c>
      <c r="I618" s="78"/>
      <c r="J618" s="75"/>
      <c r="K618" s="75"/>
    </row>
    <row r="619" spans="1:11" ht="12.75">
      <c r="A619" s="186" t="s">
        <v>80</v>
      </c>
      <c r="B619" s="185" t="s">
        <v>1039</v>
      </c>
      <c r="C619" s="186">
        <v>0.25</v>
      </c>
      <c r="D619" s="186">
        <v>0.35</v>
      </c>
      <c r="E619" s="186">
        <f>C619*D619</f>
        <v>0.0875</v>
      </c>
      <c r="I619" s="78"/>
      <c r="J619" s="75"/>
      <c r="K619" s="75"/>
    </row>
    <row r="620" spans="1:11" ht="12.75">
      <c r="A620" s="186" t="s">
        <v>81</v>
      </c>
      <c r="B620" s="185" t="s">
        <v>1255</v>
      </c>
      <c r="C620" s="186">
        <v>0.12</v>
      </c>
      <c r="D620" s="186">
        <v>9</v>
      </c>
      <c r="E620" s="186">
        <f>C620*D620</f>
        <v>1.08</v>
      </c>
      <c r="I620" s="78"/>
      <c r="J620" s="75"/>
      <c r="K620" s="75"/>
    </row>
    <row r="621" spans="1:11" ht="12.75">
      <c r="A621" s="186" t="s">
        <v>82</v>
      </c>
      <c r="B621" s="185" t="s">
        <v>1255</v>
      </c>
      <c r="C621" s="186">
        <v>0.17</v>
      </c>
      <c r="D621" s="186">
        <v>11.5</v>
      </c>
      <c r="E621" s="186">
        <f>C621*D621</f>
        <v>1.955</v>
      </c>
      <c r="I621" s="78"/>
      <c r="J621" s="75"/>
      <c r="K621" s="75"/>
    </row>
    <row r="622" spans="1:11" ht="12.75">
      <c r="A622" s="186" t="s">
        <v>26</v>
      </c>
      <c r="B622" s="185"/>
      <c r="C622" s="186"/>
      <c r="D622" s="186"/>
      <c r="E622" s="186">
        <f>SUM(E619:E621)</f>
        <v>3.1225</v>
      </c>
      <c r="I622" s="78"/>
      <c r="J622" s="75"/>
      <c r="K622" s="75"/>
    </row>
    <row r="623" spans="1:11" ht="12.75">
      <c r="A623" s="186"/>
      <c r="B623" s="185"/>
      <c r="C623" s="186"/>
      <c r="D623" s="186"/>
      <c r="E623" s="186"/>
      <c r="I623" s="78"/>
      <c r="J623" s="75"/>
      <c r="K623" s="75"/>
    </row>
    <row r="624" spans="1:11" ht="12.75">
      <c r="A624" s="186" t="s">
        <v>83</v>
      </c>
      <c r="B624" s="185" t="s">
        <v>1266</v>
      </c>
      <c r="C624" s="186">
        <v>0.4</v>
      </c>
      <c r="D624" s="186">
        <f>$H$13</f>
        <v>2.2</v>
      </c>
      <c r="E624" s="186">
        <f>C624*D624</f>
        <v>0.8800000000000001</v>
      </c>
      <c r="I624" s="78"/>
      <c r="J624" s="75"/>
      <c r="K624" s="75"/>
    </row>
    <row r="625" spans="1:11" ht="12.75">
      <c r="A625" s="186" t="s">
        <v>44</v>
      </c>
      <c r="B625" s="185" t="s">
        <v>1266</v>
      </c>
      <c r="C625" s="186">
        <v>0.4</v>
      </c>
      <c r="D625" s="186">
        <f>$H$6</f>
        <v>2.91</v>
      </c>
      <c r="E625" s="186">
        <f>C625*D625</f>
        <v>1.1640000000000001</v>
      </c>
      <c r="I625" s="78"/>
      <c r="J625" s="75"/>
      <c r="K625" s="75"/>
    </row>
    <row r="626" spans="1:11" ht="12.75">
      <c r="A626" s="186" t="s">
        <v>1267</v>
      </c>
      <c r="B626" s="185"/>
      <c r="C626" s="186"/>
      <c r="D626" s="186"/>
      <c r="E626" s="186">
        <f>SUM(E624:E625)</f>
        <v>2.0440000000000005</v>
      </c>
      <c r="I626" s="78"/>
      <c r="J626" s="75"/>
      <c r="K626" s="75"/>
    </row>
    <row r="627" spans="1:11" ht="12.75">
      <c r="A627" s="186"/>
      <c r="B627" s="185"/>
      <c r="C627" s="186"/>
      <c r="D627" s="186"/>
      <c r="E627" s="186"/>
      <c r="I627" s="78"/>
      <c r="J627" s="75"/>
      <c r="K627" s="75"/>
    </row>
    <row r="628" spans="1:11" ht="12.75">
      <c r="A628" s="186" t="s">
        <v>1269</v>
      </c>
      <c r="B628" s="185"/>
      <c r="C628" s="186"/>
      <c r="D628" s="186"/>
      <c r="E628" s="186">
        <f>E626*$H$4</f>
        <v>2.5550000000000006</v>
      </c>
      <c r="I628" s="78"/>
      <c r="J628" s="75"/>
      <c r="K628" s="75"/>
    </row>
    <row r="629" spans="1:11" ht="12.75">
      <c r="A629" s="186"/>
      <c r="B629" s="185"/>
      <c r="C629" s="186"/>
      <c r="D629" s="186"/>
      <c r="E629" s="186"/>
      <c r="I629" s="78"/>
      <c r="J629" s="75"/>
      <c r="K629" s="75"/>
    </row>
    <row r="630" spans="1:11" ht="12.75">
      <c r="A630" s="184" t="s">
        <v>1238</v>
      </c>
      <c r="B630" s="185"/>
      <c r="C630" s="186"/>
      <c r="D630" s="186"/>
      <c r="E630" s="184">
        <f>SUM(E622,E626,E628)</f>
        <v>7.721500000000002</v>
      </c>
      <c r="I630" s="78"/>
      <c r="J630" s="75"/>
      <c r="K630" s="75"/>
    </row>
    <row r="631" spans="1:11" ht="12.75">
      <c r="A631" s="184" t="s">
        <v>1273</v>
      </c>
      <c r="B631" s="185"/>
      <c r="C631" s="186"/>
      <c r="D631" s="186"/>
      <c r="E631" s="184">
        <f>E630*0.2</f>
        <v>1.5443000000000005</v>
      </c>
      <c r="I631" s="78"/>
      <c r="J631" s="75"/>
      <c r="K631" s="75"/>
    </row>
    <row r="632" spans="1:11" ht="12.75">
      <c r="A632" s="184" t="s">
        <v>1238</v>
      </c>
      <c r="B632" s="185"/>
      <c r="C632" s="186"/>
      <c r="D632" s="186"/>
      <c r="E632" s="184">
        <f>SUM(E630:E631)</f>
        <v>9.265800000000002</v>
      </c>
      <c r="I632" s="78"/>
      <c r="J632" s="75"/>
      <c r="K632" s="75"/>
    </row>
    <row r="633" spans="1:11" ht="12.75">
      <c r="A633" s="184"/>
      <c r="B633" s="185"/>
      <c r="C633" s="186"/>
      <c r="D633" s="186"/>
      <c r="E633" s="184"/>
      <c r="I633" s="78"/>
      <c r="J633" s="75"/>
      <c r="K633" s="75"/>
    </row>
    <row r="634" spans="1:11" ht="12.75">
      <c r="A634" s="218"/>
      <c r="B634" s="217"/>
      <c r="C634" s="189"/>
      <c r="D634" s="189"/>
      <c r="E634" s="218"/>
      <c r="I634" s="78"/>
      <c r="J634" s="75"/>
      <c r="K634" s="75"/>
    </row>
    <row r="635" spans="1:11" ht="12.75">
      <c r="A635" s="316" t="s">
        <v>921</v>
      </c>
      <c r="B635" s="316"/>
      <c r="C635" s="316"/>
      <c r="D635" s="316"/>
      <c r="E635" s="316"/>
      <c r="I635" s="78"/>
      <c r="J635" s="75"/>
      <c r="K635" s="75"/>
    </row>
    <row r="636" spans="1:11" ht="12.75">
      <c r="A636" s="192" t="s">
        <v>1247</v>
      </c>
      <c r="B636" s="192" t="s">
        <v>1248</v>
      </c>
      <c r="C636" s="192" t="s">
        <v>1249</v>
      </c>
      <c r="D636" s="192" t="s">
        <v>1250</v>
      </c>
      <c r="E636" s="192" t="s">
        <v>931</v>
      </c>
      <c r="I636" s="78"/>
      <c r="J636" s="75"/>
      <c r="K636" s="75"/>
    </row>
    <row r="637" spans="1:11" ht="12.75">
      <c r="A637" s="186" t="s">
        <v>86</v>
      </c>
      <c r="B637" s="185" t="s">
        <v>1255</v>
      </c>
      <c r="C637" s="186">
        <v>0.04</v>
      </c>
      <c r="D637" s="186">
        <v>6.9</v>
      </c>
      <c r="E637" s="186">
        <f>C637*D637</f>
        <v>0.276</v>
      </c>
      <c r="I637" s="78"/>
      <c r="J637" s="75"/>
      <c r="K637" s="75"/>
    </row>
    <row r="638" spans="1:11" ht="12.75">
      <c r="A638" s="186" t="s">
        <v>1254</v>
      </c>
      <c r="B638" s="185" t="s">
        <v>1255</v>
      </c>
      <c r="C638" s="186">
        <v>0.16</v>
      </c>
      <c r="D638" s="186">
        <v>15</v>
      </c>
      <c r="E638" s="186">
        <f>C638*D638</f>
        <v>2.4</v>
      </c>
      <c r="I638" s="78"/>
      <c r="J638" s="75"/>
      <c r="K638" s="75"/>
    </row>
    <row r="639" spans="1:11" ht="12.75">
      <c r="A639" s="186" t="s">
        <v>87</v>
      </c>
      <c r="B639" s="185" t="s">
        <v>1255</v>
      </c>
      <c r="C639" s="186">
        <v>0.13</v>
      </c>
      <c r="D639" s="186">
        <v>12.06</v>
      </c>
      <c r="E639" s="186">
        <f>C639*D639</f>
        <v>1.5678</v>
      </c>
      <c r="I639" s="78"/>
      <c r="J639" s="75"/>
      <c r="K639" s="75"/>
    </row>
    <row r="640" spans="1:11" ht="12.75">
      <c r="A640" s="186" t="s">
        <v>80</v>
      </c>
      <c r="B640" s="185" t="s">
        <v>1039</v>
      </c>
      <c r="C640" s="186">
        <v>0.4</v>
      </c>
      <c r="D640" s="186">
        <v>0.35</v>
      </c>
      <c r="E640" s="186">
        <f>C640*D640</f>
        <v>0.13999999999999999</v>
      </c>
      <c r="I640" s="78"/>
      <c r="J640" s="75"/>
      <c r="K640" s="75"/>
    </row>
    <row r="641" spans="1:11" ht="12.75">
      <c r="A641" s="186" t="s">
        <v>26</v>
      </c>
      <c r="B641" s="185"/>
      <c r="C641" s="186"/>
      <c r="D641" s="186"/>
      <c r="E641" s="186">
        <f>SUM(E637:E640)</f>
        <v>4.3838</v>
      </c>
      <c r="I641" s="78"/>
      <c r="J641" s="75"/>
      <c r="K641" s="75"/>
    </row>
    <row r="642" spans="1:11" ht="12.75">
      <c r="A642" s="186"/>
      <c r="B642" s="185"/>
      <c r="C642" s="186"/>
      <c r="D642" s="186"/>
      <c r="E642" s="186"/>
      <c r="I642" s="78"/>
      <c r="J642" s="75"/>
      <c r="K642" s="75"/>
    </row>
    <row r="643" spans="1:11" ht="12.75">
      <c r="A643" s="186" t="s">
        <v>83</v>
      </c>
      <c r="B643" s="185" t="s">
        <v>1266</v>
      </c>
      <c r="C643" s="186">
        <v>0.4</v>
      </c>
      <c r="D643" s="186">
        <f>$H$13</f>
        <v>2.2</v>
      </c>
      <c r="E643" s="186">
        <f>C643*D643</f>
        <v>0.8800000000000001</v>
      </c>
      <c r="I643" s="78"/>
      <c r="J643" s="75"/>
      <c r="K643" s="75"/>
    </row>
    <row r="644" spans="1:11" ht="12.75">
      <c r="A644" s="186" t="s">
        <v>44</v>
      </c>
      <c r="B644" s="185" t="s">
        <v>1266</v>
      </c>
      <c r="C644" s="186">
        <v>0.4</v>
      </c>
      <c r="D644" s="186">
        <f>$H$6</f>
        <v>2.91</v>
      </c>
      <c r="E644" s="186">
        <f>C644*D644</f>
        <v>1.1640000000000001</v>
      </c>
      <c r="I644" s="78"/>
      <c r="J644" s="75"/>
      <c r="K644" s="75"/>
    </row>
    <row r="645" spans="1:11" ht="12.75">
      <c r="A645" s="186" t="s">
        <v>1267</v>
      </c>
      <c r="B645" s="185"/>
      <c r="C645" s="186"/>
      <c r="D645" s="186"/>
      <c r="E645" s="186">
        <f>SUM(E643:E644)</f>
        <v>2.0440000000000005</v>
      </c>
      <c r="I645" s="78"/>
      <c r="J645" s="75"/>
      <c r="K645" s="75"/>
    </row>
    <row r="646" spans="1:11" ht="12.75">
      <c r="A646" s="186"/>
      <c r="B646" s="185"/>
      <c r="C646" s="186"/>
      <c r="D646" s="186"/>
      <c r="E646" s="186"/>
      <c r="I646" s="78"/>
      <c r="J646" s="75"/>
      <c r="K646" s="75"/>
    </row>
    <row r="647" spans="1:11" ht="12.75">
      <c r="A647" s="186" t="s">
        <v>1269</v>
      </c>
      <c r="B647" s="185"/>
      <c r="C647" s="186"/>
      <c r="D647" s="186"/>
      <c r="E647" s="186">
        <f>E645*$H$4</f>
        <v>2.5550000000000006</v>
      </c>
      <c r="I647" s="78"/>
      <c r="J647" s="75"/>
      <c r="K647" s="75"/>
    </row>
    <row r="648" spans="1:11" ht="12.75">
      <c r="A648" s="186"/>
      <c r="B648" s="185"/>
      <c r="C648" s="186"/>
      <c r="D648" s="186"/>
      <c r="E648" s="186"/>
      <c r="I648" s="78"/>
      <c r="J648" s="75"/>
      <c r="K648" s="75"/>
    </row>
    <row r="649" spans="1:11" ht="12.75">
      <c r="A649" s="184" t="s">
        <v>1238</v>
      </c>
      <c r="B649" s="185"/>
      <c r="C649" s="186"/>
      <c r="D649" s="186"/>
      <c r="E649" s="184">
        <f>SUM(E641,E645,E647)</f>
        <v>8.982800000000001</v>
      </c>
      <c r="I649" s="78"/>
      <c r="J649" s="75"/>
      <c r="K649" s="75"/>
    </row>
    <row r="650" spans="1:11" ht="12.75">
      <c r="A650" s="184" t="s">
        <v>1273</v>
      </c>
      <c r="B650" s="185"/>
      <c r="C650" s="186"/>
      <c r="D650" s="186"/>
      <c r="E650" s="184">
        <f>E649*0.2</f>
        <v>1.7965600000000004</v>
      </c>
      <c r="I650" s="78"/>
      <c r="J650" s="75"/>
      <c r="K650" s="75"/>
    </row>
    <row r="651" spans="1:11" ht="12.75">
      <c r="A651" s="184" t="s">
        <v>1238</v>
      </c>
      <c r="B651" s="185"/>
      <c r="C651" s="186"/>
      <c r="D651" s="186"/>
      <c r="E651" s="184">
        <f>SUM(E649:E650)</f>
        <v>10.77936</v>
      </c>
      <c r="I651" s="78"/>
      <c r="J651" s="75"/>
      <c r="K651" s="75"/>
    </row>
    <row r="652" spans="1:11" ht="12.75">
      <c r="A652" s="218"/>
      <c r="B652" s="217"/>
      <c r="C652" s="189"/>
      <c r="D652" s="189"/>
      <c r="E652" s="218"/>
      <c r="I652" s="78"/>
      <c r="J652" s="75"/>
      <c r="K652" s="75"/>
    </row>
    <row r="653" spans="1:11" ht="12.75">
      <c r="A653" s="316" t="s">
        <v>922</v>
      </c>
      <c r="B653" s="316"/>
      <c r="C653" s="316"/>
      <c r="D653" s="316"/>
      <c r="E653" s="316"/>
      <c r="I653" s="78"/>
      <c r="J653" s="75"/>
      <c r="K653" s="75"/>
    </row>
    <row r="654" spans="1:11" ht="12.75">
      <c r="A654" s="192" t="s">
        <v>1247</v>
      </c>
      <c r="B654" s="192" t="s">
        <v>1248</v>
      </c>
      <c r="C654" s="192" t="s">
        <v>1249</v>
      </c>
      <c r="D654" s="192" t="s">
        <v>1250</v>
      </c>
      <c r="E654" s="192" t="s">
        <v>931</v>
      </c>
      <c r="I654" s="78"/>
      <c r="J654" s="75"/>
      <c r="K654" s="75"/>
    </row>
    <row r="655" spans="1:11" ht="12.75">
      <c r="A655" s="186" t="s">
        <v>86</v>
      </c>
      <c r="B655" s="185" t="s">
        <v>1255</v>
      </c>
      <c r="C655" s="186">
        <v>0.04</v>
      </c>
      <c r="D655" s="186">
        <v>6.9</v>
      </c>
      <c r="E655" s="186">
        <f>C655*D655</f>
        <v>0.276</v>
      </c>
      <c r="I655" s="78"/>
      <c r="J655" s="75"/>
      <c r="K655" s="75"/>
    </row>
    <row r="656" spans="1:11" ht="12.75">
      <c r="A656" s="186" t="s">
        <v>1254</v>
      </c>
      <c r="B656" s="185" t="s">
        <v>1255</v>
      </c>
      <c r="C656" s="186">
        <v>0.16</v>
      </c>
      <c r="D656" s="186">
        <v>15</v>
      </c>
      <c r="E656" s="186">
        <f>C656*D656</f>
        <v>2.4</v>
      </c>
      <c r="I656" s="78"/>
      <c r="J656" s="75"/>
      <c r="K656" s="75"/>
    </row>
    <row r="657" spans="1:11" ht="12.75">
      <c r="A657" s="186"/>
      <c r="B657" s="185"/>
      <c r="C657" s="186"/>
      <c r="D657" s="186"/>
      <c r="E657" s="186"/>
      <c r="I657" s="78"/>
      <c r="J657" s="75"/>
      <c r="K657" s="75"/>
    </row>
    <row r="658" spans="1:11" ht="12.75">
      <c r="A658" s="186" t="s">
        <v>923</v>
      </c>
      <c r="B658" s="185" t="s">
        <v>1039</v>
      </c>
      <c r="C658" s="186">
        <v>0.4</v>
      </c>
      <c r="D658" s="186">
        <v>0.35</v>
      </c>
      <c r="E658" s="186">
        <f>C658*D658</f>
        <v>0.13999999999999999</v>
      </c>
      <c r="I658" s="78"/>
      <c r="J658" s="75"/>
      <c r="K658" s="75"/>
    </row>
    <row r="659" spans="1:11" ht="12.75">
      <c r="A659" s="186" t="s">
        <v>26</v>
      </c>
      <c r="B659" s="185"/>
      <c r="C659" s="186"/>
      <c r="D659" s="186"/>
      <c r="E659" s="186">
        <f>SUM(E655:E658)</f>
        <v>2.8160000000000003</v>
      </c>
      <c r="I659" s="78"/>
      <c r="J659" s="75"/>
      <c r="K659" s="75"/>
    </row>
    <row r="660" spans="1:11" ht="12.75">
      <c r="A660" s="186"/>
      <c r="B660" s="185"/>
      <c r="C660" s="186"/>
      <c r="D660" s="186"/>
      <c r="E660" s="186"/>
      <c r="I660" s="78"/>
      <c r="J660" s="75"/>
      <c r="K660" s="75"/>
    </row>
    <row r="661" spans="1:11" ht="12.75">
      <c r="A661" s="186" t="s">
        <v>83</v>
      </c>
      <c r="B661" s="185" t="s">
        <v>1266</v>
      </c>
      <c r="C661" s="186">
        <v>0.6</v>
      </c>
      <c r="D661" s="186">
        <f>$H$13</f>
        <v>2.2</v>
      </c>
      <c r="E661" s="186">
        <f>C661*D661</f>
        <v>1.32</v>
      </c>
      <c r="I661" s="78"/>
      <c r="J661" s="75"/>
      <c r="K661" s="75"/>
    </row>
    <row r="662" spans="1:11" ht="12.75">
      <c r="A662" s="186" t="s">
        <v>44</v>
      </c>
      <c r="B662" s="185" t="s">
        <v>1266</v>
      </c>
      <c r="C662" s="186">
        <v>0.6</v>
      </c>
      <c r="D662" s="186">
        <f>$H$6</f>
        <v>2.91</v>
      </c>
      <c r="E662" s="186">
        <f>C662*D662</f>
        <v>1.746</v>
      </c>
      <c r="I662" s="78"/>
      <c r="J662" s="75"/>
      <c r="K662" s="75"/>
    </row>
    <row r="663" spans="1:11" ht="12.75">
      <c r="A663" s="186" t="s">
        <v>1267</v>
      </c>
      <c r="B663" s="185"/>
      <c r="C663" s="186"/>
      <c r="D663" s="186"/>
      <c r="E663" s="186">
        <f>SUM(E661:E662)</f>
        <v>3.066</v>
      </c>
      <c r="I663" s="78"/>
      <c r="J663" s="75"/>
      <c r="K663" s="75"/>
    </row>
    <row r="664" spans="1:11" ht="12.75">
      <c r="A664" s="186"/>
      <c r="B664" s="185"/>
      <c r="C664" s="186"/>
      <c r="D664" s="186"/>
      <c r="E664" s="186"/>
      <c r="I664" s="78"/>
      <c r="J664" s="75"/>
      <c r="K664" s="75"/>
    </row>
    <row r="665" spans="1:11" ht="12.75">
      <c r="A665" s="186" t="s">
        <v>1269</v>
      </c>
      <c r="B665" s="185"/>
      <c r="C665" s="186"/>
      <c r="D665" s="186"/>
      <c r="E665" s="186">
        <f>E663*$H$4</f>
        <v>3.8324999999999996</v>
      </c>
      <c r="I665" s="78"/>
      <c r="J665" s="75"/>
      <c r="K665" s="75"/>
    </row>
    <row r="666" spans="1:11" ht="12.75">
      <c r="A666" s="186"/>
      <c r="B666" s="185"/>
      <c r="C666" s="186"/>
      <c r="D666" s="186"/>
      <c r="E666" s="186"/>
      <c r="I666" s="78"/>
      <c r="J666" s="75"/>
      <c r="K666" s="75"/>
    </row>
    <row r="667" spans="1:11" ht="12.75">
      <c r="A667" s="184" t="s">
        <v>1238</v>
      </c>
      <c r="B667" s="185"/>
      <c r="C667" s="186"/>
      <c r="D667" s="186"/>
      <c r="E667" s="184">
        <f>SUM(E659,E663,E665)</f>
        <v>9.7145</v>
      </c>
      <c r="I667" s="78"/>
      <c r="J667" s="75"/>
      <c r="K667" s="75"/>
    </row>
    <row r="668" spans="1:11" ht="12.75">
      <c r="A668" s="184" t="s">
        <v>1273</v>
      </c>
      <c r="B668" s="185"/>
      <c r="C668" s="186"/>
      <c r="D668" s="186"/>
      <c r="E668" s="184">
        <f>E667*0.2</f>
        <v>1.9428999999999998</v>
      </c>
      <c r="I668" s="78"/>
      <c r="J668" s="75"/>
      <c r="K668" s="75"/>
    </row>
    <row r="669" spans="1:11" ht="12.75">
      <c r="A669" s="184" t="s">
        <v>1238</v>
      </c>
      <c r="B669" s="185"/>
      <c r="C669" s="186"/>
      <c r="D669" s="186"/>
      <c r="E669" s="184">
        <f>SUM(E667:E668)</f>
        <v>11.657399999999999</v>
      </c>
      <c r="I669" s="78"/>
      <c r="J669" s="75"/>
      <c r="K669" s="75"/>
    </row>
    <row r="670" spans="1:11" ht="12.75">
      <c r="A670" s="218"/>
      <c r="B670" s="217"/>
      <c r="C670" s="189"/>
      <c r="D670" s="189"/>
      <c r="E670" s="218"/>
      <c r="I670" s="78"/>
      <c r="J670" s="75"/>
      <c r="K670" s="75"/>
    </row>
    <row r="671" spans="1:11" ht="12.75">
      <c r="A671" s="316" t="s">
        <v>924</v>
      </c>
      <c r="B671" s="316"/>
      <c r="C671" s="316"/>
      <c r="D671" s="316"/>
      <c r="E671" s="316"/>
      <c r="I671" s="78"/>
      <c r="J671" s="75"/>
      <c r="K671" s="75"/>
    </row>
    <row r="672" spans="1:11" ht="12.75">
      <c r="A672" s="192" t="s">
        <v>1247</v>
      </c>
      <c r="B672" s="192" t="s">
        <v>1248</v>
      </c>
      <c r="C672" s="192" t="s">
        <v>1249</v>
      </c>
      <c r="D672" s="192" t="s">
        <v>1250</v>
      </c>
      <c r="E672" s="192" t="s">
        <v>931</v>
      </c>
      <c r="I672" s="78"/>
      <c r="J672" s="75"/>
      <c r="K672" s="75"/>
    </row>
    <row r="673" spans="1:11" ht="12.75">
      <c r="A673" s="186" t="s">
        <v>86</v>
      </c>
      <c r="B673" s="185" t="s">
        <v>1255</v>
      </c>
      <c r="C673" s="186">
        <v>0.04</v>
      </c>
      <c r="D673" s="186">
        <v>6.9</v>
      </c>
      <c r="E673" s="186">
        <f>C673*D673</f>
        <v>0.276</v>
      </c>
      <c r="I673" s="78"/>
      <c r="J673" s="75"/>
      <c r="K673" s="75"/>
    </row>
    <row r="674" spans="1:11" ht="12.75">
      <c r="A674" s="186" t="s">
        <v>925</v>
      </c>
      <c r="B674" s="185" t="s">
        <v>1255</v>
      </c>
      <c r="C674" s="186">
        <v>0.2</v>
      </c>
      <c r="D674" s="186">
        <v>18</v>
      </c>
      <c r="E674" s="186">
        <f>C674*D674</f>
        <v>3.6</v>
      </c>
      <c r="I674" s="78"/>
      <c r="J674" s="75"/>
      <c r="K674" s="75"/>
    </row>
    <row r="675" spans="1:11" ht="12.75">
      <c r="A675" s="186" t="s">
        <v>80</v>
      </c>
      <c r="B675" s="185" t="s">
        <v>1039</v>
      </c>
      <c r="C675" s="186">
        <v>0.4</v>
      </c>
      <c r="D675" s="186">
        <v>0.35</v>
      </c>
      <c r="E675" s="186">
        <f>C675*D675</f>
        <v>0.13999999999999999</v>
      </c>
      <c r="I675" s="78"/>
      <c r="J675" s="75"/>
      <c r="K675" s="75"/>
    </row>
    <row r="676" spans="1:11" ht="12.75">
      <c r="A676" s="186"/>
      <c r="B676" s="185"/>
      <c r="C676" s="186"/>
      <c r="D676" s="186"/>
      <c r="E676" s="186"/>
      <c r="I676" s="78"/>
      <c r="J676" s="75"/>
      <c r="K676" s="75"/>
    </row>
    <row r="677" spans="1:11" ht="12.75">
      <c r="A677" s="186" t="s">
        <v>26</v>
      </c>
      <c r="B677" s="185"/>
      <c r="C677" s="186"/>
      <c r="D677" s="186"/>
      <c r="E677" s="186">
        <f>SUM(E673:E676)</f>
        <v>4.016</v>
      </c>
      <c r="I677" s="78"/>
      <c r="J677" s="75"/>
      <c r="K677" s="75"/>
    </row>
    <row r="678" spans="1:11" ht="12.75">
      <c r="A678" s="186"/>
      <c r="B678" s="185"/>
      <c r="C678" s="186"/>
      <c r="D678" s="186"/>
      <c r="E678" s="186"/>
      <c r="I678" s="78"/>
      <c r="J678" s="75"/>
      <c r="K678" s="75"/>
    </row>
    <row r="679" spans="1:11" ht="12.75">
      <c r="A679" s="186" t="s">
        <v>83</v>
      </c>
      <c r="B679" s="185" t="s">
        <v>1266</v>
      </c>
      <c r="C679" s="186">
        <v>0.8</v>
      </c>
      <c r="D679" s="186">
        <f>$H$13</f>
        <v>2.2</v>
      </c>
      <c r="E679" s="186">
        <f>C679*D679</f>
        <v>1.7600000000000002</v>
      </c>
      <c r="I679" s="78"/>
      <c r="J679" s="75"/>
      <c r="K679" s="75"/>
    </row>
    <row r="680" spans="1:11" ht="12.75">
      <c r="A680" s="186" t="s">
        <v>44</v>
      </c>
      <c r="B680" s="185" t="s">
        <v>1266</v>
      </c>
      <c r="C680" s="186">
        <v>0.8</v>
      </c>
      <c r="D680" s="186">
        <f>$H$6</f>
        <v>2.91</v>
      </c>
      <c r="E680" s="186">
        <f>C680*D680</f>
        <v>2.3280000000000003</v>
      </c>
      <c r="I680" s="78"/>
      <c r="J680" s="75"/>
      <c r="K680" s="75"/>
    </row>
    <row r="681" spans="1:11" ht="12.75">
      <c r="A681" s="186" t="s">
        <v>1267</v>
      </c>
      <c r="B681" s="185"/>
      <c r="C681" s="186"/>
      <c r="D681" s="186"/>
      <c r="E681" s="186">
        <f>SUM(E679:E680)</f>
        <v>4.088000000000001</v>
      </c>
      <c r="I681" s="78"/>
      <c r="J681" s="75"/>
      <c r="K681" s="75"/>
    </row>
    <row r="682" spans="1:11" ht="12.75">
      <c r="A682" s="186"/>
      <c r="B682" s="185"/>
      <c r="C682" s="186"/>
      <c r="D682" s="186"/>
      <c r="E682" s="186"/>
      <c r="I682" s="78"/>
      <c r="J682" s="75"/>
      <c r="K682" s="75"/>
    </row>
    <row r="683" spans="1:11" ht="12.75">
      <c r="A683" s="186" t="s">
        <v>1269</v>
      </c>
      <c r="B683" s="185"/>
      <c r="C683" s="186"/>
      <c r="D683" s="186"/>
      <c r="E683" s="186">
        <f>E681*$H$4</f>
        <v>5.110000000000001</v>
      </c>
      <c r="I683" s="78"/>
      <c r="J683" s="75"/>
      <c r="K683" s="75"/>
    </row>
    <row r="684" spans="1:11" ht="12.75">
      <c r="A684" s="186"/>
      <c r="B684" s="185"/>
      <c r="C684" s="186"/>
      <c r="D684" s="186"/>
      <c r="E684" s="186"/>
      <c r="I684" s="78"/>
      <c r="J684" s="75"/>
      <c r="K684" s="75"/>
    </row>
    <row r="685" spans="1:11" ht="12.75">
      <c r="A685" s="184" t="s">
        <v>1238</v>
      </c>
      <c r="B685" s="185"/>
      <c r="C685" s="186"/>
      <c r="D685" s="186"/>
      <c r="E685" s="184">
        <f>SUM(E677,E681,E683)</f>
        <v>13.214000000000002</v>
      </c>
      <c r="I685" s="78"/>
      <c r="J685" s="75"/>
      <c r="K685" s="75"/>
    </row>
    <row r="686" spans="1:11" ht="12.75">
      <c r="A686" s="184" t="s">
        <v>1273</v>
      </c>
      <c r="B686" s="185"/>
      <c r="C686" s="186"/>
      <c r="D686" s="186"/>
      <c r="E686" s="184">
        <f>E685*0.2</f>
        <v>2.6428000000000007</v>
      </c>
      <c r="I686" s="78"/>
      <c r="J686" s="75"/>
      <c r="K686" s="75"/>
    </row>
    <row r="687" spans="1:11" ht="12.75">
      <c r="A687" s="184" t="s">
        <v>1238</v>
      </c>
      <c r="B687" s="185"/>
      <c r="C687" s="186"/>
      <c r="D687" s="186"/>
      <c r="E687" s="184">
        <f>SUM(E685:E686)</f>
        <v>15.856800000000003</v>
      </c>
      <c r="I687" s="78"/>
      <c r="J687" s="75"/>
      <c r="K687" s="75"/>
    </row>
    <row r="688" spans="1:11" ht="12.75">
      <c r="A688" s="218"/>
      <c r="B688" s="217"/>
      <c r="C688" s="189"/>
      <c r="D688" s="189"/>
      <c r="E688" s="218"/>
      <c r="I688" s="78"/>
      <c r="J688" s="75"/>
      <c r="K688" s="75"/>
    </row>
    <row r="689" spans="1:11" ht="12.75">
      <c r="A689" s="316" t="s">
        <v>1164</v>
      </c>
      <c r="B689" s="316"/>
      <c r="C689" s="316"/>
      <c r="D689" s="316"/>
      <c r="E689" s="316"/>
      <c r="I689" s="78"/>
      <c r="J689" s="75"/>
      <c r="K689" s="75"/>
    </row>
    <row r="690" spans="1:11" ht="12.75">
      <c r="A690" s="192" t="s">
        <v>1247</v>
      </c>
      <c r="B690" s="192" t="s">
        <v>1248</v>
      </c>
      <c r="C690" s="192" t="s">
        <v>1249</v>
      </c>
      <c r="D690" s="192" t="s">
        <v>1250</v>
      </c>
      <c r="E690" s="192" t="s">
        <v>931</v>
      </c>
      <c r="I690" s="78"/>
      <c r="J690" s="75"/>
      <c r="K690" s="75"/>
    </row>
    <row r="691" spans="1:11" ht="12.75">
      <c r="A691" s="186" t="s">
        <v>86</v>
      </c>
      <c r="B691" s="185" t="s">
        <v>1255</v>
      </c>
      <c r="C691" s="186">
        <v>0.04</v>
      </c>
      <c r="D691" s="186">
        <v>6.9</v>
      </c>
      <c r="E691" s="186">
        <f>C691*D691</f>
        <v>0.276</v>
      </c>
      <c r="I691" s="78"/>
      <c r="J691" s="75"/>
      <c r="K691" s="75"/>
    </row>
    <row r="692" spans="1:11" ht="12.75">
      <c r="A692" s="186" t="s">
        <v>1254</v>
      </c>
      <c r="B692" s="185" t="s">
        <v>1255</v>
      </c>
      <c r="C692" s="186">
        <v>0.16</v>
      </c>
      <c r="D692" s="186">
        <v>15</v>
      </c>
      <c r="E692" s="186">
        <f>C692*D692</f>
        <v>2.4</v>
      </c>
      <c r="I692" s="78"/>
      <c r="J692" s="75"/>
      <c r="K692" s="75"/>
    </row>
    <row r="693" spans="1:11" ht="12.75">
      <c r="A693" s="186" t="s">
        <v>87</v>
      </c>
      <c r="B693" s="185" t="s">
        <v>1255</v>
      </c>
      <c r="C693" s="186">
        <v>0.13</v>
      </c>
      <c r="D693" s="186">
        <v>12.06</v>
      </c>
      <c r="E693" s="186">
        <f>C693*D693</f>
        <v>1.5678</v>
      </c>
      <c r="I693" s="78"/>
      <c r="J693" s="75"/>
      <c r="K693" s="75"/>
    </row>
    <row r="694" spans="1:11" ht="12.75">
      <c r="A694" s="186" t="s">
        <v>80</v>
      </c>
      <c r="B694" s="185" t="s">
        <v>1039</v>
      </c>
      <c r="C694" s="186">
        <v>0.4</v>
      </c>
      <c r="D694" s="186">
        <v>0.35</v>
      </c>
      <c r="E694" s="186">
        <f>C694*D694</f>
        <v>0.13999999999999999</v>
      </c>
      <c r="I694" s="78"/>
      <c r="J694" s="75"/>
      <c r="K694" s="75"/>
    </row>
    <row r="695" spans="1:11" ht="12.75">
      <c r="A695" s="186" t="s">
        <v>26</v>
      </c>
      <c r="B695" s="185"/>
      <c r="C695" s="186"/>
      <c r="D695" s="186"/>
      <c r="E695" s="186">
        <f>SUM(E691:E694)</f>
        <v>4.3838</v>
      </c>
      <c r="I695" s="78"/>
      <c r="J695" s="75"/>
      <c r="K695" s="75"/>
    </row>
    <row r="696" spans="1:11" ht="12.75">
      <c r="A696" s="186"/>
      <c r="B696" s="185"/>
      <c r="C696" s="186"/>
      <c r="D696" s="186"/>
      <c r="E696" s="186"/>
      <c r="I696" s="78"/>
      <c r="J696" s="75"/>
      <c r="K696" s="75"/>
    </row>
    <row r="697" spans="1:11" ht="12.75">
      <c r="A697" s="186" t="s">
        <v>83</v>
      </c>
      <c r="B697" s="185" t="s">
        <v>1266</v>
      </c>
      <c r="C697" s="186">
        <v>0.35</v>
      </c>
      <c r="D697" s="186">
        <f>$H$13</f>
        <v>2.2</v>
      </c>
      <c r="E697" s="186">
        <f>C697*D697</f>
        <v>0.77</v>
      </c>
      <c r="I697" s="78"/>
      <c r="J697" s="75"/>
      <c r="K697" s="75"/>
    </row>
    <row r="698" spans="1:11" ht="12.75">
      <c r="A698" s="186" t="s">
        <v>44</v>
      </c>
      <c r="B698" s="185" t="s">
        <v>1266</v>
      </c>
      <c r="C698" s="186">
        <v>0.4</v>
      </c>
      <c r="D698" s="186">
        <f>$H$6</f>
        <v>2.91</v>
      </c>
      <c r="E698" s="186">
        <f>C698*D698</f>
        <v>1.1640000000000001</v>
      </c>
      <c r="I698" s="78"/>
      <c r="J698" s="75"/>
      <c r="K698" s="75"/>
    </row>
    <row r="699" spans="1:11" ht="12.75">
      <c r="A699" s="186" t="s">
        <v>1267</v>
      </c>
      <c r="B699" s="185"/>
      <c r="C699" s="186"/>
      <c r="D699" s="186"/>
      <c r="E699" s="186">
        <f>SUM(E697:E698)</f>
        <v>1.9340000000000002</v>
      </c>
      <c r="I699" s="78"/>
      <c r="J699" s="75"/>
      <c r="K699" s="75"/>
    </row>
    <row r="700" spans="1:11" ht="12.75">
      <c r="A700" s="186"/>
      <c r="B700" s="185"/>
      <c r="C700" s="186"/>
      <c r="D700" s="186"/>
      <c r="E700" s="186"/>
      <c r="I700" s="78"/>
      <c r="J700" s="75"/>
      <c r="K700" s="75"/>
    </row>
    <row r="701" spans="1:11" ht="12.75">
      <c r="A701" s="186" t="s">
        <v>1269</v>
      </c>
      <c r="B701" s="185"/>
      <c r="C701" s="186"/>
      <c r="D701" s="186"/>
      <c r="E701" s="186">
        <f>E699*$H$4</f>
        <v>2.4175000000000004</v>
      </c>
      <c r="I701" s="78"/>
      <c r="J701" s="75"/>
      <c r="K701" s="75"/>
    </row>
    <row r="702" spans="1:11" ht="12.75">
      <c r="A702" s="186"/>
      <c r="B702" s="185"/>
      <c r="C702" s="186"/>
      <c r="D702" s="186"/>
      <c r="E702" s="186"/>
      <c r="I702" s="78"/>
      <c r="J702" s="75"/>
      <c r="K702" s="75"/>
    </row>
    <row r="703" spans="1:11" ht="12.75">
      <c r="A703" s="184" t="s">
        <v>1238</v>
      </c>
      <c r="B703" s="185"/>
      <c r="C703" s="186"/>
      <c r="D703" s="186"/>
      <c r="E703" s="184">
        <f>SUM(E695,E699,E701)</f>
        <v>8.7353</v>
      </c>
      <c r="I703" s="78"/>
      <c r="J703" s="75"/>
      <c r="K703" s="75"/>
    </row>
    <row r="704" spans="1:11" ht="12.75">
      <c r="A704" s="184" t="s">
        <v>1273</v>
      </c>
      <c r="B704" s="185"/>
      <c r="C704" s="186"/>
      <c r="D704" s="186"/>
      <c r="E704" s="184">
        <f>E703*0.2</f>
        <v>1.7470600000000003</v>
      </c>
      <c r="I704" s="78"/>
      <c r="J704" s="75"/>
      <c r="K704" s="75"/>
    </row>
    <row r="705" spans="1:11" ht="12.75">
      <c r="A705" s="184" t="s">
        <v>1238</v>
      </c>
      <c r="B705" s="185"/>
      <c r="C705" s="186"/>
      <c r="D705" s="186"/>
      <c r="E705" s="184">
        <f>SUM(E703:E704)</f>
        <v>10.48236</v>
      </c>
      <c r="I705" s="78"/>
      <c r="J705" s="75"/>
      <c r="K705" s="75"/>
    </row>
    <row r="706" spans="1:11" ht="12.75">
      <c r="A706" s="218"/>
      <c r="B706" s="217"/>
      <c r="C706" s="189"/>
      <c r="D706" s="189"/>
      <c r="E706" s="218"/>
      <c r="I706" s="78"/>
      <c r="J706" s="75"/>
      <c r="K706" s="75"/>
    </row>
    <row r="707" spans="1:11" ht="12.75">
      <c r="A707" s="218"/>
      <c r="B707" s="217"/>
      <c r="C707" s="189"/>
      <c r="D707" s="189"/>
      <c r="E707" s="218"/>
      <c r="I707" s="78"/>
      <c r="J707" s="75"/>
      <c r="K707" s="75"/>
    </row>
    <row r="708" spans="1:11" ht="12.75">
      <c r="A708" s="218"/>
      <c r="B708" s="217"/>
      <c r="C708" s="189"/>
      <c r="D708" s="189"/>
      <c r="E708" s="218"/>
      <c r="I708" s="78"/>
      <c r="J708" s="75"/>
      <c r="K708" s="75"/>
    </row>
    <row r="709" spans="1:11" ht="12.75">
      <c r="A709" s="218"/>
      <c r="B709" s="217"/>
      <c r="C709" s="189"/>
      <c r="D709" s="189"/>
      <c r="E709" s="218"/>
      <c r="I709" s="78"/>
      <c r="J709" s="75"/>
      <c r="K709" s="75"/>
    </row>
    <row r="710" spans="1:11" ht="12.75">
      <c r="A710" s="316" t="s">
        <v>1165</v>
      </c>
      <c r="B710" s="316"/>
      <c r="C710" s="316"/>
      <c r="D710" s="316"/>
      <c r="E710" s="316"/>
      <c r="I710" s="78"/>
      <c r="J710" s="75"/>
      <c r="K710" s="75"/>
    </row>
    <row r="711" spans="1:11" ht="12.75">
      <c r="A711" s="192" t="s">
        <v>1247</v>
      </c>
      <c r="B711" s="192" t="s">
        <v>1248</v>
      </c>
      <c r="C711" s="192" t="s">
        <v>1249</v>
      </c>
      <c r="D711" s="192" t="s">
        <v>1250</v>
      </c>
      <c r="E711" s="192" t="s">
        <v>931</v>
      </c>
      <c r="I711" s="78"/>
      <c r="J711" s="75"/>
      <c r="K711" s="75"/>
    </row>
    <row r="712" spans="1:11" ht="12.75">
      <c r="A712" s="186" t="s">
        <v>86</v>
      </c>
      <c r="B712" s="185" t="s">
        <v>1255</v>
      </c>
      <c r="C712" s="186">
        <v>0.04</v>
      </c>
      <c r="D712" s="186">
        <v>6.9</v>
      </c>
      <c r="E712" s="186">
        <f>C712*D712</f>
        <v>0.276</v>
      </c>
      <c r="I712" s="78"/>
      <c r="J712" s="75"/>
      <c r="K712" s="75"/>
    </row>
    <row r="713" spans="1:11" ht="12.75">
      <c r="A713" s="186" t="s">
        <v>1254</v>
      </c>
      <c r="B713" s="185" t="s">
        <v>1255</v>
      </c>
      <c r="C713" s="186">
        <v>0.16</v>
      </c>
      <c r="D713" s="186">
        <v>15</v>
      </c>
      <c r="E713" s="186">
        <f>C713*D713</f>
        <v>2.4</v>
      </c>
      <c r="I713" s="78"/>
      <c r="J713" s="75"/>
      <c r="K713" s="75"/>
    </row>
    <row r="714" spans="1:11" ht="12.75">
      <c r="A714" s="186" t="s">
        <v>87</v>
      </c>
      <c r="B714" s="185" t="s">
        <v>1255</v>
      </c>
      <c r="C714" s="186">
        <v>0.13</v>
      </c>
      <c r="D714" s="186">
        <v>12.06</v>
      </c>
      <c r="E714" s="186">
        <f>C714*D714</f>
        <v>1.5678</v>
      </c>
      <c r="I714" s="78"/>
      <c r="J714" s="75"/>
      <c r="K714" s="75"/>
    </row>
    <row r="715" spans="1:11" ht="12.75">
      <c r="A715" s="186" t="s">
        <v>80</v>
      </c>
      <c r="B715" s="185" t="s">
        <v>1039</v>
      </c>
      <c r="C715" s="186">
        <v>0.4</v>
      </c>
      <c r="D715" s="186">
        <v>0.35</v>
      </c>
      <c r="E715" s="186">
        <f>C715*D715</f>
        <v>0.13999999999999999</v>
      </c>
      <c r="I715" s="78"/>
      <c r="J715" s="75"/>
      <c r="K715" s="75"/>
    </row>
    <row r="716" spans="1:11" ht="12.75">
      <c r="A716" s="186" t="s">
        <v>26</v>
      </c>
      <c r="B716" s="185"/>
      <c r="C716" s="186"/>
      <c r="D716" s="186"/>
      <c r="E716" s="186">
        <f>SUM(E712:E715)</f>
        <v>4.3838</v>
      </c>
      <c r="I716" s="78"/>
      <c r="J716" s="75"/>
      <c r="K716" s="75"/>
    </row>
    <row r="717" spans="1:11" ht="12.75">
      <c r="A717" s="186"/>
      <c r="B717" s="185"/>
      <c r="C717" s="186"/>
      <c r="D717" s="186"/>
      <c r="E717" s="186"/>
      <c r="I717" s="78"/>
      <c r="J717" s="75"/>
      <c r="K717" s="75"/>
    </row>
    <row r="718" spans="1:11" ht="12.75">
      <c r="A718" s="186" t="s">
        <v>83</v>
      </c>
      <c r="B718" s="185" t="s">
        <v>1266</v>
      </c>
      <c r="C718" s="186">
        <v>0.35</v>
      </c>
      <c r="D718" s="186">
        <f>$H$13</f>
        <v>2.2</v>
      </c>
      <c r="E718" s="186">
        <f>C718*D718</f>
        <v>0.77</v>
      </c>
      <c r="I718" s="78"/>
      <c r="J718" s="75"/>
      <c r="K718" s="75"/>
    </row>
    <row r="719" spans="1:11" ht="12.75">
      <c r="A719" s="186" t="s">
        <v>44</v>
      </c>
      <c r="B719" s="185" t="s">
        <v>1266</v>
      </c>
      <c r="C719" s="186">
        <v>0.4</v>
      </c>
      <c r="D719" s="186">
        <f>$H$6</f>
        <v>2.91</v>
      </c>
      <c r="E719" s="186">
        <f>C719*D719</f>
        <v>1.1640000000000001</v>
      </c>
      <c r="I719" s="78"/>
      <c r="J719" s="75"/>
      <c r="K719" s="75"/>
    </row>
    <row r="720" spans="1:11" ht="12.75">
      <c r="A720" s="186" t="s">
        <v>1267</v>
      </c>
      <c r="B720" s="185"/>
      <c r="C720" s="186"/>
      <c r="D720" s="186"/>
      <c r="E720" s="186">
        <f>SUM(E718:E719)</f>
        <v>1.9340000000000002</v>
      </c>
      <c r="I720" s="78"/>
      <c r="J720" s="75"/>
      <c r="K720" s="75"/>
    </row>
    <row r="721" spans="1:11" ht="12.75">
      <c r="A721" s="186"/>
      <c r="B721" s="185"/>
      <c r="C721" s="186"/>
      <c r="D721" s="186"/>
      <c r="E721" s="186"/>
      <c r="I721" s="78"/>
      <c r="J721" s="75"/>
      <c r="K721" s="75"/>
    </row>
    <row r="722" spans="1:11" ht="12.75">
      <c r="A722" s="186" t="s">
        <v>1269</v>
      </c>
      <c r="B722" s="185"/>
      <c r="C722" s="186"/>
      <c r="D722" s="186"/>
      <c r="E722" s="186">
        <f>E720*$H$4</f>
        <v>2.4175000000000004</v>
      </c>
      <c r="I722" s="78"/>
      <c r="J722" s="75"/>
      <c r="K722" s="75"/>
    </row>
    <row r="723" spans="1:11" ht="12.75">
      <c r="A723" s="186"/>
      <c r="B723" s="185"/>
      <c r="C723" s="186"/>
      <c r="D723" s="186"/>
      <c r="E723" s="186"/>
      <c r="I723" s="78"/>
      <c r="J723" s="75"/>
      <c r="K723" s="75"/>
    </row>
    <row r="724" spans="1:11" ht="12.75">
      <c r="A724" s="184" t="s">
        <v>1238</v>
      </c>
      <c r="B724" s="185"/>
      <c r="C724" s="186"/>
      <c r="D724" s="186"/>
      <c r="E724" s="184">
        <f>SUM(E716,E720,E722)</f>
        <v>8.7353</v>
      </c>
      <c r="I724" s="78"/>
      <c r="J724" s="75"/>
      <c r="K724" s="75"/>
    </row>
    <row r="725" spans="1:11" ht="12.75">
      <c r="A725" s="184" t="s">
        <v>1273</v>
      </c>
      <c r="B725" s="185"/>
      <c r="C725" s="186"/>
      <c r="D725" s="186"/>
      <c r="E725" s="184">
        <f>E724*0.2</f>
        <v>1.7470600000000003</v>
      </c>
      <c r="I725" s="78"/>
      <c r="J725" s="75"/>
      <c r="K725" s="75"/>
    </row>
    <row r="726" spans="1:11" ht="12.75">
      <c r="A726" s="184" t="s">
        <v>1238</v>
      </c>
      <c r="B726" s="185"/>
      <c r="C726" s="186"/>
      <c r="D726" s="186"/>
      <c r="E726" s="184">
        <f>SUM(E724:E725)</f>
        <v>10.48236</v>
      </c>
      <c r="I726" s="78"/>
      <c r="J726" s="75"/>
      <c r="K726" s="75"/>
    </row>
    <row r="727" spans="1:11" ht="12.75">
      <c r="A727" s="218"/>
      <c r="B727" s="217"/>
      <c r="C727" s="189"/>
      <c r="D727" s="189"/>
      <c r="E727" s="218"/>
      <c r="I727" s="78"/>
      <c r="J727" s="75"/>
      <c r="K727" s="75"/>
    </row>
    <row r="728" spans="1:11" ht="12.75">
      <c r="A728" s="218"/>
      <c r="B728" s="217"/>
      <c r="C728" s="189"/>
      <c r="D728" s="189"/>
      <c r="E728" s="218"/>
      <c r="I728" s="78"/>
      <c r="J728" s="75"/>
      <c r="K728" s="75"/>
    </row>
    <row r="729" spans="1:11" ht="12.75">
      <c r="A729" s="316" t="s">
        <v>88</v>
      </c>
      <c r="B729" s="316"/>
      <c r="C729" s="316"/>
      <c r="D729" s="316"/>
      <c r="E729" s="316"/>
      <c r="I729" s="78"/>
      <c r="J729" s="75"/>
      <c r="K729" s="75"/>
    </row>
    <row r="730" spans="1:11" ht="12.75">
      <c r="A730" s="192" t="s">
        <v>1247</v>
      </c>
      <c r="B730" s="192" t="s">
        <v>1248</v>
      </c>
      <c r="C730" s="192" t="s">
        <v>1249</v>
      </c>
      <c r="D730" s="192" t="s">
        <v>1250</v>
      </c>
      <c r="E730" s="192" t="s">
        <v>931</v>
      </c>
      <c r="I730" s="78"/>
      <c r="J730" s="75"/>
      <c r="K730" s="75"/>
    </row>
    <row r="731" spans="1:11" ht="12.75">
      <c r="A731" s="186" t="s">
        <v>89</v>
      </c>
      <c r="B731" s="215" t="s">
        <v>1010</v>
      </c>
      <c r="C731" s="186">
        <v>1.1</v>
      </c>
      <c r="D731" s="186">
        <v>25</v>
      </c>
      <c r="E731" s="186">
        <f>C731*D731</f>
        <v>27.500000000000004</v>
      </c>
      <c r="I731" s="78"/>
      <c r="J731" s="75"/>
      <c r="K731" s="75"/>
    </row>
    <row r="732" spans="1:11" ht="12.75">
      <c r="A732" s="186" t="s">
        <v>90</v>
      </c>
      <c r="B732" s="215" t="s">
        <v>1260</v>
      </c>
      <c r="C732" s="186">
        <v>4</v>
      </c>
      <c r="D732" s="186">
        <v>1.22</v>
      </c>
      <c r="E732" s="186">
        <f>C732*D732</f>
        <v>4.88</v>
      </c>
      <c r="I732" s="78"/>
      <c r="J732" s="75"/>
      <c r="K732" s="75"/>
    </row>
    <row r="733" spans="1:11" ht="12.75">
      <c r="A733" s="186" t="s">
        <v>26</v>
      </c>
      <c r="B733" s="185"/>
      <c r="C733" s="186"/>
      <c r="D733" s="186"/>
      <c r="E733" s="186">
        <f>SUM(E731:E732)</f>
        <v>32.38</v>
      </c>
      <c r="I733" s="78"/>
      <c r="J733" s="75"/>
      <c r="K733" s="75"/>
    </row>
    <row r="734" spans="1:11" ht="12.75">
      <c r="A734" s="186"/>
      <c r="B734" s="185"/>
      <c r="C734" s="186"/>
      <c r="D734" s="186"/>
      <c r="E734" s="186"/>
      <c r="I734" s="78"/>
      <c r="J734" s="75"/>
      <c r="K734" s="75"/>
    </row>
    <row r="735" spans="1:11" ht="12.75">
      <c r="A735" s="186" t="s">
        <v>1265</v>
      </c>
      <c r="B735" s="185" t="s">
        <v>1266</v>
      </c>
      <c r="C735" s="186">
        <v>0.8</v>
      </c>
      <c r="D735" s="186">
        <f>$H$7</f>
        <v>1.94</v>
      </c>
      <c r="E735" s="186">
        <f>C735*D735</f>
        <v>1.552</v>
      </c>
      <c r="I735" s="78"/>
      <c r="J735" s="75"/>
      <c r="K735" s="75"/>
    </row>
    <row r="736" spans="1:11" ht="12.75">
      <c r="A736" s="186" t="s">
        <v>91</v>
      </c>
      <c r="B736" s="185" t="s">
        <v>1266</v>
      </c>
      <c r="C736" s="186">
        <v>0.8</v>
      </c>
      <c r="D736" s="186">
        <f>$H$6</f>
        <v>2.91</v>
      </c>
      <c r="E736" s="186">
        <f>C736*D736</f>
        <v>2.3280000000000003</v>
      </c>
      <c r="I736" s="78"/>
      <c r="J736" s="75"/>
      <c r="K736" s="75"/>
    </row>
    <row r="737" spans="1:11" ht="12.75">
      <c r="A737" s="186" t="s">
        <v>1267</v>
      </c>
      <c r="B737" s="185"/>
      <c r="C737" s="186"/>
      <c r="D737" s="186"/>
      <c r="E737" s="186">
        <f>SUM(E735:E736)</f>
        <v>3.8800000000000003</v>
      </c>
      <c r="I737" s="78"/>
      <c r="J737" s="75"/>
      <c r="K737" s="75"/>
    </row>
    <row r="738" spans="1:11" ht="12.75">
      <c r="A738" s="186"/>
      <c r="B738" s="185"/>
      <c r="C738" s="186"/>
      <c r="D738" s="186"/>
      <c r="E738" s="186"/>
      <c r="I738" s="78"/>
      <c r="J738" s="75"/>
      <c r="K738" s="75"/>
    </row>
    <row r="739" spans="1:11" ht="12.75">
      <c r="A739" s="186" t="s">
        <v>1269</v>
      </c>
      <c r="B739" s="185"/>
      <c r="C739" s="186"/>
      <c r="D739" s="186"/>
      <c r="E739" s="186">
        <f>E737*$H$4</f>
        <v>4.8500000000000005</v>
      </c>
      <c r="I739" s="78"/>
      <c r="J739" s="75"/>
      <c r="K739" s="75"/>
    </row>
    <row r="740" spans="1:11" ht="12.75">
      <c r="A740" s="186"/>
      <c r="B740" s="185"/>
      <c r="C740" s="186"/>
      <c r="D740" s="186"/>
      <c r="E740" s="186"/>
      <c r="I740" s="78"/>
      <c r="J740" s="75"/>
      <c r="K740" s="75"/>
    </row>
    <row r="741" spans="1:11" ht="12.75">
      <c r="A741" s="184" t="s">
        <v>1238</v>
      </c>
      <c r="B741" s="185"/>
      <c r="C741" s="186"/>
      <c r="D741" s="186"/>
      <c r="E741" s="184">
        <f>SUM(E733,E737,E739)</f>
        <v>41.11000000000001</v>
      </c>
      <c r="I741" s="78"/>
      <c r="J741" s="75"/>
      <c r="K741" s="75"/>
    </row>
    <row r="742" spans="1:11" ht="12.75">
      <c r="A742" s="184" t="s">
        <v>1273</v>
      </c>
      <c r="B742" s="185"/>
      <c r="C742" s="186"/>
      <c r="D742" s="186"/>
      <c r="E742" s="184">
        <f>E741*0.2</f>
        <v>8.222000000000001</v>
      </c>
      <c r="I742" s="78"/>
      <c r="J742" s="75"/>
      <c r="K742" s="75"/>
    </row>
    <row r="743" spans="1:11" ht="12.75">
      <c r="A743" s="184" t="s">
        <v>1238</v>
      </c>
      <c r="B743" s="185"/>
      <c r="C743" s="186"/>
      <c r="D743" s="186"/>
      <c r="E743" s="184">
        <f>SUM(E741:E742)</f>
        <v>49.33200000000001</v>
      </c>
      <c r="I743" s="78"/>
      <c r="J743" s="75"/>
      <c r="K743" s="75"/>
    </row>
    <row r="744" spans="1:11" ht="12.75">
      <c r="A744" s="218"/>
      <c r="B744" s="217"/>
      <c r="C744" s="189"/>
      <c r="D744" s="189"/>
      <c r="E744" s="218"/>
      <c r="I744" s="78"/>
      <c r="J744" s="75"/>
      <c r="K744" s="75"/>
    </row>
    <row r="745" spans="1:11" ht="12.75">
      <c r="A745" s="218"/>
      <c r="B745" s="217"/>
      <c r="C745" s="189"/>
      <c r="D745" s="189"/>
      <c r="E745" s="218"/>
      <c r="I745" s="78"/>
      <c r="J745" s="75"/>
      <c r="K745" s="75"/>
    </row>
    <row r="746" spans="1:11" ht="12.75">
      <c r="A746" s="317" t="s">
        <v>92</v>
      </c>
      <c r="B746" s="317"/>
      <c r="C746" s="317"/>
      <c r="D746" s="317"/>
      <c r="E746" s="317"/>
      <c r="I746" s="78"/>
      <c r="J746" s="75"/>
      <c r="K746" s="75"/>
    </row>
    <row r="747" spans="1:11" ht="12.75">
      <c r="A747" s="192" t="s">
        <v>1247</v>
      </c>
      <c r="B747" s="192" t="s">
        <v>1248</v>
      </c>
      <c r="C747" s="192" t="s">
        <v>1249</v>
      </c>
      <c r="D747" s="192" t="s">
        <v>1250</v>
      </c>
      <c r="E747" s="192" t="s">
        <v>931</v>
      </c>
      <c r="I747" s="78"/>
      <c r="J747" s="75"/>
      <c r="K747" s="75"/>
    </row>
    <row r="748" spans="1:11" ht="12.75">
      <c r="A748" s="186" t="s">
        <v>93</v>
      </c>
      <c r="B748" s="215" t="s">
        <v>1010</v>
      </c>
      <c r="C748" s="186">
        <v>1.1</v>
      </c>
      <c r="D748" s="186">
        <v>30</v>
      </c>
      <c r="E748" s="186">
        <f>C748*D748</f>
        <v>33</v>
      </c>
      <c r="I748" s="78"/>
      <c r="J748" s="75"/>
      <c r="K748" s="75"/>
    </row>
    <row r="749" spans="1:11" ht="15">
      <c r="A749" s="186" t="s">
        <v>94</v>
      </c>
      <c r="B749" s="215" t="s">
        <v>706</v>
      </c>
      <c r="C749" s="186">
        <v>0.02</v>
      </c>
      <c r="D749" s="186">
        <v>191.335</v>
      </c>
      <c r="E749" s="186">
        <f>C749*D749</f>
        <v>3.8267</v>
      </c>
      <c r="I749" s="78"/>
      <c r="J749" s="75"/>
      <c r="K749" s="75"/>
    </row>
    <row r="750" spans="1:11" ht="12.75">
      <c r="A750" s="186" t="s">
        <v>26</v>
      </c>
      <c r="B750" s="185"/>
      <c r="C750" s="186"/>
      <c r="D750" s="186"/>
      <c r="E750" s="186">
        <f>SUM(E748:E749)</f>
        <v>36.8267</v>
      </c>
      <c r="I750" s="78"/>
      <c r="J750" s="75"/>
      <c r="K750" s="75"/>
    </row>
    <row r="751" spans="1:11" ht="12.75">
      <c r="A751" s="186"/>
      <c r="B751" s="185"/>
      <c r="C751" s="186"/>
      <c r="D751" s="186"/>
      <c r="E751" s="186"/>
      <c r="I751" s="78"/>
      <c r="J751" s="75"/>
      <c r="K751" s="75"/>
    </row>
    <row r="752" spans="1:11" ht="12.75">
      <c r="A752" s="186" t="s">
        <v>1265</v>
      </c>
      <c r="B752" s="185" t="s">
        <v>1266</v>
      </c>
      <c r="C752" s="186">
        <v>1.1</v>
      </c>
      <c r="D752" s="186">
        <f>$H$7</f>
        <v>1.94</v>
      </c>
      <c r="E752" s="186">
        <f>C752*D752</f>
        <v>2.134</v>
      </c>
      <c r="I752" s="78"/>
      <c r="J752" s="75"/>
      <c r="K752" s="75"/>
    </row>
    <row r="753" spans="1:11" ht="12.75">
      <c r="A753" s="186" t="s">
        <v>91</v>
      </c>
      <c r="B753" s="185" t="s">
        <v>1266</v>
      </c>
      <c r="C753" s="186">
        <v>1.1</v>
      </c>
      <c r="D753" s="186">
        <f>$H$6</f>
        <v>2.91</v>
      </c>
      <c r="E753" s="186">
        <f>C753*D753</f>
        <v>3.2010000000000005</v>
      </c>
      <c r="I753" s="78"/>
      <c r="J753" s="75"/>
      <c r="K753" s="75"/>
    </row>
    <row r="754" spans="1:11" ht="12.75">
      <c r="A754" s="186" t="s">
        <v>1267</v>
      </c>
      <c r="B754" s="185"/>
      <c r="C754" s="186"/>
      <c r="D754" s="186"/>
      <c r="E754" s="186">
        <f>SUM(E752:E753)</f>
        <v>5.335000000000001</v>
      </c>
      <c r="I754" s="78"/>
      <c r="J754" s="75"/>
      <c r="K754" s="75"/>
    </row>
    <row r="755" spans="1:11" ht="12.75">
      <c r="A755" s="186"/>
      <c r="B755" s="185"/>
      <c r="C755" s="186"/>
      <c r="D755" s="186"/>
      <c r="E755" s="186"/>
      <c r="I755" s="78"/>
      <c r="J755" s="75"/>
      <c r="K755" s="75"/>
    </row>
    <row r="756" spans="1:11" ht="12.75">
      <c r="A756" s="186" t="s">
        <v>1269</v>
      </c>
      <c r="B756" s="185"/>
      <c r="C756" s="186"/>
      <c r="D756" s="186"/>
      <c r="E756" s="186">
        <f>E754*$H$4</f>
        <v>6.668750000000001</v>
      </c>
      <c r="I756" s="78"/>
      <c r="J756" s="75"/>
      <c r="K756" s="75"/>
    </row>
    <row r="757" spans="1:11" ht="12.75">
      <c r="A757" s="186"/>
      <c r="B757" s="185"/>
      <c r="C757" s="186"/>
      <c r="D757" s="186"/>
      <c r="E757" s="186"/>
      <c r="I757" s="78"/>
      <c r="J757" s="75"/>
      <c r="K757" s="75"/>
    </row>
    <row r="758" spans="1:11" ht="12.75">
      <c r="A758" s="184" t="s">
        <v>1238</v>
      </c>
      <c r="B758" s="185"/>
      <c r="C758" s="186"/>
      <c r="D758" s="186"/>
      <c r="E758" s="184">
        <f>SUM(E750,E754,E756)</f>
        <v>48.830450000000006</v>
      </c>
      <c r="I758" s="78"/>
      <c r="J758" s="75"/>
      <c r="K758" s="75"/>
    </row>
    <row r="759" spans="1:11" ht="12.75">
      <c r="A759" s="184" t="s">
        <v>1273</v>
      </c>
      <c r="B759" s="185"/>
      <c r="C759" s="186"/>
      <c r="D759" s="186"/>
      <c r="E759" s="184">
        <f>E758*0.2</f>
        <v>9.766090000000002</v>
      </c>
      <c r="I759" s="78"/>
      <c r="J759" s="75"/>
      <c r="K759" s="75"/>
    </row>
    <row r="760" spans="1:11" ht="12.75">
      <c r="A760" s="184" t="s">
        <v>1238</v>
      </c>
      <c r="B760" s="185"/>
      <c r="C760" s="186"/>
      <c r="D760" s="186"/>
      <c r="E760" s="184">
        <f>SUM(E758:E759)</f>
        <v>58.596540000000005</v>
      </c>
      <c r="I760" s="78"/>
      <c r="J760" s="75"/>
      <c r="K760" s="75"/>
    </row>
    <row r="761" spans="1:11" ht="12.75">
      <c r="A761" s="218"/>
      <c r="B761" s="217"/>
      <c r="C761" s="189"/>
      <c r="D761" s="189"/>
      <c r="E761" s="218"/>
      <c r="I761" s="78"/>
      <c r="J761" s="75"/>
      <c r="K761" s="75"/>
    </row>
    <row r="762" spans="1:11" ht="12.75">
      <c r="A762" s="218"/>
      <c r="B762" s="217"/>
      <c r="C762" s="189"/>
      <c r="D762" s="189"/>
      <c r="E762" s="218"/>
      <c r="I762" s="78"/>
      <c r="J762" s="75"/>
      <c r="K762" s="75"/>
    </row>
    <row r="763" spans="1:11" ht="12.75">
      <c r="A763" s="316" t="s">
        <v>95</v>
      </c>
      <c r="B763" s="316"/>
      <c r="C763" s="316"/>
      <c r="D763" s="316"/>
      <c r="E763" s="316"/>
      <c r="I763" s="78"/>
      <c r="J763" s="75"/>
      <c r="K763" s="75"/>
    </row>
    <row r="764" spans="1:11" ht="12.75">
      <c r="A764" s="192" t="s">
        <v>1247</v>
      </c>
      <c r="B764" s="192" t="s">
        <v>1248</v>
      </c>
      <c r="C764" s="192" t="s">
        <v>1249</v>
      </c>
      <c r="D764" s="192" t="s">
        <v>1250</v>
      </c>
      <c r="E764" s="192" t="s">
        <v>931</v>
      </c>
      <c r="I764" s="78"/>
      <c r="J764" s="75"/>
      <c r="K764" s="75"/>
    </row>
    <row r="765" spans="1:11" ht="12.75">
      <c r="A765" s="186" t="s">
        <v>96</v>
      </c>
      <c r="B765" s="185" t="s">
        <v>1014</v>
      </c>
      <c r="C765" s="186">
        <v>1.05</v>
      </c>
      <c r="D765" s="186">
        <v>3</v>
      </c>
      <c r="E765" s="186">
        <f>C765*D765</f>
        <v>3.1500000000000004</v>
      </c>
      <c r="I765" s="78"/>
      <c r="J765" s="75"/>
      <c r="K765" s="75"/>
    </row>
    <row r="766" spans="1:11" ht="12.75">
      <c r="A766" s="186" t="s">
        <v>26</v>
      </c>
      <c r="B766" s="185"/>
      <c r="C766" s="186"/>
      <c r="D766" s="186"/>
      <c r="E766" s="186">
        <f>SUM(E765:E765)</f>
        <v>3.1500000000000004</v>
      </c>
      <c r="I766" s="78"/>
      <c r="J766" s="75"/>
      <c r="K766" s="75"/>
    </row>
    <row r="767" spans="1:11" ht="12.75">
      <c r="A767" s="186"/>
      <c r="B767" s="185"/>
      <c r="C767" s="186"/>
      <c r="D767" s="186"/>
      <c r="E767" s="186"/>
      <c r="I767" s="78"/>
      <c r="J767" s="75"/>
      <c r="K767" s="75"/>
    </row>
    <row r="768" spans="1:11" ht="12.75">
      <c r="A768" s="186" t="s">
        <v>1265</v>
      </c>
      <c r="B768" s="185" t="s">
        <v>1266</v>
      </c>
      <c r="C768" s="186">
        <v>0.4</v>
      </c>
      <c r="D768" s="186">
        <f>$H$7</f>
        <v>1.94</v>
      </c>
      <c r="E768" s="186">
        <f>C768*D768</f>
        <v>0.776</v>
      </c>
      <c r="I768" s="78"/>
      <c r="J768" s="75"/>
      <c r="K768" s="75"/>
    </row>
    <row r="769" spans="1:11" ht="12.75">
      <c r="A769" s="186" t="s">
        <v>91</v>
      </c>
      <c r="B769" s="185" t="s">
        <v>1266</v>
      </c>
      <c r="C769" s="186">
        <v>0.6</v>
      </c>
      <c r="D769" s="186">
        <f>$H$6</f>
        <v>2.91</v>
      </c>
      <c r="E769" s="186">
        <f>C769*D769</f>
        <v>1.746</v>
      </c>
      <c r="I769" s="78"/>
      <c r="J769" s="75"/>
      <c r="K769" s="75"/>
    </row>
    <row r="770" spans="1:11" ht="12.75">
      <c r="A770" s="186" t="s">
        <v>1267</v>
      </c>
      <c r="B770" s="185"/>
      <c r="C770" s="186"/>
      <c r="D770" s="186"/>
      <c r="E770" s="186">
        <f>SUM(E768:E769)</f>
        <v>2.5220000000000002</v>
      </c>
      <c r="I770" s="78"/>
      <c r="J770" s="75"/>
      <c r="K770" s="75"/>
    </row>
    <row r="771" spans="1:11" ht="12.75">
      <c r="A771" s="186"/>
      <c r="B771" s="185"/>
      <c r="C771" s="186"/>
      <c r="D771" s="186"/>
      <c r="E771" s="186"/>
      <c r="I771" s="78"/>
      <c r="J771" s="75"/>
      <c r="K771" s="75"/>
    </row>
    <row r="772" spans="1:11" ht="12.75">
      <c r="A772" s="186" t="s">
        <v>1269</v>
      </c>
      <c r="B772" s="185"/>
      <c r="C772" s="186"/>
      <c r="D772" s="186"/>
      <c r="E772" s="186">
        <f>E770*$H$4</f>
        <v>3.1525000000000003</v>
      </c>
      <c r="I772" s="78"/>
      <c r="J772" s="75"/>
      <c r="K772" s="75"/>
    </row>
    <row r="773" spans="1:11" ht="12.75">
      <c r="A773" s="186"/>
      <c r="B773" s="185"/>
      <c r="C773" s="186"/>
      <c r="D773" s="186"/>
      <c r="E773" s="186"/>
      <c r="I773" s="78"/>
      <c r="J773" s="75"/>
      <c r="K773" s="75"/>
    </row>
    <row r="774" spans="1:11" ht="12.75">
      <c r="A774" s="184" t="s">
        <v>1238</v>
      </c>
      <c r="B774" s="185"/>
      <c r="C774" s="186"/>
      <c r="D774" s="186"/>
      <c r="E774" s="184">
        <f>SUM(E766,E770,E772)</f>
        <v>8.8245</v>
      </c>
      <c r="I774" s="78"/>
      <c r="J774" s="75"/>
      <c r="K774" s="75"/>
    </row>
    <row r="775" spans="1:11" ht="12.75">
      <c r="A775" s="184" t="s">
        <v>1273</v>
      </c>
      <c r="B775" s="185"/>
      <c r="C775" s="186"/>
      <c r="D775" s="186"/>
      <c r="E775" s="184">
        <f>E774*0.2</f>
        <v>1.7649000000000001</v>
      </c>
      <c r="I775" s="78"/>
      <c r="J775" s="75"/>
      <c r="K775" s="75"/>
    </row>
    <row r="776" spans="1:11" ht="12.75">
      <c r="A776" s="184" t="s">
        <v>1238</v>
      </c>
      <c r="B776" s="185"/>
      <c r="C776" s="186"/>
      <c r="D776" s="186"/>
      <c r="E776" s="184">
        <f>SUM(E774:E775)</f>
        <v>10.589400000000001</v>
      </c>
      <c r="I776" s="78"/>
      <c r="J776" s="75"/>
      <c r="K776" s="75"/>
    </row>
    <row r="777" spans="1:11" ht="12.75">
      <c r="A777" s="218"/>
      <c r="B777" s="217"/>
      <c r="C777" s="189"/>
      <c r="D777" s="189"/>
      <c r="E777" s="218"/>
      <c r="I777" s="78"/>
      <c r="J777" s="75"/>
      <c r="K777" s="75"/>
    </row>
    <row r="778" spans="1:11" ht="12.75">
      <c r="A778" s="189"/>
      <c r="B778" s="217"/>
      <c r="C778" s="189"/>
      <c r="D778" s="189"/>
      <c r="E778" s="189"/>
      <c r="I778" s="78"/>
      <c r="J778" s="75"/>
      <c r="K778" s="75"/>
    </row>
    <row r="779" spans="1:11" ht="27" customHeight="1">
      <c r="A779" s="316" t="s">
        <v>97</v>
      </c>
      <c r="B779" s="316"/>
      <c r="C779" s="316"/>
      <c r="D779" s="316"/>
      <c r="E779" s="316"/>
      <c r="I779" s="78"/>
      <c r="J779" s="75"/>
      <c r="K779" s="75"/>
    </row>
    <row r="780" spans="1:11" ht="26.25" customHeight="1">
      <c r="A780" s="192" t="s">
        <v>1247</v>
      </c>
      <c r="B780" s="192" t="s">
        <v>1248</v>
      </c>
      <c r="C780" s="192" t="s">
        <v>1249</v>
      </c>
      <c r="D780" s="192" t="s">
        <v>1250</v>
      </c>
      <c r="E780" s="192" t="s">
        <v>931</v>
      </c>
      <c r="I780" s="78"/>
      <c r="J780" s="75"/>
      <c r="K780" s="75"/>
    </row>
    <row r="781" spans="1:11" ht="38.25">
      <c r="A781" s="214" t="s">
        <v>98</v>
      </c>
      <c r="B781" s="215" t="s">
        <v>1010</v>
      </c>
      <c r="C781" s="211">
        <v>1</v>
      </c>
      <c r="D781" s="211">
        <v>80</v>
      </c>
      <c r="E781" s="211">
        <f>C781*D781</f>
        <v>80</v>
      </c>
      <c r="I781" s="78"/>
      <c r="J781" s="75"/>
      <c r="K781" s="75"/>
    </row>
    <row r="782" spans="1:11" ht="12.75">
      <c r="A782" s="186" t="s">
        <v>26</v>
      </c>
      <c r="B782" s="185"/>
      <c r="C782" s="186"/>
      <c r="D782" s="186"/>
      <c r="E782" s="186">
        <f>SUM(E781:E781)</f>
        <v>80</v>
      </c>
      <c r="I782" s="78"/>
      <c r="J782" s="75"/>
      <c r="K782" s="75"/>
    </row>
    <row r="783" spans="1:11" ht="12.75">
      <c r="A783" s="186"/>
      <c r="B783" s="185"/>
      <c r="C783" s="186"/>
      <c r="D783" s="186"/>
      <c r="E783" s="186"/>
      <c r="I783" s="78"/>
      <c r="J783" s="75"/>
      <c r="K783" s="75"/>
    </row>
    <row r="784" spans="1:11" ht="12.75">
      <c r="A784" s="186" t="s">
        <v>1267</v>
      </c>
      <c r="B784" s="185"/>
      <c r="C784" s="186"/>
      <c r="D784" s="186"/>
      <c r="E784" s="186">
        <f>SUM(E783:E783)</f>
        <v>0</v>
      </c>
      <c r="I784" s="78"/>
      <c r="J784" s="75"/>
      <c r="K784" s="75"/>
    </row>
    <row r="785" spans="1:11" ht="12.75">
      <c r="A785" s="186"/>
      <c r="B785" s="185"/>
      <c r="C785" s="186"/>
      <c r="D785" s="186"/>
      <c r="E785" s="186"/>
      <c r="I785" s="78"/>
      <c r="J785" s="75"/>
      <c r="K785" s="75"/>
    </row>
    <row r="786" spans="1:11" ht="12.75">
      <c r="A786" s="186" t="s">
        <v>1269</v>
      </c>
      <c r="B786" s="185"/>
      <c r="C786" s="186"/>
      <c r="D786" s="186"/>
      <c r="E786" s="186">
        <f>E784*$H$4</f>
        <v>0</v>
      </c>
      <c r="I786" s="78"/>
      <c r="J786" s="75"/>
      <c r="K786" s="75"/>
    </row>
    <row r="787" spans="1:11" ht="12.75">
      <c r="A787" s="186"/>
      <c r="B787" s="185"/>
      <c r="C787" s="186"/>
      <c r="D787" s="186"/>
      <c r="E787" s="186"/>
      <c r="I787" s="78"/>
      <c r="J787" s="75"/>
      <c r="K787" s="75"/>
    </row>
    <row r="788" spans="1:11" ht="12.75">
      <c r="A788" s="184" t="s">
        <v>1238</v>
      </c>
      <c r="B788" s="185"/>
      <c r="C788" s="186"/>
      <c r="D788" s="186"/>
      <c r="E788" s="184">
        <f>SUM(E782,E784,E786)</f>
        <v>80</v>
      </c>
      <c r="I788" s="78"/>
      <c r="J788" s="75"/>
      <c r="K788" s="75"/>
    </row>
    <row r="789" spans="1:11" ht="12.75">
      <c r="A789" s="184" t="s">
        <v>1273</v>
      </c>
      <c r="B789" s="185"/>
      <c r="C789" s="186"/>
      <c r="D789" s="186"/>
      <c r="E789" s="184">
        <f>E788*0.2</f>
        <v>16</v>
      </c>
      <c r="I789" s="78"/>
      <c r="J789" s="75"/>
      <c r="K789" s="75"/>
    </row>
    <row r="790" spans="1:11" ht="12.75">
      <c r="A790" s="184" t="s">
        <v>1238</v>
      </c>
      <c r="B790" s="185"/>
      <c r="C790" s="186"/>
      <c r="D790" s="186"/>
      <c r="E790" s="184">
        <f>SUM(E788:E789)</f>
        <v>96</v>
      </c>
      <c r="I790" s="78"/>
      <c r="J790" s="75"/>
      <c r="K790" s="75"/>
    </row>
    <row r="791" spans="1:11" ht="12.75">
      <c r="A791" s="184"/>
      <c r="B791" s="185"/>
      <c r="C791" s="186"/>
      <c r="D791" s="186"/>
      <c r="E791" s="184"/>
      <c r="I791" s="78"/>
      <c r="J791" s="75"/>
      <c r="K791" s="75"/>
    </row>
    <row r="792" spans="1:11" ht="12.75">
      <c r="A792" s="316" t="s">
        <v>148</v>
      </c>
      <c r="B792" s="316"/>
      <c r="C792" s="316"/>
      <c r="D792" s="316"/>
      <c r="E792" s="316"/>
      <c r="I792" s="78"/>
      <c r="J792" s="75"/>
      <c r="K792" s="75"/>
    </row>
    <row r="793" spans="1:11" ht="12.75">
      <c r="A793" s="192" t="s">
        <v>1247</v>
      </c>
      <c r="B793" s="192" t="s">
        <v>1248</v>
      </c>
      <c r="C793" s="192" t="s">
        <v>1249</v>
      </c>
      <c r="D793" s="192" t="s">
        <v>1250</v>
      </c>
      <c r="E793" s="192" t="s">
        <v>931</v>
      </c>
      <c r="I793" s="78"/>
      <c r="J793" s="75"/>
      <c r="K793" s="75"/>
    </row>
    <row r="794" spans="1:11" ht="51">
      <c r="A794" s="214" t="s">
        <v>1076</v>
      </c>
      <c r="B794" s="215" t="s">
        <v>1010</v>
      </c>
      <c r="C794" s="211">
        <v>1</v>
      </c>
      <c r="D794" s="211">
        <v>180</v>
      </c>
      <c r="E794" s="211">
        <f>C794*D794</f>
        <v>180</v>
      </c>
      <c r="I794" s="78"/>
      <c r="J794" s="75"/>
      <c r="K794" s="75"/>
    </row>
    <row r="795" spans="1:11" ht="12.75">
      <c r="A795" s="186" t="s">
        <v>26</v>
      </c>
      <c r="B795" s="185"/>
      <c r="C795" s="186"/>
      <c r="D795" s="186"/>
      <c r="E795" s="186">
        <f>SUM(E794:E794)</f>
        <v>180</v>
      </c>
      <c r="I795" s="78"/>
      <c r="J795" s="75"/>
      <c r="K795" s="75"/>
    </row>
    <row r="796" spans="1:11" ht="12.75">
      <c r="A796" s="186"/>
      <c r="B796" s="185"/>
      <c r="C796" s="186"/>
      <c r="D796" s="186"/>
      <c r="E796" s="186"/>
      <c r="I796" s="78"/>
      <c r="J796" s="75"/>
      <c r="K796" s="75"/>
    </row>
    <row r="797" spans="1:11" ht="12.75">
      <c r="A797" s="186" t="s">
        <v>1267</v>
      </c>
      <c r="B797" s="185"/>
      <c r="C797" s="186"/>
      <c r="D797" s="186"/>
      <c r="E797" s="186">
        <f>SUM(E796:E796)</f>
        <v>0</v>
      </c>
      <c r="I797" s="78"/>
      <c r="J797" s="75"/>
      <c r="K797" s="75"/>
    </row>
    <row r="798" spans="1:11" ht="12.75">
      <c r="A798" s="186"/>
      <c r="B798" s="185"/>
      <c r="C798" s="186"/>
      <c r="D798" s="186"/>
      <c r="E798" s="186"/>
      <c r="I798" s="78"/>
      <c r="J798" s="75"/>
      <c r="K798" s="75"/>
    </row>
    <row r="799" spans="1:11" ht="12.75">
      <c r="A799" s="186" t="s">
        <v>1269</v>
      </c>
      <c r="B799" s="185"/>
      <c r="C799" s="186"/>
      <c r="D799" s="186"/>
      <c r="E799" s="186">
        <f>E797*$H$4</f>
        <v>0</v>
      </c>
      <c r="I799" s="78"/>
      <c r="J799" s="75"/>
      <c r="K799" s="75"/>
    </row>
    <row r="800" spans="1:11" ht="12.75">
      <c r="A800" s="186"/>
      <c r="B800" s="185"/>
      <c r="C800" s="186"/>
      <c r="D800" s="186"/>
      <c r="E800" s="186"/>
      <c r="I800" s="78"/>
      <c r="J800" s="75"/>
      <c r="K800" s="75"/>
    </row>
    <row r="801" spans="1:11" ht="12.75">
      <c r="A801" s="184" t="s">
        <v>1238</v>
      </c>
      <c r="B801" s="185"/>
      <c r="C801" s="186"/>
      <c r="D801" s="186"/>
      <c r="E801" s="184">
        <f>SUM(E795,E797,E799)</f>
        <v>180</v>
      </c>
      <c r="I801" s="78"/>
      <c r="J801" s="75"/>
      <c r="K801" s="75"/>
    </row>
    <row r="802" spans="1:11" ht="12.75">
      <c r="A802" s="184" t="s">
        <v>1273</v>
      </c>
      <c r="B802" s="185"/>
      <c r="C802" s="186"/>
      <c r="D802" s="186"/>
      <c r="E802" s="184">
        <f>E801*0.2</f>
        <v>36</v>
      </c>
      <c r="I802" s="78"/>
      <c r="J802" s="75"/>
      <c r="K802" s="75"/>
    </row>
    <row r="803" spans="1:11" ht="12.75">
      <c r="A803" s="184" t="s">
        <v>1238</v>
      </c>
      <c r="B803" s="185"/>
      <c r="C803" s="186"/>
      <c r="D803" s="186"/>
      <c r="E803" s="184">
        <f>SUM(E801:E802)</f>
        <v>216</v>
      </c>
      <c r="I803" s="78"/>
      <c r="J803" s="75"/>
      <c r="K803" s="75"/>
    </row>
    <row r="804" spans="1:11" ht="12.75">
      <c r="A804" s="218"/>
      <c r="B804" s="217"/>
      <c r="C804" s="189"/>
      <c r="D804" s="189"/>
      <c r="E804" s="218"/>
      <c r="I804" s="78"/>
      <c r="J804" s="75"/>
      <c r="K804" s="75"/>
    </row>
    <row r="805" spans="1:11" ht="24.75" customHeight="1">
      <c r="A805" s="316" t="s">
        <v>149</v>
      </c>
      <c r="B805" s="316"/>
      <c r="C805" s="316"/>
      <c r="D805" s="316"/>
      <c r="E805" s="316"/>
      <c r="I805" s="78"/>
      <c r="J805" s="75"/>
      <c r="K805" s="75"/>
    </row>
    <row r="806" spans="1:11" ht="12.75">
      <c r="A806" s="192" t="s">
        <v>1247</v>
      </c>
      <c r="B806" s="192" t="s">
        <v>1248</v>
      </c>
      <c r="C806" s="192" t="s">
        <v>1249</v>
      </c>
      <c r="D806" s="192" t="s">
        <v>1250</v>
      </c>
      <c r="E806" s="192" t="s">
        <v>931</v>
      </c>
      <c r="I806" s="78"/>
      <c r="J806" s="75"/>
      <c r="K806" s="75"/>
    </row>
    <row r="807" spans="1:11" ht="38.25">
      <c r="A807" s="214" t="s">
        <v>150</v>
      </c>
      <c r="B807" s="215" t="s">
        <v>1010</v>
      </c>
      <c r="C807" s="211">
        <v>1</v>
      </c>
      <c r="D807" s="211">
        <v>78</v>
      </c>
      <c r="E807" s="211">
        <f>C807*D807</f>
        <v>78</v>
      </c>
      <c r="I807" s="78"/>
      <c r="J807" s="75"/>
      <c r="K807" s="75"/>
    </row>
    <row r="808" spans="1:11" ht="12.75">
      <c r="A808" s="186" t="s">
        <v>26</v>
      </c>
      <c r="B808" s="185"/>
      <c r="C808" s="186"/>
      <c r="D808" s="186"/>
      <c r="E808" s="186">
        <f>SUM(E807:E807)</f>
        <v>78</v>
      </c>
      <c r="I808" s="78"/>
      <c r="J808" s="75"/>
      <c r="K808" s="75"/>
    </row>
    <row r="809" spans="1:11" ht="12.75">
      <c r="A809" s="186"/>
      <c r="B809" s="185"/>
      <c r="C809" s="186"/>
      <c r="D809" s="186"/>
      <c r="E809" s="186"/>
      <c r="I809" s="78"/>
      <c r="J809" s="75"/>
      <c r="K809" s="75"/>
    </row>
    <row r="810" spans="1:11" ht="12.75">
      <c r="A810" s="186" t="s">
        <v>1267</v>
      </c>
      <c r="B810" s="185"/>
      <c r="C810" s="186"/>
      <c r="D810" s="186"/>
      <c r="E810" s="186">
        <f>SUM(E809:E809)</f>
        <v>0</v>
      </c>
      <c r="I810" s="78"/>
      <c r="J810" s="75"/>
      <c r="K810" s="75"/>
    </row>
    <row r="811" spans="1:11" ht="12.75">
      <c r="A811" s="186"/>
      <c r="B811" s="185"/>
      <c r="C811" s="186"/>
      <c r="D811" s="186"/>
      <c r="E811" s="186"/>
      <c r="I811" s="78"/>
      <c r="J811" s="75"/>
      <c r="K811" s="75"/>
    </row>
    <row r="812" spans="1:11" ht="12.75">
      <c r="A812" s="186" t="s">
        <v>1269</v>
      </c>
      <c r="B812" s="185"/>
      <c r="C812" s="186"/>
      <c r="D812" s="186"/>
      <c r="E812" s="186">
        <f>E810*$H$4</f>
        <v>0</v>
      </c>
      <c r="I812" s="78"/>
      <c r="J812" s="75"/>
      <c r="K812" s="75"/>
    </row>
    <row r="813" spans="1:11" ht="12.75">
      <c r="A813" s="186"/>
      <c r="B813" s="185"/>
      <c r="C813" s="186"/>
      <c r="D813" s="186"/>
      <c r="E813" s="186"/>
      <c r="I813" s="78"/>
      <c r="J813" s="75"/>
      <c r="K813" s="75"/>
    </row>
    <row r="814" spans="1:11" ht="12.75">
      <c r="A814" s="184" t="s">
        <v>1238</v>
      </c>
      <c r="B814" s="185"/>
      <c r="C814" s="186"/>
      <c r="D814" s="186"/>
      <c r="E814" s="184">
        <f>SUM(E808,E810,E812)</f>
        <v>78</v>
      </c>
      <c r="I814" s="78"/>
      <c r="J814" s="75"/>
      <c r="K814" s="75"/>
    </row>
    <row r="815" spans="1:11" ht="12.75">
      <c r="A815" s="184" t="s">
        <v>1273</v>
      </c>
      <c r="B815" s="185"/>
      <c r="C815" s="186"/>
      <c r="D815" s="186"/>
      <c r="E815" s="184">
        <f>E814*0.2</f>
        <v>15.600000000000001</v>
      </c>
      <c r="I815" s="78"/>
      <c r="J815" s="75"/>
      <c r="K815" s="75"/>
    </row>
    <row r="816" spans="1:11" ht="12.75">
      <c r="A816" s="184" t="s">
        <v>1238</v>
      </c>
      <c r="B816" s="185"/>
      <c r="C816" s="186"/>
      <c r="D816" s="186"/>
      <c r="E816" s="184">
        <f>SUM(E814:E815)</f>
        <v>93.6</v>
      </c>
      <c r="I816" s="78"/>
      <c r="J816" s="75"/>
      <c r="K816" s="75"/>
    </row>
    <row r="817" spans="1:11" ht="12.75">
      <c r="A817" s="218"/>
      <c r="B817" s="217"/>
      <c r="C817" s="189"/>
      <c r="D817" s="189"/>
      <c r="E817" s="218"/>
      <c r="I817" s="78"/>
      <c r="J817" s="75"/>
      <c r="K817" s="75"/>
    </row>
    <row r="818" spans="1:11" ht="12.75">
      <c r="A818" s="316" t="s">
        <v>464</v>
      </c>
      <c r="B818" s="316"/>
      <c r="C818" s="316"/>
      <c r="D818" s="316"/>
      <c r="E818" s="316"/>
      <c r="I818" s="78"/>
      <c r="J818" s="75"/>
      <c r="K818" s="75"/>
    </row>
    <row r="819" spans="1:11" ht="12.75">
      <c r="A819" s="192" t="s">
        <v>1247</v>
      </c>
      <c r="B819" s="192" t="s">
        <v>1248</v>
      </c>
      <c r="C819" s="192" t="s">
        <v>1249</v>
      </c>
      <c r="D819" s="192" t="s">
        <v>1250</v>
      </c>
      <c r="E819" s="192" t="s">
        <v>931</v>
      </c>
      <c r="I819" s="78"/>
      <c r="J819" s="75"/>
      <c r="K819" s="75"/>
    </row>
    <row r="820" spans="1:11" ht="12.75">
      <c r="A820" s="186" t="s">
        <v>1263</v>
      </c>
      <c r="B820" s="185" t="s">
        <v>1023</v>
      </c>
      <c r="C820" s="186">
        <v>0.0243</v>
      </c>
      <c r="D820" s="186">
        <f>$H$12</f>
        <v>50</v>
      </c>
      <c r="E820" s="186">
        <f>C820*D820</f>
        <v>1.2149999999999999</v>
      </c>
      <c r="I820" s="78"/>
      <c r="J820" s="75"/>
      <c r="K820" s="75"/>
    </row>
    <row r="821" spans="1:11" ht="12.75">
      <c r="A821" s="186" t="s">
        <v>65</v>
      </c>
      <c r="B821" s="185" t="s">
        <v>1260</v>
      </c>
      <c r="C821" s="186">
        <v>3.64</v>
      </c>
      <c r="D821" s="186">
        <f>$H$20</f>
        <v>0.3</v>
      </c>
      <c r="E821" s="186">
        <f>C821*D821</f>
        <v>1.092</v>
      </c>
      <c r="I821" s="78"/>
      <c r="J821" s="75"/>
      <c r="K821" s="75"/>
    </row>
    <row r="822" spans="1:11" ht="12.75">
      <c r="A822" s="186" t="s">
        <v>26</v>
      </c>
      <c r="B822" s="185"/>
      <c r="C822" s="186"/>
      <c r="D822" s="186"/>
      <c r="E822" s="186">
        <f>SUM(E820:E821)</f>
        <v>2.307</v>
      </c>
      <c r="I822" s="78"/>
      <c r="J822" s="75"/>
      <c r="K822" s="75"/>
    </row>
    <row r="823" spans="1:11" ht="12.75">
      <c r="A823" s="186" t="s">
        <v>32</v>
      </c>
      <c r="B823" s="185" t="s">
        <v>1266</v>
      </c>
      <c r="C823" s="186">
        <v>0.5</v>
      </c>
      <c r="D823" s="186">
        <f>$H$6</f>
        <v>2.91</v>
      </c>
      <c r="E823" s="186">
        <f>C823*D823</f>
        <v>1.455</v>
      </c>
      <c r="I823" s="78"/>
      <c r="J823" s="75"/>
      <c r="K823" s="75"/>
    </row>
    <row r="824" spans="1:11" ht="12.75">
      <c r="A824" s="186" t="s">
        <v>1265</v>
      </c>
      <c r="B824" s="185" t="s">
        <v>1266</v>
      </c>
      <c r="C824" s="186">
        <v>0.65</v>
      </c>
      <c r="D824" s="186">
        <f>$H$7</f>
        <v>1.94</v>
      </c>
      <c r="E824" s="186">
        <f>C824*D824</f>
        <v>1.261</v>
      </c>
      <c r="I824" s="78"/>
      <c r="J824" s="75"/>
      <c r="K824" s="75"/>
    </row>
    <row r="825" spans="1:11" ht="12.75">
      <c r="A825" s="186" t="s">
        <v>1267</v>
      </c>
      <c r="B825" s="185"/>
      <c r="C825" s="186"/>
      <c r="D825" s="186"/>
      <c r="E825" s="186">
        <f>SUM(E823:E824)</f>
        <v>2.716</v>
      </c>
      <c r="I825" s="78"/>
      <c r="J825" s="75"/>
      <c r="K825" s="75"/>
    </row>
    <row r="826" spans="1:11" ht="12.75">
      <c r="A826" s="186"/>
      <c r="B826" s="185"/>
      <c r="C826" s="186"/>
      <c r="D826" s="186"/>
      <c r="E826" s="186"/>
      <c r="I826" s="78"/>
      <c r="J826" s="75"/>
      <c r="K826" s="75"/>
    </row>
    <row r="827" spans="1:11" ht="12.75">
      <c r="A827" s="186" t="s">
        <v>1269</v>
      </c>
      <c r="B827" s="185"/>
      <c r="C827" s="186"/>
      <c r="D827" s="186"/>
      <c r="E827" s="186">
        <f>E825*$H$4</f>
        <v>3.3950000000000005</v>
      </c>
      <c r="I827" s="78"/>
      <c r="J827" s="75"/>
      <c r="K827" s="75"/>
    </row>
    <row r="828" spans="1:11" ht="12.75">
      <c r="A828" s="186"/>
      <c r="B828" s="185"/>
      <c r="C828" s="186"/>
      <c r="D828" s="186"/>
      <c r="E828" s="186"/>
      <c r="I828" s="78"/>
      <c r="J828" s="75"/>
      <c r="K828" s="75"/>
    </row>
    <row r="829" spans="1:11" ht="12.75">
      <c r="A829" s="184" t="s">
        <v>1238</v>
      </c>
      <c r="B829" s="185"/>
      <c r="C829" s="186"/>
      <c r="D829" s="186"/>
      <c r="E829" s="184">
        <f>SUM(E822,E825,E827)</f>
        <v>8.418</v>
      </c>
      <c r="I829" s="78"/>
      <c r="J829" s="75"/>
      <c r="K829" s="75"/>
    </row>
    <row r="830" spans="1:11" ht="12.75">
      <c r="A830" s="184" t="s">
        <v>1273</v>
      </c>
      <c r="B830" s="185"/>
      <c r="C830" s="186"/>
      <c r="D830" s="186"/>
      <c r="E830" s="184">
        <f>E829*0.2</f>
        <v>1.6836</v>
      </c>
      <c r="I830" s="78"/>
      <c r="J830" s="75"/>
      <c r="K830" s="75"/>
    </row>
    <row r="831" spans="1:11" ht="12.75">
      <c r="A831" s="184" t="s">
        <v>1238</v>
      </c>
      <c r="B831" s="185"/>
      <c r="C831" s="186"/>
      <c r="D831" s="186"/>
      <c r="E831" s="184">
        <f>SUM(E829:E830)</f>
        <v>10.1016</v>
      </c>
      <c r="I831" s="78"/>
      <c r="J831" s="75"/>
      <c r="K831" s="75"/>
    </row>
    <row r="832" spans="1:11" ht="12.75">
      <c r="A832" s="218"/>
      <c r="B832" s="217"/>
      <c r="C832" s="189"/>
      <c r="D832" s="189"/>
      <c r="E832" s="218"/>
      <c r="I832" s="78"/>
      <c r="J832" s="75"/>
      <c r="K832" s="75"/>
    </row>
    <row r="833" spans="1:11" ht="12.75">
      <c r="A833" s="218"/>
      <c r="B833" s="217"/>
      <c r="C833" s="189"/>
      <c r="D833" s="189"/>
      <c r="E833" s="218"/>
      <c r="I833" s="78"/>
      <c r="J833" s="75"/>
      <c r="K833" s="75"/>
    </row>
    <row r="834" spans="1:11" ht="12.75">
      <c r="A834" s="316" t="s">
        <v>151</v>
      </c>
      <c r="B834" s="316"/>
      <c r="C834" s="316"/>
      <c r="D834" s="316"/>
      <c r="E834" s="316"/>
      <c r="I834" s="78"/>
      <c r="J834" s="75"/>
      <c r="K834" s="75"/>
    </row>
    <row r="835" spans="1:11" ht="12.75">
      <c r="A835" s="192" t="s">
        <v>1247</v>
      </c>
      <c r="B835" s="192" t="s">
        <v>1248</v>
      </c>
      <c r="C835" s="192" t="s">
        <v>1249</v>
      </c>
      <c r="D835" s="192" t="s">
        <v>1250</v>
      </c>
      <c r="E835" s="192" t="s">
        <v>931</v>
      </c>
      <c r="I835" s="78"/>
      <c r="J835" s="75"/>
      <c r="K835" s="75"/>
    </row>
    <row r="836" spans="1:11" ht="12.75">
      <c r="A836" s="214"/>
      <c r="B836" s="215"/>
      <c r="C836" s="211"/>
      <c r="D836" s="211"/>
      <c r="E836" s="211"/>
      <c r="I836" s="78"/>
      <c r="J836" s="75"/>
      <c r="K836" s="75"/>
    </row>
    <row r="837" spans="1:11" ht="12.75">
      <c r="A837" s="186" t="s">
        <v>26</v>
      </c>
      <c r="B837" s="185"/>
      <c r="C837" s="186"/>
      <c r="D837" s="186"/>
      <c r="E837" s="186">
        <f>SUM(E836:E836)</f>
        <v>0</v>
      </c>
      <c r="I837" s="78"/>
      <c r="J837" s="75"/>
      <c r="K837" s="75"/>
    </row>
    <row r="838" spans="1:11" ht="12.75">
      <c r="A838" s="186" t="s">
        <v>152</v>
      </c>
      <c r="B838" s="185" t="s">
        <v>1266</v>
      </c>
      <c r="C838" s="186">
        <v>0.75</v>
      </c>
      <c r="D838" s="186">
        <v>50</v>
      </c>
      <c r="E838" s="186">
        <f>C838*D838</f>
        <v>37.5</v>
      </c>
      <c r="I838" s="78"/>
      <c r="J838" s="75"/>
      <c r="K838" s="75"/>
    </row>
    <row r="839" spans="1:11" ht="12.75">
      <c r="A839" s="186" t="s">
        <v>1267</v>
      </c>
      <c r="B839" s="185"/>
      <c r="C839" s="186"/>
      <c r="D839" s="186"/>
      <c r="E839" s="186">
        <f>SUM(E838:E838)</f>
        <v>37.5</v>
      </c>
      <c r="I839" s="78"/>
      <c r="J839" s="75"/>
      <c r="K839" s="75"/>
    </row>
    <row r="840" spans="1:11" ht="12.75">
      <c r="A840" s="186"/>
      <c r="B840" s="185"/>
      <c r="C840" s="186"/>
      <c r="D840" s="186"/>
      <c r="E840" s="186"/>
      <c r="I840" s="78"/>
      <c r="J840" s="75"/>
      <c r="K840" s="75"/>
    </row>
    <row r="841" spans="1:11" ht="12.75">
      <c r="A841" s="186" t="s">
        <v>1269</v>
      </c>
      <c r="B841" s="185"/>
      <c r="C841" s="186"/>
      <c r="D841" s="186"/>
      <c r="E841" s="186"/>
      <c r="I841" s="78"/>
      <c r="J841" s="75"/>
      <c r="K841" s="75"/>
    </row>
    <row r="842" spans="1:11" ht="12.75">
      <c r="A842" s="186"/>
      <c r="B842" s="185"/>
      <c r="C842" s="186"/>
      <c r="D842" s="186"/>
      <c r="E842" s="186"/>
      <c r="I842" s="78"/>
      <c r="J842" s="75"/>
      <c r="K842" s="75"/>
    </row>
    <row r="843" spans="1:11" ht="12.75">
      <c r="A843" s="184" t="s">
        <v>1238</v>
      </c>
      <c r="B843" s="185"/>
      <c r="C843" s="186"/>
      <c r="D843" s="186"/>
      <c r="E843" s="184">
        <f>SUM(E837,E839,E841)</f>
        <v>37.5</v>
      </c>
      <c r="I843" s="78"/>
      <c r="J843" s="75"/>
      <c r="K843" s="75"/>
    </row>
    <row r="844" spans="1:11" ht="12.75">
      <c r="A844" s="184" t="s">
        <v>1273</v>
      </c>
      <c r="B844" s="185"/>
      <c r="C844" s="186"/>
      <c r="D844" s="186"/>
      <c r="E844" s="184">
        <f>E843*0.2</f>
        <v>7.5</v>
      </c>
      <c r="I844" s="78"/>
      <c r="J844" s="75"/>
      <c r="K844" s="75"/>
    </row>
    <row r="845" spans="1:11" ht="12.75">
      <c r="A845" s="184" t="s">
        <v>1238</v>
      </c>
      <c r="B845" s="185"/>
      <c r="C845" s="186"/>
      <c r="D845" s="186"/>
      <c r="E845" s="184">
        <f>SUM(E843:E844)</f>
        <v>45</v>
      </c>
      <c r="I845" s="78"/>
      <c r="J845" s="75"/>
      <c r="K845" s="75"/>
    </row>
    <row r="846" spans="1:11" ht="12.75">
      <c r="A846" s="218"/>
      <c r="B846" s="217"/>
      <c r="C846" s="189"/>
      <c r="D846" s="189"/>
      <c r="E846" s="218"/>
      <c r="I846" s="78"/>
      <c r="J846" s="75"/>
      <c r="K846" s="75"/>
    </row>
    <row r="847" spans="1:11" ht="12.75">
      <c r="A847" s="316" t="s">
        <v>480</v>
      </c>
      <c r="B847" s="316"/>
      <c r="C847" s="316"/>
      <c r="D847" s="316"/>
      <c r="E847" s="316"/>
      <c r="I847" s="78"/>
      <c r="J847" s="75"/>
      <c r="K847" s="75"/>
    </row>
    <row r="848" spans="1:11" ht="25.5" customHeight="1">
      <c r="A848" s="192" t="s">
        <v>1247</v>
      </c>
      <c r="B848" s="192" t="s">
        <v>1248</v>
      </c>
      <c r="C848" s="192" t="s">
        <v>1249</v>
      </c>
      <c r="D848" s="192" t="s">
        <v>1250</v>
      </c>
      <c r="E848" s="192" t="s">
        <v>931</v>
      </c>
      <c r="I848" s="78"/>
      <c r="J848" s="75"/>
      <c r="K848" s="75"/>
    </row>
    <row r="849" spans="1:11" ht="12.75">
      <c r="A849" s="186" t="s">
        <v>1263</v>
      </c>
      <c r="B849" s="185" t="s">
        <v>1023</v>
      </c>
      <c r="C849" s="186">
        <v>0.0693</v>
      </c>
      <c r="D849" s="186">
        <f>$H$12</f>
        <v>50</v>
      </c>
      <c r="E849" s="186">
        <f>C849*D849</f>
        <v>3.465</v>
      </c>
      <c r="I849" s="78"/>
      <c r="J849" s="75"/>
      <c r="K849" s="75"/>
    </row>
    <row r="850" spans="1:11" ht="12.75">
      <c r="A850" s="186" t="s">
        <v>65</v>
      </c>
      <c r="B850" s="185" t="s">
        <v>1260</v>
      </c>
      <c r="C850" s="186">
        <v>10.37</v>
      </c>
      <c r="D850" s="186">
        <f>$H$20</f>
        <v>0.3</v>
      </c>
      <c r="E850" s="186">
        <f>C850*D850</f>
        <v>3.1109999999999998</v>
      </c>
      <c r="I850" s="78"/>
      <c r="J850" s="75"/>
      <c r="K850" s="75"/>
    </row>
    <row r="851" spans="1:11" ht="12.75">
      <c r="A851" s="186" t="s">
        <v>153</v>
      </c>
      <c r="B851" s="185" t="s">
        <v>1260</v>
      </c>
      <c r="C851" s="186">
        <v>10.37</v>
      </c>
      <c r="D851" s="186">
        <f>$H$8</f>
        <v>0.4</v>
      </c>
      <c r="E851" s="186">
        <f>C851*D851</f>
        <v>4.148</v>
      </c>
      <c r="I851" s="78"/>
      <c r="J851" s="75"/>
      <c r="K851" s="75"/>
    </row>
    <row r="852" spans="1:11" ht="12.75">
      <c r="A852" s="186" t="s">
        <v>154</v>
      </c>
      <c r="B852" s="185" t="s">
        <v>1039</v>
      </c>
      <c r="C852" s="186">
        <v>130</v>
      </c>
      <c r="D852" s="186">
        <v>0.2</v>
      </c>
      <c r="E852" s="186">
        <f>C852*D852</f>
        <v>26</v>
      </c>
      <c r="I852" s="78"/>
      <c r="J852" s="75"/>
      <c r="K852" s="75"/>
    </row>
    <row r="853" spans="1:11" ht="12.75">
      <c r="A853" s="186" t="s">
        <v>26</v>
      </c>
      <c r="B853" s="185"/>
      <c r="C853" s="186"/>
      <c r="D853" s="186"/>
      <c r="E853" s="186">
        <f>SUM(E849:E852)</f>
        <v>36.724000000000004</v>
      </c>
      <c r="I853" s="78"/>
      <c r="J853" s="75"/>
      <c r="K853" s="75"/>
    </row>
    <row r="854" spans="1:11" ht="12.75">
      <c r="A854" s="186"/>
      <c r="B854" s="185"/>
      <c r="C854" s="186"/>
      <c r="D854" s="186"/>
      <c r="E854" s="186"/>
      <c r="I854" s="78"/>
      <c r="J854" s="75"/>
      <c r="K854" s="75"/>
    </row>
    <row r="855" spans="1:11" ht="12.75">
      <c r="A855" s="186" t="s">
        <v>32</v>
      </c>
      <c r="B855" s="185" t="s">
        <v>1266</v>
      </c>
      <c r="C855" s="186">
        <v>1.2</v>
      </c>
      <c r="D855" s="186">
        <f>$H$6</f>
        <v>2.91</v>
      </c>
      <c r="E855" s="186">
        <f>C855*D855</f>
        <v>3.492</v>
      </c>
      <c r="I855" s="78"/>
      <c r="J855" s="75"/>
      <c r="K855" s="75"/>
    </row>
    <row r="856" spans="1:11" ht="12.75">
      <c r="A856" s="186" t="s">
        <v>1265</v>
      </c>
      <c r="B856" s="185" t="s">
        <v>1266</v>
      </c>
      <c r="C856" s="186">
        <v>0.6</v>
      </c>
      <c r="D856" s="186">
        <f>$H$7</f>
        <v>1.94</v>
      </c>
      <c r="E856" s="186">
        <f>C856*D856</f>
        <v>1.164</v>
      </c>
      <c r="I856" s="78"/>
      <c r="J856" s="75"/>
      <c r="K856" s="75"/>
    </row>
    <row r="857" spans="1:11" ht="12.75">
      <c r="A857" s="186" t="s">
        <v>1267</v>
      </c>
      <c r="B857" s="185"/>
      <c r="C857" s="186"/>
      <c r="D857" s="186"/>
      <c r="E857" s="186">
        <f>SUM(E855:E856)</f>
        <v>4.656</v>
      </c>
      <c r="I857" s="78"/>
      <c r="J857" s="75"/>
      <c r="K857" s="75"/>
    </row>
    <row r="858" spans="1:11" ht="12.75">
      <c r="A858" s="186"/>
      <c r="B858" s="185"/>
      <c r="C858" s="186"/>
      <c r="D858" s="186"/>
      <c r="E858" s="186"/>
      <c r="I858" s="78"/>
      <c r="J858" s="75"/>
      <c r="K858" s="75"/>
    </row>
    <row r="859" spans="1:11" ht="12.75">
      <c r="A859" s="186" t="s">
        <v>1269</v>
      </c>
      <c r="B859" s="185"/>
      <c r="C859" s="186"/>
      <c r="D859" s="186"/>
      <c r="E859" s="186">
        <f>E857*$H$4</f>
        <v>5.819999999999999</v>
      </c>
      <c r="I859" s="78"/>
      <c r="J859" s="75"/>
      <c r="K859" s="75"/>
    </row>
    <row r="860" spans="1:11" ht="12.75">
      <c r="A860" s="186"/>
      <c r="B860" s="185"/>
      <c r="C860" s="186"/>
      <c r="D860" s="186"/>
      <c r="E860" s="186"/>
      <c r="I860" s="78"/>
      <c r="J860" s="75"/>
      <c r="K860" s="75"/>
    </row>
    <row r="861" spans="1:11" ht="12.75">
      <c r="A861" s="184" t="s">
        <v>1238</v>
      </c>
      <c r="B861" s="185"/>
      <c r="C861" s="186"/>
      <c r="D861" s="186"/>
      <c r="E861" s="184">
        <f>SUM(E853,E857,E859)</f>
        <v>47.2</v>
      </c>
      <c r="I861" s="78"/>
      <c r="J861" s="75"/>
      <c r="K861" s="75"/>
    </row>
    <row r="862" spans="1:11" ht="12.75">
      <c r="A862" s="184" t="s">
        <v>1273</v>
      </c>
      <c r="B862" s="185"/>
      <c r="C862" s="186"/>
      <c r="D862" s="186"/>
      <c r="E862" s="184">
        <f>E861*0.2</f>
        <v>9.440000000000001</v>
      </c>
      <c r="I862" s="78"/>
      <c r="J862" s="75"/>
      <c r="K862" s="75"/>
    </row>
    <row r="863" spans="1:11" ht="12.75">
      <c r="A863" s="184" t="s">
        <v>1238</v>
      </c>
      <c r="B863" s="185"/>
      <c r="C863" s="186"/>
      <c r="D863" s="186"/>
      <c r="E863" s="184">
        <f>SUM(E861:E862)</f>
        <v>56.64</v>
      </c>
      <c r="I863" s="78"/>
      <c r="J863" s="75"/>
      <c r="K863" s="75"/>
    </row>
    <row r="864" spans="1:11" ht="12.75">
      <c r="A864" s="218"/>
      <c r="B864" s="217"/>
      <c r="C864" s="189"/>
      <c r="D864" s="189"/>
      <c r="E864" s="218"/>
      <c r="I864" s="78"/>
      <c r="J864" s="75"/>
      <c r="K864" s="75"/>
    </row>
    <row r="865" spans="1:11" ht="12.75">
      <c r="A865" s="218"/>
      <c r="B865" s="217"/>
      <c r="C865" s="189"/>
      <c r="D865" s="189"/>
      <c r="E865" s="218"/>
      <c r="I865" s="78"/>
      <c r="J865" s="75"/>
      <c r="K865" s="75"/>
    </row>
    <row r="866" spans="1:11" ht="12.75">
      <c r="A866" s="316" t="s">
        <v>155</v>
      </c>
      <c r="B866" s="316"/>
      <c r="C866" s="316"/>
      <c r="D866" s="316"/>
      <c r="E866" s="316"/>
      <c r="I866" s="78"/>
      <c r="J866" s="75"/>
      <c r="K866" s="75"/>
    </row>
    <row r="867" spans="1:11" ht="12.75">
      <c r="A867" s="192" t="s">
        <v>1247</v>
      </c>
      <c r="B867" s="192" t="s">
        <v>1248</v>
      </c>
      <c r="C867" s="192" t="s">
        <v>1249</v>
      </c>
      <c r="D867" s="192" t="s">
        <v>1250</v>
      </c>
      <c r="E867" s="192" t="s">
        <v>931</v>
      </c>
      <c r="I867" s="78"/>
      <c r="J867" s="75"/>
      <c r="K867" s="75"/>
    </row>
    <row r="868" spans="1:11" ht="12.75">
      <c r="A868" s="186" t="s">
        <v>156</v>
      </c>
      <c r="B868" s="185" t="s">
        <v>1079</v>
      </c>
      <c r="C868" s="186">
        <v>1</v>
      </c>
      <c r="D868" s="186">
        <f>SUM(E891,E897,E899)</f>
        <v>149.92725000000002</v>
      </c>
      <c r="E868" s="186">
        <f>C868*D868</f>
        <v>149.92725000000002</v>
      </c>
      <c r="I868" s="78"/>
      <c r="J868" s="75"/>
      <c r="K868" s="75"/>
    </row>
    <row r="869" spans="1:11" ht="12.75">
      <c r="A869" s="186" t="s">
        <v>157</v>
      </c>
      <c r="B869" s="185" t="s">
        <v>1079</v>
      </c>
      <c r="C869" s="186">
        <v>2</v>
      </c>
      <c r="D869" s="186">
        <f>SUM(E910,E914,E916)</f>
        <v>20.010125</v>
      </c>
      <c r="E869" s="186">
        <f>C869*D869</f>
        <v>40.02025</v>
      </c>
      <c r="I869" s="78"/>
      <c r="J869" s="75"/>
      <c r="K869" s="75"/>
    </row>
    <row r="870" spans="1:11" ht="12.75">
      <c r="A870" s="186" t="s">
        <v>591</v>
      </c>
      <c r="B870" s="185" t="s">
        <v>1023</v>
      </c>
      <c r="C870" s="186">
        <v>0.1</v>
      </c>
      <c r="D870" s="186">
        <v>1800</v>
      </c>
      <c r="E870" s="186">
        <f>C870*D870</f>
        <v>180</v>
      </c>
      <c r="I870" s="78"/>
      <c r="J870" s="75"/>
      <c r="K870" s="75"/>
    </row>
    <row r="871" spans="1:11" ht="12.75">
      <c r="A871" s="186" t="s">
        <v>26</v>
      </c>
      <c r="B871" s="185"/>
      <c r="C871" s="186"/>
      <c r="D871" s="186"/>
      <c r="E871" s="186">
        <f>SUM(E868:E870)</f>
        <v>369.9475</v>
      </c>
      <c r="I871" s="78"/>
      <c r="J871" s="75"/>
      <c r="K871" s="75"/>
    </row>
    <row r="872" spans="1:11" ht="12.75">
      <c r="A872" s="186"/>
      <c r="B872" s="185"/>
      <c r="C872" s="186"/>
      <c r="D872" s="186"/>
      <c r="E872" s="186"/>
      <c r="I872" s="78"/>
      <c r="J872" s="75"/>
      <c r="K872" s="75"/>
    </row>
    <row r="873" spans="1:11" ht="12.75">
      <c r="A873" s="186"/>
      <c r="B873" s="185"/>
      <c r="C873" s="186"/>
      <c r="D873" s="186"/>
      <c r="E873" s="186"/>
      <c r="I873" s="78"/>
      <c r="J873" s="75"/>
      <c r="K873" s="75"/>
    </row>
    <row r="874" spans="1:11" ht="12.75">
      <c r="A874" s="186" t="s">
        <v>1267</v>
      </c>
      <c r="B874" s="185"/>
      <c r="C874" s="186"/>
      <c r="D874" s="186"/>
      <c r="E874" s="186">
        <f>SUM(E873:E873)</f>
        <v>0</v>
      </c>
      <c r="I874" s="78"/>
      <c r="J874" s="75"/>
      <c r="K874" s="75"/>
    </row>
    <row r="875" spans="1:11" ht="12.75">
      <c r="A875" s="186"/>
      <c r="B875" s="185"/>
      <c r="C875" s="186"/>
      <c r="D875" s="186"/>
      <c r="E875" s="186"/>
      <c r="I875" s="78"/>
      <c r="J875" s="75"/>
      <c r="K875" s="75"/>
    </row>
    <row r="876" spans="1:11" ht="12.75">
      <c r="A876" s="186" t="s">
        <v>1269</v>
      </c>
      <c r="B876" s="185"/>
      <c r="C876" s="186"/>
      <c r="D876" s="186"/>
      <c r="E876" s="186">
        <f>E874*$H$4</f>
        <v>0</v>
      </c>
      <c r="I876" s="78"/>
      <c r="J876" s="75"/>
      <c r="K876" s="75"/>
    </row>
    <row r="877" spans="1:11" ht="12.75">
      <c r="A877" s="186"/>
      <c r="B877" s="185"/>
      <c r="C877" s="186"/>
      <c r="D877" s="186"/>
      <c r="E877" s="186"/>
      <c r="I877" s="78"/>
      <c r="J877" s="75"/>
      <c r="K877" s="75"/>
    </row>
    <row r="878" spans="1:11" ht="12.75">
      <c r="A878" s="184" t="s">
        <v>1238</v>
      </c>
      <c r="B878" s="185"/>
      <c r="C878" s="186"/>
      <c r="D878" s="186"/>
      <c r="E878" s="184">
        <f>SUM(E871,E874,E876)</f>
        <v>369.9475</v>
      </c>
      <c r="I878" s="78"/>
      <c r="J878" s="75"/>
      <c r="K878" s="75"/>
    </row>
    <row r="879" spans="1:11" ht="12.75">
      <c r="A879" s="184" t="s">
        <v>1273</v>
      </c>
      <c r="B879" s="185"/>
      <c r="C879" s="186"/>
      <c r="D879" s="186"/>
      <c r="E879" s="184">
        <f>E878*0.2</f>
        <v>73.9895</v>
      </c>
      <c r="I879" s="78"/>
      <c r="J879" s="75"/>
      <c r="K879" s="75"/>
    </row>
    <row r="880" spans="1:11" ht="12.75">
      <c r="A880" s="184" t="s">
        <v>1238</v>
      </c>
      <c r="B880" s="185"/>
      <c r="C880" s="186"/>
      <c r="D880" s="186"/>
      <c r="E880" s="184">
        <f>SUM(E878:E879)</f>
        <v>443.937</v>
      </c>
      <c r="I880" s="78"/>
      <c r="J880" s="75"/>
      <c r="K880" s="75"/>
    </row>
    <row r="881" spans="1:11" ht="12.75">
      <c r="A881" s="218"/>
      <c r="B881" s="217"/>
      <c r="C881" s="189"/>
      <c r="D881" s="189"/>
      <c r="E881" s="218"/>
      <c r="I881" s="78"/>
      <c r="J881" s="75"/>
      <c r="K881" s="75"/>
    </row>
    <row r="882" spans="1:11" ht="12.75" customHeight="1">
      <c r="A882" s="316" t="s">
        <v>158</v>
      </c>
      <c r="B882" s="316"/>
      <c r="C882" s="316"/>
      <c r="D882" s="316"/>
      <c r="E882" s="316"/>
      <c r="I882" s="78"/>
      <c r="J882" s="75"/>
      <c r="K882" s="75"/>
    </row>
    <row r="883" spans="1:11" ht="12.75">
      <c r="A883" s="192" t="s">
        <v>1247</v>
      </c>
      <c r="B883" s="192" t="s">
        <v>1248</v>
      </c>
      <c r="C883" s="192" t="s">
        <v>1249</v>
      </c>
      <c r="D883" s="192" t="s">
        <v>1250</v>
      </c>
      <c r="E883" s="192" t="s">
        <v>931</v>
      </c>
      <c r="I883" s="78"/>
      <c r="J883" s="75"/>
      <c r="K883" s="75"/>
    </row>
    <row r="884" spans="1:11" ht="12.75">
      <c r="A884" s="186" t="s">
        <v>1263</v>
      </c>
      <c r="B884" s="185" t="s">
        <v>1023</v>
      </c>
      <c r="C884" s="186">
        <v>0.0106</v>
      </c>
      <c r="D884" s="186">
        <f>$H$12</f>
        <v>50</v>
      </c>
      <c r="E884" s="186">
        <f aca="true" t="shared" si="2" ref="E884:E890">C884*D884</f>
        <v>0.53</v>
      </c>
      <c r="I884" s="78"/>
      <c r="J884" s="75"/>
      <c r="K884" s="75"/>
    </row>
    <row r="885" spans="1:11" ht="12.75">
      <c r="A885" s="186" t="s">
        <v>159</v>
      </c>
      <c r="B885" s="185" t="s">
        <v>1039</v>
      </c>
      <c r="C885" s="186">
        <v>1</v>
      </c>
      <c r="D885" s="186">
        <v>78</v>
      </c>
      <c r="E885" s="186">
        <f t="shared" si="2"/>
        <v>78</v>
      </c>
      <c r="I885" s="78"/>
      <c r="J885" s="75"/>
      <c r="K885" s="75"/>
    </row>
    <row r="886" spans="1:11" ht="12.75">
      <c r="A886" s="186" t="s">
        <v>65</v>
      </c>
      <c r="B886" s="185" t="s">
        <v>1260</v>
      </c>
      <c r="C886" s="186">
        <v>1.72</v>
      </c>
      <c r="D886" s="186">
        <f>$H$20</f>
        <v>0.3</v>
      </c>
      <c r="E886" s="186">
        <f t="shared" si="2"/>
        <v>0.516</v>
      </c>
      <c r="I886" s="78"/>
      <c r="J886" s="75"/>
      <c r="K886" s="75"/>
    </row>
    <row r="887" spans="1:11" ht="12.75">
      <c r="A887" s="186" t="s">
        <v>160</v>
      </c>
      <c r="B887" s="185" t="s">
        <v>1039</v>
      </c>
      <c r="C887" s="186">
        <v>12</v>
      </c>
      <c r="D887" s="186">
        <v>0.1</v>
      </c>
      <c r="E887" s="186">
        <f t="shared" si="2"/>
        <v>1.2000000000000002</v>
      </c>
      <c r="I887" s="78"/>
      <c r="J887" s="75"/>
      <c r="K887" s="75"/>
    </row>
    <row r="888" spans="1:11" ht="12.75">
      <c r="A888" s="186" t="s">
        <v>2</v>
      </c>
      <c r="B888" s="185" t="s">
        <v>1260</v>
      </c>
      <c r="C888" s="186">
        <v>0.2</v>
      </c>
      <c r="D888" s="186">
        <v>4.1</v>
      </c>
      <c r="E888" s="186">
        <f t="shared" si="2"/>
        <v>0.82</v>
      </c>
      <c r="I888" s="78"/>
      <c r="J888" s="75"/>
      <c r="K888" s="75"/>
    </row>
    <row r="889" spans="1:11" ht="12.75">
      <c r="A889" s="186" t="s">
        <v>161</v>
      </c>
      <c r="B889" s="185" t="s">
        <v>1039</v>
      </c>
      <c r="C889" s="186">
        <v>6</v>
      </c>
      <c r="D889" s="186">
        <v>0.45</v>
      </c>
      <c r="E889" s="186">
        <f t="shared" si="2"/>
        <v>2.7</v>
      </c>
      <c r="I889" s="78"/>
      <c r="J889" s="75"/>
      <c r="K889" s="75"/>
    </row>
    <row r="890" spans="1:11" ht="12.75">
      <c r="A890" s="186" t="s">
        <v>162</v>
      </c>
      <c r="B890" s="185" t="s">
        <v>1014</v>
      </c>
      <c r="C890" s="186">
        <v>5.1</v>
      </c>
      <c r="D890" s="186">
        <v>8.85</v>
      </c>
      <c r="E890" s="186">
        <f t="shared" si="2"/>
        <v>45.135</v>
      </c>
      <c r="I890" s="78"/>
      <c r="J890" s="75"/>
      <c r="K890" s="75"/>
    </row>
    <row r="891" spans="1:11" ht="12.75">
      <c r="A891" s="186" t="s">
        <v>26</v>
      </c>
      <c r="B891" s="185"/>
      <c r="C891" s="186"/>
      <c r="D891" s="186"/>
      <c r="E891" s="186">
        <f>SUM(E884:E890)</f>
        <v>128.901</v>
      </c>
      <c r="I891" s="78"/>
      <c r="J891" s="75"/>
      <c r="K891" s="75"/>
    </row>
    <row r="892" spans="1:11" ht="12.75">
      <c r="A892" s="186"/>
      <c r="B892" s="185"/>
      <c r="C892" s="186"/>
      <c r="D892" s="186"/>
      <c r="E892" s="186"/>
      <c r="I892" s="78"/>
      <c r="J892" s="75"/>
      <c r="K892" s="75"/>
    </row>
    <row r="893" spans="1:11" ht="12.75">
      <c r="A893" s="186" t="s">
        <v>8</v>
      </c>
      <c r="B893" s="185" t="s">
        <v>1266</v>
      </c>
      <c r="C893" s="186">
        <v>0.5</v>
      </c>
      <c r="D893" s="186">
        <f>$H$6</f>
        <v>2.91</v>
      </c>
      <c r="E893" s="186">
        <f>C893*D893</f>
        <v>1.455</v>
      </c>
      <c r="I893" s="78"/>
      <c r="J893" s="75"/>
      <c r="K893" s="75"/>
    </row>
    <row r="894" spans="1:11" ht="12.75">
      <c r="A894" s="186" t="s">
        <v>36</v>
      </c>
      <c r="B894" s="185" t="s">
        <v>1266</v>
      </c>
      <c r="C894" s="186">
        <v>0.5</v>
      </c>
      <c r="D894" s="186">
        <f>$H$13</f>
        <v>2.2</v>
      </c>
      <c r="E894" s="186">
        <f>C894*D894</f>
        <v>1.1</v>
      </c>
      <c r="I894" s="78"/>
      <c r="J894" s="75"/>
      <c r="K894" s="75"/>
    </row>
    <row r="895" spans="1:11" ht="12.75">
      <c r="A895" s="186" t="s">
        <v>32</v>
      </c>
      <c r="B895" s="185" t="s">
        <v>1266</v>
      </c>
      <c r="C895" s="186">
        <v>1.4</v>
      </c>
      <c r="D895" s="186">
        <f>$H$6</f>
        <v>2.91</v>
      </c>
      <c r="E895" s="186">
        <f>C895*D895</f>
        <v>4.074</v>
      </c>
      <c r="I895" s="78"/>
      <c r="J895" s="75"/>
      <c r="K895" s="75"/>
    </row>
    <row r="896" spans="1:11" ht="12.75">
      <c r="A896" s="186" t="s">
        <v>1265</v>
      </c>
      <c r="B896" s="185" t="s">
        <v>1266</v>
      </c>
      <c r="C896" s="186">
        <v>1.4</v>
      </c>
      <c r="D896" s="186">
        <f>$H$7</f>
        <v>1.94</v>
      </c>
      <c r="E896" s="186">
        <f>C896*D896</f>
        <v>2.7159999999999997</v>
      </c>
      <c r="I896" s="78"/>
      <c r="J896" s="75"/>
      <c r="K896" s="75"/>
    </row>
    <row r="897" spans="1:11" ht="12.75">
      <c r="A897" s="186" t="s">
        <v>1267</v>
      </c>
      <c r="B897" s="185"/>
      <c r="C897" s="186"/>
      <c r="D897" s="186"/>
      <c r="E897" s="186">
        <f>SUM(E893:E896)</f>
        <v>9.344999999999999</v>
      </c>
      <c r="I897" s="78"/>
      <c r="J897" s="75"/>
      <c r="K897" s="75"/>
    </row>
    <row r="898" spans="1:11" ht="12.75">
      <c r="A898" s="186"/>
      <c r="B898" s="185"/>
      <c r="C898" s="186"/>
      <c r="D898" s="186"/>
      <c r="E898" s="186"/>
      <c r="I898" s="78"/>
      <c r="J898" s="75"/>
      <c r="K898" s="75"/>
    </row>
    <row r="899" spans="1:11" ht="12.75">
      <c r="A899" s="186" t="s">
        <v>1269</v>
      </c>
      <c r="B899" s="185"/>
      <c r="C899" s="186"/>
      <c r="D899" s="186"/>
      <c r="E899" s="186">
        <f>E897*$H$4</f>
        <v>11.681249999999999</v>
      </c>
      <c r="I899" s="78"/>
      <c r="J899" s="75"/>
      <c r="K899" s="75"/>
    </row>
    <row r="900" spans="1:11" ht="12.75">
      <c r="A900" s="186"/>
      <c r="B900" s="185"/>
      <c r="C900" s="186"/>
      <c r="D900" s="186"/>
      <c r="E900" s="186"/>
      <c r="I900" s="78"/>
      <c r="J900" s="75"/>
      <c r="K900" s="75"/>
    </row>
    <row r="901" spans="1:11" ht="12.75">
      <c r="A901" s="184" t="s">
        <v>1238</v>
      </c>
      <c r="B901" s="185"/>
      <c r="C901" s="186"/>
      <c r="D901" s="186"/>
      <c r="E901" s="184">
        <f>SUM(E891,E897,E899)</f>
        <v>149.92725000000002</v>
      </c>
      <c r="I901" s="78"/>
      <c r="J901" s="75"/>
      <c r="K901" s="75"/>
    </row>
    <row r="902" spans="1:11" ht="12.75">
      <c r="A902" s="184" t="s">
        <v>1273</v>
      </c>
      <c r="B902" s="185"/>
      <c r="C902" s="186"/>
      <c r="D902" s="186"/>
      <c r="E902" s="184">
        <f>E901*0.2</f>
        <v>29.985450000000004</v>
      </c>
      <c r="I902" s="78"/>
      <c r="J902" s="75"/>
      <c r="K902" s="75"/>
    </row>
    <row r="903" spans="1:11" ht="12.75">
      <c r="A903" s="184" t="s">
        <v>1238</v>
      </c>
      <c r="B903" s="185"/>
      <c r="C903" s="186"/>
      <c r="D903" s="186"/>
      <c r="E903" s="184">
        <f>SUM(E901:E902)</f>
        <v>179.91270000000003</v>
      </c>
      <c r="I903" s="78"/>
      <c r="J903" s="75"/>
      <c r="K903" s="75"/>
    </row>
    <row r="904" spans="1:11" ht="12.75">
      <c r="A904" s="218"/>
      <c r="B904" s="217"/>
      <c r="C904" s="189"/>
      <c r="D904" s="189"/>
      <c r="E904" s="218"/>
      <c r="I904" s="78"/>
      <c r="J904" s="75"/>
      <c r="K904" s="75"/>
    </row>
    <row r="905" spans="1:11" ht="12.75">
      <c r="A905" s="218"/>
      <c r="B905" s="217"/>
      <c r="C905" s="189"/>
      <c r="D905" s="189"/>
      <c r="E905" s="218"/>
      <c r="I905" s="78"/>
      <c r="J905" s="75"/>
      <c r="K905" s="75"/>
    </row>
    <row r="906" spans="1:11" ht="12.75">
      <c r="A906" s="316" t="s">
        <v>163</v>
      </c>
      <c r="B906" s="316"/>
      <c r="C906" s="316"/>
      <c r="D906" s="316"/>
      <c r="E906" s="316"/>
      <c r="I906" s="78"/>
      <c r="J906" s="75"/>
      <c r="K906" s="75"/>
    </row>
    <row r="907" spans="1:11" ht="12.75">
      <c r="A907" s="192" t="s">
        <v>1247</v>
      </c>
      <c r="B907" s="192" t="s">
        <v>1248</v>
      </c>
      <c r="C907" s="192" t="s">
        <v>1249</v>
      </c>
      <c r="D907" s="192" t="s">
        <v>1250</v>
      </c>
      <c r="E907" s="192" t="s">
        <v>931</v>
      </c>
      <c r="I907" s="78"/>
      <c r="J907" s="75"/>
      <c r="K907" s="75"/>
    </row>
    <row r="908" spans="1:11" ht="12.75">
      <c r="A908" s="186" t="s">
        <v>2</v>
      </c>
      <c r="B908" s="185" t="s">
        <v>1260</v>
      </c>
      <c r="C908" s="186">
        <v>0.1</v>
      </c>
      <c r="D908" s="186">
        <v>7.5</v>
      </c>
      <c r="E908" s="186">
        <f>C908*D908</f>
        <v>0.75</v>
      </c>
      <c r="I908" s="78"/>
      <c r="J908" s="75"/>
      <c r="K908" s="75"/>
    </row>
    <row r="909" spans="1:11" ht="12.75">
      <c r="A909" s="186" t="s">
        <v>164</v>
      </c>
      <c r="B909" s="185" t="s">
        <v>1014</v>
      </c>
      <c r="C909" s="186">
        <v>5.2</v>
      </c>
      <c r="D909" s="186">
        <v>2.93</v>
      </c>
      <c r="E909" s="186">
        <f>C909*D909</f>
        <v>15.236</v>
      </c>
      <c r="I909" s="78"/>
      <c r="J909" s="75"/>
      <c r="K909" s="75"/>
    </row>
    <row r="910" spans="1:11" ht="12.75">
      <c r="A910" s="186" t="s">
        <v>26</v>
      </c>
      <c r="B910" s="185"/>
      <c r="C910" s="186"/>
      <c r="D910" s="186"/>
      <c r="E910" s="186">
        <f>SUM(E908:E909)</f>
        <v>15.986</v>
      </c>
      <c r="I910" s="78"/>
      <c r="J910" s="75"/>
      <c r="K910" s="75"/>
    </row>
    <row r="911" spans="1:11" ht="12.75">
      <c r="A911" s="186"/>
      <c r="B911" s="185"/>
      <c r="C911" s="186"/>
      <c r="D911" s="186"/>
      <c r="E911" s="186"/>
      <c r="I911" s="78"/>
      <c r="J911" s="75"/>
      <c r="K911" s="75"/>
    </row>
    <row r="912" spans="1:11" ht="12.75">
      <c r="A912" s="186" t="s">
        <v>8</v>
      </c>
      <c r="B912" s="185" t="s">
        <v>1266</v>
      </c>
      <c r="C912" s="186">
        <v>0.35</v>
      </c>
      <c r="D912" s="186">
        <f>$H$6</f>
        <v>2.91</v>
      </c>
      <c r="E912" s="186">
        <f>C912*D912</f>
        <v>1.0185</v>
      </c>
      <c r="I912" s="78"/>
      <c r="J912" s="75"/>
      <c r="K912" s="75"/>
    </row>
    <row r="913" spans="1:11" ht="12.75">
      <c r="A913" s="186" t="s">
        <v>36</v>
      </c>
      <c r="B913" s="185" t="s">
        <v>1266</v>
      </c>
      <c r="C913" s="186">
        <v>0.35</v>
      </c>
      <c r="D913" s="186">
        <f>$H$13</f>
        <v>2.2</v>
      </c>
      <c r="E913" s="186">
        <f>C913*D913</f>
        <v>0.77</v>
      </c>
      <c r="I913" s="78"/>
      <c r="J913" s="75"/>
      <c r="K913" s="75"/>
    </row>
    <row r="914" spans="1:11" ht="12.75">
      <c r="A914" s="186" t="s">
        <v>1267</v>
      </c>
      <c r="B914" s="185"/>
      <c r="C914" s="186"/>
      <c r="D914" s="186"/>
      <c r="E914" s="186">
        <f>SUM(E912:E913)</f>
        <v>1.7885</v>
      </c>
      <c r="I914" s="78"/>
      <c r="J914" s="75"/>
      <c r="K914" s="75"/>
    </row>
    <row r="915" spans="1:11" ht="12.75">
      <c r="A915" s="186"/>
      <c r="B915" s="185"/>
      <c r="C915" s="186"/>
      <c r="D915" s="186"/>
      <c r="E915" s="186"/>
      <c r="I915" s="78"/>
      <c r="J915" s="75"/>
      <c r="K915" s="75"/>
    </row>
    <row r="916" spans="1:11" ht="12.75">
      <c r="A916" s="186" t="s">
        <v>1269</v>
      </c>
      <c r="B916" s="185"/>
      <c r="C916" s="186"/>
      <c r="D916" s="186"/>
      <c r="E916" s="186">
        <f>E914*$H$4</f>
        <v>2.2356249999999998</v>
      </c>
      <c r="I916" s="78"/>
      <c r="J916" s="75"/>
      <c r="K916" s="75"/>
    </row>
    <row r="917" spans="1:11" ht="12.75">
      <c r="A917" s="186"/>
      <c r="B917" s="185"/>
      <c r="C917" s="186"/>
      <c r="D917" s="186"/>
      <c r="E917" s="186"/>
      <c r="I917" s="78"/>
      <c r="J917" s="75"/>
      <c r="K917" s="75"/>
    </row>
    <row r="918" spans="1:11" ht="12.75">
      <c r="A918" s="184" t="s">
        <v>1238</v>
      </c>
      <c r="B918" s="185"/>
      <c r="C918" s="186"/>
      <c r="D918" s="186"/>
      <c r="E918" s="184">
        <f>SUM(E910,E914,E916)</f>
        <v>20.010125</v>
      </c>
      <c r="I918" s="78"/>
      <c r="J918" s="75"/>
      <c r="K918" s="75"/>
    </row>
    <row r="919" spans="1:11" ht="12.75">
      <c r="A919" s="184" t="s">
        <v>1273</v>
      </c>
      <c r="B919" s="185"/>
      <c r="C919" s="186"/>
      <c r="D919" s="186"/>
      <c r="E919" s="184">
        <f>E918*0.2</f>
        <v>4.002025</v>
      </c>
      <c r="I919" s="78"/>
      <c r="J919" s="75"/>
      <c r="K919" s="75"/>
    </row>
    <row r="920" spans="1:11" ht="12.75">
      <c r="A920" s="184" t="s">
        <v>1238</v>
      </c>
      <c r="B920" s="185"/>
      <c r="C920" s="186"/>
      <c r="D920" s="186"/>
      <c r="E920" s="184">
        <f>SUM(E918:E919)</f>
        <v>24.01215</v>
      </c>
      <c r="I920" s="78"/>
      <c r="J920" s="75"/>
      <c r="K920" s="75"/>
    </row>
    <row r="921" spans="1:11" ht="12.75">
      <c r="A921" s="218"/>
      <c r="B921" s="217"/>
      <c r="C921" s="189"/>
      <c r="D921" s="189"/>
      <c r="E921" s="218"/>
      <c r="I921" s="78"/>
      <c r="J921" s="75"/>
      <c r="K921" s="75"/>
    </row>
    <row r="922" spans="1:11" ht="12.75">
      <c r="A922" s="218"/>
      <c r="B922" s="217"/>
      <c r="C922" s="189"/>
      <c r="D922" s="189"/>
      <c r="E922" s="218"/>
      <c r="I922" s="78"/>
      <c r="J922" s="75"/>
      <c r="K922" s="75"/>
    </row>
    <row r="923" spans="1:11" ht="14.25" customHeight="1">
      <c r="A923" s="316" t="s">
        <v>171</v>
      </c>
      <c r="B923" s="316"/>
      <c r="C923" s="316"/>
      <c r="D923" s="316"/>
      <c r="E923" s="316"/>
      <c r="I923" s="78"/>
      <c r="J923" s="75"/>
      <c r="K923" s="75"/>
    </row>
    <row r="924" spans="1:11" ht="12.75">
      <c r="A924" s="192" t="s">
        <v>1247</v>
      </c>
      <c r="B924" s="192" t="s">
        <v>1248</v>
      </c>
      <c r="C924" s="192" t="s">
        <v>1249</v>
      </c>
      <c r="D924" s="192" t="s">
        <v>1250</v>
      </c>
      <c r="E924" s="192" t="s">
        <v>931</v>
      </c>
      <c r="I924" s="78"/>
      <c r="J924" s="75"/>
      <c r="K924" s="75"/>
    </row>
    <row r="925" spans="1:11" ht="12.75">
      <c r="A925" s="186" t="s">
        <v>156</v>
      </c>
      <c r="B925" s="185" t="s">
        <v>1079</v>
      </c>
      <c r="C925" s="186">
        <v>1</v>
      </c>
      <c r="D925" s="186">
        <v>149.93</v>
      </c>
      <c r="E925" s="186">
        <f>C925*D925</f>
        <v>149.93</v>
      </c>
      <c r="I925" s="78"/>
      <c r="J925" s="75"/>
      <c r="K925" s="75"/>
    </row>
    <row r="926" spans="1:11" ht="12.75">
      <c r="A926" s="186" t="s">
        <v>157</v>
      </c>
      <c r="B926" s="185" t="s">
        <v>1079</v>
      </c>
      <c r="C926" s="186">
        <v>2</v>
      </c>
      <c r="D926" s="186">
        <v>20.01</v>
      </c>
      <c r="E926" s="186">
        <f>C926*D926</f>
        <v>40.02</v>
      </c>
      <c r="I926" s="78"/>
      <c r="J926" s="75"/>
      <c r="K926" s="75"/>
    </row>
    <row r="927" spans="1:11" ht="12.75">
      <c r="A927" s="186" t="s">
        <v>591</v>
      </c>
      <c r="B927" s="185" t="s">
        <v>1023</v>
      </c>
      <c r="C927" s="186">
        <v>0.14</v>
      </c>
      <c r="D927" s="186">
        <v>1800</v>
      </c>
      <c r="E927" s="186">
        <f>C927*D927</f>
        <v>252.00000000000003</v>
      </c>
      <c r="I927" s="78"/>
      <c r="J927" s="75"/>
      <c r="K927" s="75"/>
    </row>
    <row r="928" spans="1:11" ht="12.75">
      <c r="A928" s="186" t="s">
        <v>26</v>
      </c>
      <c r="B928" s="185"/>
      <c r="C928" s="186"/>
      <c r="D928" s="186"/>
      <c r="E928" s="186">
        <f>SUM(E925:E927)</f>
        <v>441.95000000000005</v>
      </c>
      <c r="I928" s="78"/>
      <c r="J928" s="75"/>
      <c r="K928" s="75"/>
    </row>
    <row r="929" spans="1:11" ht="12.75">
      <c r="A929" s="186"/>
      <c r="B929" s="185"/>
      <c r="C929" s="186"/>
      <c r="D929" s="186"/>
      <c r="E929" s="186"/>
      <c r="I929" s="78"/>
      <c r="J929" s="75"/>
      <c r="K929" s="75"/>
    </row>
    <row r="930" spans="1:11" ht="12.75">
      <c r="A930" s="186"/>
      <c r="B930" s="185"/>
      <c r="C930" s="186"/>
      <c r="D930" s="186"/>
      <c r="E930" s="186"/>
      <c r="I930" s="78"/>
      <c r="J930" s="75"/>
      <c r="K930" s="75"/>
    </row>
    <row r="931" spans="1:11" ht="12.75">
      <c r="A931" s="186" t="s">
        <v>1267</v>
      </c>
      <c r="B931" s="185"/>
      <c r="C931" s="186"/>
      <c r="D931" s="186"/>
      <c r="E931" s="186">
        <f>SUM(E929:E930)</f>
        <v>0</v>
      </c>
      <c r="I931" s="78"/>
      <c r="J931" s="75"/>
      <c r="K931" s="75"/>
    </row>
    <row r="932" spans="1:11" ht="12.75">
      <c r="A932" s="186"/>
      <c r="B932" s="185"/>
      <c r="C932" s="186"/>
      <c r="D932" s="186"/>
      <c r="E932" s="186"/>
      <c r="I932" s="78"/>
      <c r="J932" s="75"/>
      <c r="K932" s="75"/>
    </row>
    <row r="933" spans="1:11" ht="12.75">
      <c r="A933" s="186" t="s">
        <v>1269</v>
      </c>
      <c r="B933" s="185"/>
      <c r="C933" s="186"/>
      <c r="D933" s="186"/>
      <c r="E933" s="186">
        <f>E931*$H$4</f>
        <v>0</v>
      </c>
      <c r="I933" s="78"/>
      <c r="J933" s="75"/>
      <c r="K933" s="75"/>
    </row>
    <row r="934" spans="1:11" ht="12.75">
      <c r="A934" s="186"/>
      <c r="B934" s="185"/>
      <c r="C934" s="186"/>
      <c r="D934" s="186"/>
      <c r="E934" s="186"/>
      <c r="I934" s="78"/>
      <c r="J934" s="75"/>
      <c r="K934" s="75"/>
    </row>
    <row r="935" spans="1:11" ht="12.75">
      <c r="A935" s="184" t="s">
        <v>1238</v>
      </c>
      <c r="B935" s="185"/>
      <c r="C935" s="186"/>
      <c r="D935" s="186"/>
      <c r="E935" s="184">
        <f>SUM(E928,E931,E933)</f>
        <v>441.95000000000005</v>
      </c>
      <c r="I935" s="78"/>
      <c r="J935" s="75"/>
      <c r="K935" s="75"/>
    </row>
    <row r="936" spans="1:11" ht="12.75">
      <c r="A936" s="184" t="s">
        <v>1273</v>
      </c>
      <c r="B936" s="185"/>
      <c r="C936" s="186"/>
      <c r="D936" s="186"/>
      <c r="E936" s="184">
        <f>E935*0.2</f>
        <v>88.39000000000001</v>
      </c>
      <c r="I936" s="78"/>
      <c r="J936" s="75"/>
      <c r="K936" s="75"/>
    </row>
    <row r="937" spans="1:11" ht="12.75">
      <c r="A937" s="184" t="s">
        <v>1238</v>
      </c>
      <c r="B937" s="185"/>
      <c r="C937" s="186"/>
      <c r="D937" s="186"/>
      <c r="E937" s="184">
        <f>SUM(E935:E936)</f>
        <v>530.34</v>
      </c>
      <c r="I937" s="78"/>
      <c r="J937" s="75"/>
      <c r="K937" s="75"/>
    </row>
    <row r="938" spans="1:11" ht="12.75">
      <c r="A938" s="184"/>
      <c r="B938" s="185"/>
      <c r="C938" s="186"/>
      <c r="D938" s="186"/>
      <c r="E938" s="184"/>
      <c r="I938" s="78"/>
      <c r="J938" s="75"/>
      <c r="K938" s="75"/>
    </row>
    <row r="939" spans="1:11" ht="12.75">
      <c r="A939" s="218"/>
      <c r="B939" s="217"/>
      <c r="C939" s="189"/>
      <c r="D939" s="189"/>
      <c r="E939" s="218"/>
      <c r="I939" s="78"/>
      <c r="J939" s="75"/>
      <c r="K939" s="75"/>
    </row>
    <row r="940" spans="1:11" ht="12.75">
      <c r="A940" s="316" t="s">
        <v>588</v>
      </c>
      <c r="B940" s="316"/>
      <c r="C940" s="316"/>
      <c r="D940" s="316"/>
      <c r="E940" s="316"/>
      <c r="I940" s="78"/>
      <c r="J940" s="75"/>
      <c r="K940" s="75"/>
    </row>
    <row r="941" spans="1:11" ht="12.75">
      <c r="A941" s="192" t="s">
        <v>1247</v>
      </c>
      <c r="B941" s="192" t="s">
        <v>1248</v>
      </c>
      <c r="C941" s="192" t="s">
        <v>1249</v>
      </c>
      <c r="D941" s="192" t="s">
        <v>1250</v>
      </c>
      <c r="E941" s="192" t="s">
        <v>931</v>
      </c>
      <c r="I941" s="78"/>
      <c r="J941" s="75"/>
      <c r="K941" s="75"/>
    </row>
    <row r="942" spans="1:11" ht="12.75">
      <c r="A942" s="186" t="s">
        <v>165</v>
      </c>
      <c r="B942" s="185" t="s">
        <v>1039</v>
      </c>
      <c r="C942" s="186">
        <v>8</v>
      </c>
      <c r="D942" s="186">
        <v>4.5</v>
      </c>
      <c r="E942" s="186">
        <f>C942*D942</f>
        <v>36</v>
      </c>
      <c r="I942" s="78"/>
      <c r="J942" s="75"/>
      <c r="K942" s="75"/>
    </row>
    <row r="943" spans="1:11" ht="12.75">
      <c r="A943" s="186" t="s">
        <v>166</v>
      </c>
      <c r="B943" s="185" t="s">
        <v>1039</v>
      </c>
      <c r="C943" s="186">
        <v>1</v>
      </c>
      <c r="D943" s="186">
        <v>45</v>
      </c>
      <c r="E943" s="186">
        <f>C943*D943</f>
        <v>45</v>
      </c>
      <c r="I943" s="78"/>
      <c r="J943" s="75"/>
      <c r="K943" s="75"/>
    </row>
    <row r="944" spans="1:11" ht="12.75">
      <c r="A944" s="186" t="s">
        <v>590</v>
      </c>
      <c r="B944" s="185" t="s">
        <v>1039</v>
      </c>
      <c r="C944" s="186">
        <v>0.2</v>
      </c>
      <c r="D944" s="186">
        <v>1800</v>
      </c>
      <c r="E944" s="186">
        <f>C944*D944</f>
        <v>360</v>
      </c>
      <c r="I944" s="78"/>
      <c r="J944" s="75"/>
      <c r="K944" s="75"/>
    </row>
    <row r="945" spans="1:11" ht="12.75">
      <c r="A945" s="186" t="s">
        <v>26</v>
      </c>
      <c r="B945" s="185"/>
      <c r="C945" s="186"/>
      <c r="D945" s="186"/>
      <c r="E945" s="186">
        <f>SUM(E942:E944)</f>
        <v>441</v>
      </c>
      <c r="I945" s="78"/>
      <c r="J945" s="75"/>
      <c r="K945" s="75"/>
    </row>
    <row r="946" spans="1:11" ht="12.75">
      <c r="A946" s="186"/>
      <c r="B946" s="185"/>
      <c r="C946" s="186"/>
      <c r="D946" s="186"/>
      <c r="E946" s="186"/>
      <c r="I946" s="78"/>
      <c r="J946" s="75"/>
      <c r="K946" s="75"/>
    </row>
    <row r="947" spans="1:11" ht="12.75">
      <c r="A947" s="186" t="s">
        <v>8</v>
      </c>
      <c r="B947" s="185" t="s">
        <v>1266</v>
      </c>
      <c r="C947" s="186">
        <v>3</v>
      </c>
      <c r="D947" s="186">
        <f>$H$6</f>
        <v>2.91</v>
      </c>
      <c r="E947" s="186">
        <f>C947*D947</f>
        <v>8.73</v>
      </c>
      <c r="I947" s="78"/>
      <c r="J947" s="75"/>
      <c r="K947" s="75"/>
    </row>
    <row r="948" spans="1:11" ht="12.75">
      <c r="A948" s="186" t="s">
        <v>36</v>
      </c>
      <c r="B948" s="185" t="s">
        <v>1266</v>
      </c>
      <c r="C948" s="186">
        <v>3</v>
      </c>
      <c r="D948" s="186">
        <f>$H$13</f>
        <v>2.2</v>
      </c>
      <c r="E948" s="186">
        <f>C948*D948</f>
        <v>6.6000000000000005</v>
      </c>
      <c r="I948" s="78"/>
      <c r="J948" s="75"/>
      <c r="K948" s="75"/>
    </row>
    <row r="949" spans="1:11" ht="12.75">
      <c r="A949" s="186" t="s">
        <v>1267</v>
      </c>
      <c r="B949" s="185"/>
      <c r="C949" s="186"/>
      <c r="D949" s="186"/>
      <c r="E949" s="186">
        <f>SUM(E947:E948)</f>
        <v>15.330000000000002</v>
      </c>
      <c r="I949" s="78"/>
      <c r="J949" s="75"/>
      <c r="K949" s="75"/>
    </row>
    <row r="950" spans="1:11" ht="12.75">
      <c r="A950" s="186"/>
      <c r="B950" s="185"/>
      <c r="C950" s="186"/>
      <c r="D950" s="186"/>
      <c r="E950" s="186"/>
      <c r="I950" s="78"/>
      <c r="J950" s="75"/>
      <c r="K950" s="75"/>
    </row>
    <row r="951" spans="1:11" ht="12.75">
      <c r="A951" s="186" t="s">
        <v>1269</v>
      </c>
      <c r="B951" s="185"/>
      <c r="C951" s="186"/>
      <c r="D951" s="186"/>
      <c r="E951" s="186">
        <f>E949*$H$4</f>
        <v>19.1625</v>
      </c>
      <c r="I951" s="78"/>
      <c r="J951" s="75"/>
      <c r="K951" s="75"/>
    </row>
    <row r="952" spans="1:11" ht="12.75">
      <c r="A952" s="186"/>
      <c r="B952" s="185"/>
      <c r="C952" s="186"/>
      <c r="D952" s="186"/>
      <c r="E952" s="186"/>
      <c r="I952" s="78"/>
      <c r="J952" s="75"/>
      <c r="K952" s="75"/>
    </row>
    <row r="953" spans="1:11" ht="12.75">
      <c r="A953" s="184" t="s">
        <v>1238</v>
      </c>
      <c r="B953" s="185"/>
      <c r="C953" s="186"/>
      <c r="D953" s="186"/>
      <c r="E953" s="184">
        <f>SUM(E945,E949,E951)</f>
        <v>475.4925</v>
      </c>
      <c r="I953" s="78"/>
      <c r="J953" s="75"/>
      <c r="K953" s="75"/>
    </row>
    <row r="954" spans="1:11" ht="12.75">
      <c r="A954" s="184" t="s">
        <v>1273</v>
      </c>
      <c r="B954" s="185"/>
      <c r="C954" s="186"/>
      <c r="D954" s="186"/>
      <c r="E954" s="184">
        <f>E953*0.2</f>
        <v>95.0985</v>
      </c>
      <c r="I954" s="78"/>
      <c r="J954" s="75"/>
      <c r="K954" s="75"/>
    </row>
    <row r="955" spans="1:11" ht="12.75">
      <c r="A955" s="184" t="s">
        <v>1238</v>
      </c>
      <c r="B955" s="185"/>
      <c r="C955" s="186"/>
      <c r="D955" s="186"/>
      <c r="E955" s="184">
        <f>SUM(E953:E954)</f>
        <v>570.591</v>
      </c>
      <c r="I955" s="78"/>
      <c r="J955" s="75"/>
      <c r="K955" s="75"/>
    </row>
    <row r="956" spans="1:11" ht="12.75">
      <c r="A956" s="218"/>
      <c r="B956" s="217"/>
      <c r="C956" s="189"/>
      <c r="D956" s="189"/>
      <c r="E956" s="218"/>
      <c r="I956" s="78"/>
      <c r="J956" s="75"/>
      <c r="K956" s="75"/>
    </row>
    <row r="957" spans="1:11" ht="12.75">
      <c r="A957" s="316" t="s">
        <v>167</v>
      </c>
      <c r="B957" s="316"/>
      <c r="C957" s="316"/>
      <c r="D957" s="316"/>
      <c r="E957" s="316"/>
      <c r="I957" s="78"/>
      <c r="J957" s="75"/>
      <c r="K957" s="75"/>
    </row>
    <row r="958" spans="1:11" ht="12.75">
      <c r="A958" s="192" t="s">
        <v>1247</v>
      </c>
      <c r="B958" s="192" t="s">
        <v>1248</v>
      </c>
      <c r="C958" s="192" t="s">
        <v>1249</v>
      </c>
      <c r="D958" s="192" t="s">
        <v>1250</v>
      </c>
      <c r="E958" s="192" t="s">
        <v>931</v>
      </c>
      <c r="I958" s="78"/>
      <c r="J958" s="75"/>
      <c r="K958" s="75"/>
    </row>
    <row r="959" spans="1:11" ht="12.75">
      <c r="A959" s="186" t="s">
        <v>156</v>
      </c>
      <c r="B959" s="185" t="s">
        <v>1079</v>
      </c>
      <c r="C959" s="186">
        <v>1</v>
      </c>
      <c r="D959" s="186">
        <v>149.93</v>
      </c>
      <c r="E959" s="186">
        <f>C959*D959</f>
        <v>149.93</v>
      </c>
      <c r="I959" s="78"/>
      <c r="J959" s="75"/>
      <c r="K959" s="75"/>
    </row>
    <row r="960" spans="1:11" ht="12.75">
      <c r="A960" s="186" t="s">
        <v>157</v>
      </c>
      <c r="B960" s="185" t="s">
        <v>1079</v>
      </c>
      <c r="C960" s="186">
        <v>2</v>
      </c>
      <c r="D960" s="186">
        <v>20.01</v>
      </c>
      <c r="E960" s="186">
        <f>C960*D960</f>
        <v>40.02</v>
      </c>
      <c r="I960" s="78"/>
      <c r="J960" s="75"/>
      <c r="K960" s="75"/>
    </row>
    <row r="961" spans="1:11" ht="12.75">
      <c r="A961" s="186" t="s">
        <v>168</v>
      </c>
      <c r="B961" s="185" t="s">
        <v>1039</v>
      </c>
      <c r="C961" s="186">
        <v>1</v>
      </c>
      <c r="D961" s="186">
        <v>237.95</v>
      </c>
      <c r="E961" s="186">
        <f>C961*D961</f>
        <v>237.95</v>
      </c>
      <c r="I961" s="78"/>
      <c r="J961" s="75"/>
      <c r="K961" s="75"/>
    </row>
    <row r="962" spans="1:11" ht="12.75">
      <c r="A962" s="186" t="s">
        <v>26</v>
      </c>
      <c r="B962" s="185"/>
      <c r="C962" s="186"/>
      <c r="D962" s="186"/>
      <c r="E962" s="186">
        <f>SUM(E959:E961)</f>
        <v>427.9</v>
      </c>
      <c r="I962" s="78"/>
      <c r="J962" s="75"/>
      <c r="K962" s="75"/>
    </row>
    <row r="963" spans="1:11" ht="12.75">
      <c r="A963" s="186"/>
      <c r="B963" s="185"/>
      <c r="C963" s="186"/>
      <c r="D963" s="186"/>
      <c r="E963" s="186"/>
      <c r="I963" s="78"/>
      <c r="J963" s="75"/>
      <c r="K963" s="75"/>
    </row>
    <row r="964" spans="1:11" ht="12.75">
      <c r="A964" s="186"/>
      <c r="B964" s="185"/>
      <c r="C964" s="186"/>
      <c r="D964" s="186"/>
      <c r="E964" s="186"/>
      <c r="I964" s="78"/>
      <c r="J964" s="75"/>
      <c r="K964" s="75"/>
    </row>
    <row r="965" spans="1:11" ht="12.75">
      <c r="A965" s="186" t="s">
        <v>1267</v>
      </c>
      <c r="B965" s="185"/>
      <c r="C965" s="186"/>
      <c r="D965" s="186"/>
      <c r="E965" s="186">
        <f>SUM(E964:E964)</f>
        <v>0</v>
      </c>
      <c r="I965" s="78"/>
      <c r="J965" s="75"/>
      <c r="K965" s="75"/>
    </row>
    <row r="966" spans="1:11" ht="12.75">
      <c r="A966" s="186"/>
      <c r="B966" s="185"/>
      <c r="C966" s="186"/>
      <c r="D966" s="186"/>
      <c r="E966" s="186"/>
      <c r="I966" s="78"/>
      <c r="J966" s="75"/>
      <c r="K966" s="75"/>
    </row>
    <row r="967" spans="1:11" ht="12.75">
      <c r="A967" s="186" t="s">
        <v>1269</v>
      </c>
      <c r="B967" s="185"/>
      <c r="C967" s="186"/>
      <c r="D967" s="186"/>
      <c r="E967" s="186">
        <f>E965*$H$4</f>
        <v>0</v>
      </c>
      <c r="I967" s="78"/>
      <c r="J967" s="75"/>
      <c r="K967" s="75"/>
    </row>
    <row r="968" spans="1:11" ht="12.75">
      <c r="A968" s="186"/>
      <c r="B968" s="185"/>
      <c r="C968" s="186"/>
      <c r="D968" s="186"/>
      <c r="E968" s="186"/>
      <c r="I968" s="78"/>
      <c r="J968" s="75"/>
      <c r="K968" s="75"/>
    </row>
    <row r="969" spans="1:11" ht="12.75">
      <c r="A969" s="184" t="s">
        <v>1238</v>
      </c>
      <c r="B969" s="185"/>
      <c r="C969" s="186"/>
      <c r="D969" s="186"/>
      <c r="E969" s="184">
        <f>SUM(E962,E965,E967)</f>
        <v>427.9</v>
      </c>
      <c r="I969" s="78"/>
      <c r="J969" s="75"/>
      <c r="K969" s="75"/>
    </row>
    <row r="970" spans="1:11" ht="12.75">
      <c r="A970" s="184" t="s">
        <v>1273</v>
      </c>
      <c r="B970" s="185"/>
      <c r="C970" s="186"/>
      <c r="D970" s="186"/>
      <c r="E970" s="184">
        <f>E969*0.2</f>
        <v>85.58</v>
      </c>
      <c r="I970" s="78"/>
      <c r="J970" s="75"/>
      <c r="K970" s="75"/>
    </row>
    <row r="971" spans="1:11" ht="12.75">
      <c r="A971" s="184" t="s">
        <v>1238</v>
      </c>
      <c r="B971" s="185"/>
      <c r="C971" s="186"/>
      <c r="D971" s="186"/>
      <c r="E971" s="184">
        <f>SUM(E969:E970)</f>
        <v>513.48</v>
      </c>
      <c r="I971" s="78"/>
      <c r="J971" s="75"/>
      <c r="K971" s="75"/>
    </row>
    <row r="972" spans="1:11" ht="12.75">
      <c r="A972" s="218"/>
      <c r="B972" s="217"/>
      <c r="C972" s="189"/>
      <c r="D972" s="189"/>
      <c r="E972" s="218"/>
      <c r="I972" s="78"/>
      <c r="J972" s="75"/>
      <c r="K972" s="75"/>
    </row>
    <row r="973" spans="1:11" ht="12.75">
      <c r="A973" s="316" t="s">
        <v>593</v>
      </c>
      <c r="B973" s="316"/>
      <c r="C973" s="316"/>
      <c r="D973" s="316"/>
      <c r="E973" s="316"/>
      <c r="I973" s="78"/>
      <c r="J973" s="75"/>
      <c r="K973" s="75"/>
    </row>
    <row r="974" spans="1:11" ht="12.75">
      <c r="A974" s="192" t="s">
        <v>1247</v>
      </c>
      <c r="B974" s="192" t="s">
        <v>1248</v>
      </c>
      <c r="C974" s="192" t="s">
        <v>1249</v>
      </c>
      <c r="D974" s="192" t="s">
        <v>1250</v>
      </c>
      <c r="E974" s="192" t="s">
        <v>931</v>
      </c>
      <c r="I974" s="78"/>
      <c r="J974" s="75"/>
      <c r="K974" s="75"/>
    </row>
    <row r="975" spans="1:11" ht="12.75">
      <c r="A975" s="186" t="s">
        <v>165</v>
      </c>
      <c r="B975" s="185" t="s">
        <v>1039</v>
      </c>
      <c r="C975" s="186">
        <v>4</v>
      </c>
      <c r="D975" s="186">
        <v>4.5</v>
      </c>
      <c r="E975" s="186">
        <f>C975*D975</f>
        <v>18</v>
      </c>
      <c r="I975" s="78"/>
      <c r="J975" s="75"/>
      <c r="K975" s="75"/>
    </row>
    <row r="976" spans="1:11" ht="12.75">
      <c r="A976" s="186" t="s">
        <v>166</v>
      </c>
      <c r="B976" s="185" t="s">
        <v>1039</v>
      </c>
      <c r="C976" s="186">
        <v>1</v>
      </c>
      <c r="D976" s="186">
        <v>35</v>
      </c>
      <c r="E976" s="186">
        <f>C976*D976</f>
        <v>35</v>
      </c>
      <c r="I976" s="78"/>
      <c r="J976" s="75"/>
      <c r="K976" s="75"/>
    </row>
    <row r="977" spans="1:11" ht="12.75">
      <c r="A977" s="186" t="s">
        <v>589</v>
      </c>
      <c r="B977" s="185" t="s">
        <v>1023</v>
      </c>
      <c r="C977" s="186">
        <v>0.24</v>
      </c>
      <c r="D977" s="186">
        <v>1800</v>
      </c>
      <c r="E977" s="186">
        <f>C977*D977</f>
        <v>432</v>
      </c>
      <c r="I977" s="78"/>
      <c r="J977" s="75"/>
      <c r="K977" s="75"/>
    </row>
    <row r="978" spans="1:11" ht="12.75">
      <c r="A978" s="186" t="s">
        <v>592</v>
      </c>
      <c r="B978" s="185" t="s">
        <v>1010</v>
      </c>
      <c r="C978" s="186">
        <v>1.05</v>
      </c>
      <c r="D978" s="186">
        <v>45</v>
      </c>
      <c r="E978" s="186">
        <f>C978*D978</f>
        <v>47.25</v>
      </c>
      <c r="I978" s="78"/>
      <c r="J978" s="75"/>
      <c r="K978" s="75"/>
    </row>
    <row r="979" spans="1:11" ht="12.75">
      <c r="A979" s="186" t="s">
        <v>26</v>
      </c>
      <c r="B979" s="185"/>
      <c r="C979" s="186"/>
      <c r="D979" s="186"/>
      <c r="E979" s="186">
        <f>SUM(E975:E977)</f>
        <v>485</v>
      </c>
      <c r="I979" s="78"/>
      <c r="J979" s="75"/>
      <c r="K979" s="75"/>
    </row>
    <row r="980" spans="1:11" ht="12.75">
      <c r="A980" s="186"/>
      <c r="B980" s="185"/>
      <c r="C980" s="186"/>
      <c r="D980" s="186"/>
      <c r="E980" s="186"/>
      <c r="I980" s="78"/>
      <c r="J980" s="75"/>
      <c r="K980" s="75"/>
    </row>
    <row r="981" spans="1:11" ht="12.75">
      <c r="A981" s="186" t="s">
        <v>8</v>
      </c>
      <c r="B981" s="185" t="s">
        <v>1266</v>
      </c>
      <c r="C981" s="186">
        <v>2</v>
      </c>
      <c r="D981" s="186">
        <f>$H$6</f>
        <v>2.91</v>
      </c>
      <c r="E981" s="186">
        <f>C981*D981</f>
        <v>5.82</v>
      </c>
      <c r="I981" s="78"/>
      <c r="J981" s="75"/>
      <c r="K981" s="75"/>
    </row>
    <row r="982" spans="1:11" ht="12.75">
      <c r="A982" s="186" t="s">
        <v>36</v>
      </c>
      <c r="B982" s="185" t="s">
        <v>1266</v>
      </c>
      <c r="C982" s="186">
        <v>2</v>
      </c>
      <c r="D982" s="186">
        <f>$H$13</f>
        <v>2.2</v>
      </c>
      <c r="E982" s="186">
        <f>C982*D982</f>
        <v>4.4</v>
      </c>
      <c r="I982" s="78"/>
      <c r="J982" s="75"/>
      <c r="K982" s="75"/>
    </row>
    <row r="983" spans="1:11" ht="12.75">
      <c r="A983" s="186" t="s">
        <v>1267</v>
      </c>
      <c r="B983" s="185"/>
      <c r="C983" s="186"/>
      <c r="D983" s="186"/>
      <c r="E983" s="186">
        <f>SUM(E981:E982)</f>
        <v>10.22</v>
      </c>
      <c r="I983" s="78"/>
      <c r="J983" s="75"/>
      <c r="K983" s="75"/>
    </row>
    <row r="984" spans="1:11" ht="12.75">
      <c r="A984" s="186"/>
      <c r="B984" s="185"/>
      <c r="C984" s="186"/>
      <c r="D984" s="186"/>
      <c r="E984" s="186"/>
      <c r="I984" s="78"/>
      <c r="J984" s="75"/>
      <c r="K984" s="75"/>
    </row>
    <row r="985" spans="1:11" ht="12.75">
      <c r="A985" s="186" t="s">
        <v>1269</v>
      </c>
      <c r="B985" s="185"/>
      <c r="C985" s="186"/>
      <c r="D985" s="186"/>
      <c r="E985" s="186">
        <f>E983*$H$4</f>
        <v>12.775</v>
      </c>
      <c r="I985" s="78"/>
      <c r="J985" s="75"/>
      <c r="K985" s="75"/>
    </row>
    <row r="986" spans="1:11" ht="12.75">
      <c r="A986" s="186"/>
      <c r="B986" s="185"/>
      <c r="C986" s="186"/>
      <c r="D986" s="186"/>
      <c r="E986" s="186"/>
      <c r="I986" s="78"/>
      <c r="J986" s="75"/>
      <c r="K986" s="75"/>
    </row>
    <row r="987" spans="1:11" ht="12.75">
      <c r="A987" s="184" t="s">
        <v>1238</v>
      </c>
      <c r="B987" s="185"/>
      <c r="C987" s="186"/>
      <c r="D987" s="186"/>
      <c r="E987" s="184">
        <f>SUM(E979,E983,E985)</f>
        <v>507.995</v>
      </c>
      <c r="I987" s="78"/>
      <c r="J987" s="75"/>
      <c r="K987" s="75"/>
    </row>
    <row r="988" spans="1:11" ht="12.75">
      <c r="A988" s="184" t="s">
        <v>1273</v>
      </c>
      <c r="B988" s="185"/>
      <c r="C988" s="186"/>
      <c r="D988" s="186"/>
      <c r="E988" s="184">
        <f>E987*0.2</f>
        <v>101.599</v>
      </c>
      <c r="I988" s="78"/>
      <c r="J988" s="75"/>
      <c r="K988" s="75"/>
    </row>
    <row r="989" spans="1:11" ht="12.75">
      <c r="A989" s="184" t="s">
        <v>1238</v>
      </c>
      <c r="B989" s="185"/>
      <c r="C989" s="186"/>
      <c r="D989" s="186"/>
      <c r="E989" s="184">
        <f>SUM(E987:E988)</f>
        <v>609.594</v>
      </c>
      <c r="I989" s="78"/>
      <c r="J989" s="75"/>
      <c r="K989" s="75"/>
    </row>
    <row r="990" spans="1:11" ht="12.75">
      <c r="A990" s="184"/>
      <c r="B990" s="185"/>
      <c r="C990" s="186"/>
      <c r="D990" s="186"/>
      <c r="E990" s="184"/>
      <c r="I990" s="78"/>
      <c r="J990" s="75"/>
      <c r="K990" s="75"/>
    </row>
    <row r="991" spans="1:11" ht="28.5" customHeight="1">
      <c r="A991" s="316" t="s">
        <v>594</v>
      </c>
      <c r="B991" s="316"/>
      <c r="C991" s="316"/>
      <c r="D991" s="316"/>
      <c r="E991" s="316"/>
      <c r="I991" s="78"/>
      <c r="J991" s="75"/>
      <c r="K991" s="75"/>
    </row>
    <row r="992" spans="1:11" ht="12.75">
      <c r="A992" s="192" t="s">
        <v>1247</v>
      </c>
      <c r="B992" s="192" t="s">
        <v>1248</v>
      </c>
      <c r="C992" s="192" t="s">
        <v>1249</v>
      </c>
      <c r="D992" s="192" t="s">
        <v>1250</v>
      </c>
      <c r="E992" s="192" t="s">
        <v>931</v>
      </c>
      <c r="I992" s="78"/>
      <c r="J992" s="75"/>
      <c r="K992" s="75"/>
    </row>
    <row r="993" spans="1:11" ht="12.75">
      <c r="A993" s="186" t="s">
        <v>595</v>
      </c>
      <c r="B993" s="185" t="s">
        <v>465</v>
      </c>
      <c r="C993" s="186">
        <v>1</v>
      </c>
      <c r="D993" s="186">
        <v>45</v>
      </c>
      <c r="E993" s="186">
        <f>C993*D993</f>
        <v>45</v>
      </c>
      <c r="I993" s="78"/>
      <c r="J993" s="75"/>
      <c r="K993" s="75"/>
    </row>
    <row r="994" spans="1:11" ht="12.75">
      <c r="A994" s="186" t="s">
        <v>466</v>
      </c>
      <c r="B994" s="185" t="s">
        <v>465</v>
      </c>
      <c r="C994" s="186">
        <v>1</v>
      </c>
      <c r="D994" s="186">
        <v>50</v>
      </c>
      <c r="E994" s="186">
        <f>C994*D994</f>
        <v>50</v>
      </c>
      <c r="I994" s="78"/>
      <c r="J994" s="75"/>
      <c r="K994" s="75"/>
    </row>
    <row r="995" spans="1:11" ht="12.75">
      <c r="A995" s="186" t="s">
        <v>590</v>
      </c>
      <c r="B995" s="185" t="s">
        <v>1023</v>
      </c>
      <c r="C995" s="186">
        <v>0.12</v>
      </c>
      <c r="D995" s="186">
        <v>1800</v>
      </c>
      <c r="E995" s="186">
        <f>C995*D995</f>
        <v>216</v>
      </c>
      <c r="I995" s="78"/>
      <c r="J995" s="75"/>
      <c r="K995" s="75"/>
    </row>
    <row r="996" spans="1:11" ht="12.75">
      <c r="A996" s="186" t="s">
        <v>592</v>
      </c>
      <c r="B996" s="185" t="s">
        <v>1010</v>
      </c>
      <c r="C996" s="186">
        <v>1.05</v>
      </c>
      <c r="D996" s="186">
        <v>45</v>
      </c>
      <c r="E996" s="186">
        <f>C996*D996</f>
        <v>47.25</v>
      </c>
      <c r="I996" s="78"/>
      <c r="J996" s="75"/>
      <c r="K996" s="75"/>
    </row>
    <row r="997" spans="1:11" ht="12.75">
      <c r="A997" s="186" t="s">
        <v>26</v>
      </c>
      <c r="B997" s="185"/>
      <c r="C997" s="186"/>
      <c r="D997" s="186"/>
      <c r="E997" s="186">
        <f>SUM(E993:E996)</f>
        <v>358.25</v>
      </c>
      <c r="I997" s="78"/>
      <c r="J997" s="75"/>
      <c r="K997" s="75"/>
    </row>
    <row r="998" spans="1:11" ht="12.75">
      <c r="A998" s="186" t="s">
        <v>8</v>
      </c>
      <c r="B998" s="185" t="s">
        <v>1266</v>
      </c>
      <c r="C998" s="186">
        <v>1</v>
      </c>
      <c r="D998" s="186">
        <f>$H$6</f>
        <v>2.91</v>
      </c>
      <c r="E998" s="186">
        <f>C998*D998</f>
        <v>2.91</v>
      </c>
      <c r="I998" s="78"/>
      <c r="J998" s="75"/>
      <c r="K998" s="75"/>
    </row>
    <row r="999" spans="1:11" ht="12.75">
      <c r="A999" s="186" t="s">
        <v>36</v>
      </c>
      <c r="B999" s="185" t="s">
        <v>1266</v>
      </c>
      <c r="C999" s="186">
        <v>1</v>
      </c>
      <c r="D999" s="186">
        <f>$H$13</f>
        <v>2.2</v>
      </c>
      <c r="E999" s="186">
        <f>C999*D999</f>
        <v>2.2</v>
      </c>
      <c r="I999" s="78"/>
      <c r="J999" s="75"/>
      <c r="K999" s="75"/>
    </row>
    <row r="1000" spans="1:11" ht="12.75">
      <c r="A1000" s="186" t="s">
        <v>1267</v>
      </c>
      <c r="B1000" s="185"/>
      <c r="C1000" s="186"/>
      <c r="D1000" s="186"/>
      <c r="E1000" s="186">
        <f>SUM(E998:E999)</f>
        <v>5.11</v>
      </c>
      <c r="I1000" s="78"/>
      <c r="J1000" s="75"/>
      <c r="K1000" s="75"/>
    </row>
    <row r="1001" spans="1:11" ht="12.75">
      <c r="A1001" s="186"/>
      <c r="B1001" s="185"/>
      <c r="C1001" s="186"/>
      <c r="D1001" s="186"/>
      <c r="E1001" s="186"/>
      <c r="I1001" s="78"/>
      <c r="J1001" s="75"/>
      <c r="K1001" s="75"/>
    </row>
    <row r="1002" spans="1:11" ht="12.75">
      <c r="A1002" s="186" t="s">
        <v>1269</v>
      </c>
      <c r="B1002" s="185"/>
      <c r="C1002" s="186"/>
      <c r="D1002" s="186"/>
      <c r="E1002" s="186">
        <f>E1000*$H$4</f>
        <v>6.3875</v>
      </c>
      <c r="I1002" s="78"/>
      <c r="J1002" s="75"/>
      <c r="K1002" s="75"/>
    </row>
    <row r="1003" spans="1:11" ht="12.75">
      <c r="A1003" s="186"/>
      <c r="B1003" s="185"/>
      <c r="C1003" s="186"/>
      <c r="D1003" s="186"/>
      <c r="E1003" s="186"/>
      <c r="I1003" s="78"/>
      <c r="J1003" s="75"/>
      <c r="K1003" s="75"/>
    </row>
    <row r="1004" spans="1:11" ht="12.75">
      <c r="A1004" s="184" t="s">
        <v>1238</v>
      </c>
      <c r="B1004" s="185"/>
      <c r="C1004" s="186"/>
      <c r="D1004" s="186"/>
      <c r="E1004" s="184">
        <f>SUM(E997,E1000,E1002)</f>
        <v>369.7475</v>
      </c>
      <c r="I1004" s="78"/>
      <c r="J1004" s="75"/>
      <c r="K1004" s="75"/>
    </row>
    <row r="1005" spans="1:11" ht="12.75">
      <c r="A1005" s="184" t="s">
        <v>1273</v>
      </c>
      <c r="B1005" s="185"/>
      <c r="C1005" s="186"/>
      <c r="D1005" s="186"/>
      <c r="E1005" s="184">
        <f>E1004*0.2</f>
        <v>73.9495</v>
      </c>
      <c r="I1005" s="78"/>
      <c r="J1005" s="75"/>
      <c r="K1005" s="75"/>
    </row>
    <row r="1006" spans="1:11" ht="12.75">
      <c r="A1006" s="184" t="s">
        <v>1238</v>
      </c>
      <c r="B1006" s="185"/>
      <c r="C1006" s="186"/>
      <c r="D1006" s="186"/>
      <c r="E1006" s="184">
        <f>SUM(E1004:E1005)</f>
        <v>443.697</v>
      </c>
      <c r="I1006" s="78"/>
      <c r="J1006" s="75"/>
      <c r="K1006" s="75"/>
    </row>
    <row r="1007" spans="1:11" ht="12.75">
      <c r="A1007" s="218"/>
      <c r="B1007" s="217"/>
      <c r="C1007" s="189"/>
      <c r="D1007" s="189"/>
      <c r="E1007" s="218"/>
      <c r="I1007" s="78"/>
      <c r="J1007" s="75"/>
      <c r="K1007" s="75"/>
    </row>
    <row r="1008" spans="1:11" ht="12.75">
      <c r="A1008" s="218"/>
      <c r="B1008" s="217"/>
      <c r="C1008" s="189"/>
      <c r="D1008" s="189"/>
      <c r="E1008" s="218"/>
      <c r="I1008" s="78"/>
      <c r="J1008" s="75"/>
      <c r="K1008" s="75"/>
    </row>
    <row r="1009" spans="1:11" ht="12.75">
      <c r="A1009" s="316" t="s">
        <v>169</v>
      </c>
      <c r="B1009" s="316"/>
      <c r="C1009" s="316"/>
      <c r="D1009" s="316"/>
      <c r="E1009" s="316"/>
      <c r="I1009" s="78"/>
      <c r="J1009" s="75"/>
      <c r="K1009" s="75"/>
    </row>
    <row r="1010" spans="1:11" ht="12.75">
      <c r="A1010" s="192" t="s">
        <v>1247</v>
      </c>
      <c r="B1010" s="192" t="s">
        <v>1248</v>
      </c>
      <c r="C1010" s="192" t="s">
        <v>1249</v>
      </c>
      <c r="D1010" s="192" t="s">
        <v>1250</v>
      </c>
      <c r="E1010" s="192" t="s">
        <v>931</v>
      </c>
      <c r="I1010" s="78"/>
      <c r="J1010" s="75"/>
      <c r="K1010" s="75"/>
    </row>
    <row r="1011" spans="1:11" ht="12.75">
      <c r="A1011" s="186" t="s">
        <v>80</v>
      </c>
      <c r="B1011" s="185" t="s">
        <v>1039</v>
      </c>
      <c r="C1011" s="186">
        <v>1</v>
      </c>
      <c r="D1011" s="186">
        <v>0.35</v>
      </c>
      <c r="E1011" s="186">
        <f>C1011*D1011</f>
        <v>0.35</v>
      </c>
      <c r="I1011" s="78"/>
      <c r="J1011" s="75"/>
      <c r="K1011" s="75"/>
    </row>
    <row r="1012" spans="1:11" ht="12.75">
      <c r="A1012" s="186" t="s">
        <v>170</v>
      </c>
      <c r="B1012" s="185" t="s">
        <v>1023</v>
      </c>
      <c r="C1012" s="186">
        <v>0.045</v>
      </c>
      <c r="D1012" s="186">
        <v>2000</v>
      </c>
      <c r="E1012" s="186">
        <f>C1012*D1012</f>
        <v>90</v>
      </c>
      <c r="I1012" s="78"/>
      <c r="J1012" s="75"/>
      <c r="K1012" s="75"/>
    </row>
    <row r="1013" spans="1:11" ht="12.75">
      <c r="A1013" s="186" t="s">
        <v>2</v>
      </c>
      <c r="B1013" s="185" t="s">
        <v>1260</v>
      </c>
      <c r="C1013" s="186">
        <v>0.1</v>
      </c>
      <c r="D1013" s="186">
        <v>4.1</v>
      </c>
      <c r="E1013" s="186">
        <f>C1013*D1013</f>
        <v>0.41</v>
      </c>
      <c r="I1013" s="78"/>
      <c r="J1013" s="75"/>
      <c r="K1013" s="75"/>
    </row>
    <row r="1014" spans="1:11" ht="12.75">
      <c r="A1014" s="186" t="s">
        <v>26</v>
      </c>
      <c r="B1014" s="185"/>
      <c r="C1014" s="186"/>
      <c r="D1014" s="186"/>
      <c r="E1014" s="186">
        <f>SUM(E1011:E1013)</f>
        <v>90.75999999999999</v>
      </c>
      <c r="I1014" s="78"/>
      <c r="J1014" s="75"/>
      <c r="K1014" s="75"/>
    </row>
    <row r="1015" spans="1:11" ht="12.75">
      <c r="A1015" s="186"/>
      <c r="B1015" s="185"/>
      <c r="C1015" s="186"/>
      <c r="D1015" s="186"/>
      <c r="E1015" s="186"/>
      <c r="I1015" s="78"/>
      <c r="J1015" s="75"/>
      <c r="K1015" s="75"/>
    </row>
    <row r="1016" spans="1:11" ht="12.75">
      <c r="A1016" s="186" t="s">
        <v>8</v>
      </c>
      <c r="B1016" s="185" t="s">
        <v>1266</v>
      </c>
      <c r="C1016" s="186">
        <v>1.2</v>
      </c>
      <c r="D1016" s="186">
        <f>$H$6</f>
        <v>2.91</v>
      </c>
      <c r="E1016" s="186">
        <f>C1016*D1016</f>
        <v>3.492</v>
      </c>
      <c r="I1016" s="78"/>
      <c r="J1016" s="75"/>
      <c r="K1016" s="75"/>
    </row>
    <row r="1017" spans="1:11" ht="12.75">
      <c r="A1017" s="186" t="s">
        <v>36</v>
      </c>
      <c r="B1017" s="185" t="s">
        <v>1266</v>
      </c>
      <c r="C1017" s="186">
        <v>1.2</v>
      </c>
      <c r="D1017" s="186">
        <f>$H$13</f>
        <v>2.2</v>
      </c>
      <c r="E1017" s="186">
        <f>C1017*D1017</f>
        <v>2.64</v>
      </c>
      <c r="I1017" s="78"/>
      <c r="J1017" s="75"/>
      <c r="K1017" s="75"/>
    </row>
    <row r="1018" spans="1:11" ht="12.75">
      <c r="A1018" s="186" t="s">
        <v>1267</v>
      </c>
      <c r="B1018" s="185"/>
      <c r="C1018" s="186"/>
      <c r="D1018" s="186"/>
      <c r="E1018" s="186">
        <f>SUM(E1017:E1017)</f>
        <v>2.64</v>
      </c>
      <c r="I1018" s="78"/>
      <c r="J1018" s="75"/>
      <c r="K1018" s="75"/>
    </row>
    <row r="1019" spans="1:11" ht="12.75">
      <c r="A1019" s="186"/>
      <c r="B1019" s="185"/>
      <c r="C1019" s="186"/>
      <c r="D1019" s="186"/>
      <c r="E1019" s="186"/>
      <c r="I1019" s="78"/>
      <c r="J1019" s="75"/>
      <c r="K1019" s="75"/>
    </row>
    <row r="1020" spans="1:11" ht="12.75">
      <c r="A1020" s="186" t="s">
        <v>1269</v>
      </c>
      <c r="B1020" s="185"/>
      <c r="C1020" s="186"/>
      <c r="D1020" s="186"/>
      <c r="E1020" s="186">
        <f>E1018*$H$4</f>
        <v>3.3000000000000003</v>
      </c>
      <c r="I1020" s="78"/>
      <c r="J1020" s="75"/>
      <c r="K1020" s="75"/>
    </row>
    <row r="1021" spans="1:11" ht="12.75">
      <c r="A1021" s="186"/>
      <c r="B1021" s="185"/>
      <c r="C1021" s="186"/>
      <c r="D1021" s="186"/>
      <c r="E1021" s="186"/>
      <c r="I1021" s="78"/>
      <c r="J1021" s="75"/>
      <c r="K1021" s="75"/>
    </row>
    <row r="1022" spans="1:11" ht="12.75">
      <c r="A1022" s="184" t="s">
        <v>1238</v>
      </c>
      <c r="B1022" s="185"/>
      <c r="C1022" s="186"/>
      <c r="D1022" s="186"/>
      <c r="E1022" s="184">
        <f>SUM(E1014,E1018,E1020)</f>
        <v>96.69999999999999</v>
      </c>
      <c r="I1022" s="78"/>
      <c r="J1022" s="75"/>
      <c r="K1022" s="75"/>
    </row>
    <row r="1023" spans="1:11" ht="12.75">
      <c r="A1023" s="184" t="s">
        <v>1273</v>
      </c>
      <c r="B1023" s="185"/>
      <c r="C1023" s="186"/>
      <c r="D1023" s="186"/>
      <c r="E1023" s="184">
        <f>E1022*0.2</f>
        <v>19.34</v>
      </c>
      <c r="I1023" s="78"/>
      <c r="J1023" s="75"/>
      <c r="K1023" s="75"/>
    </row>
    <row r="1024" spans="1:11" ht="12.75">
      <c r="A1024" s="184" t="s">
        <v>1238</v>
      </c>
      <c r="B1024" s="185"/>
      <c r="C1024" s="186"/>
      <c r="D1024" s="186"/>
      <c r="E1024" s="184">
        <f>SUM(E1022:E1023)</f>
        <v>116.03999999999999</v>
      </c>
      <c r="I1024" s="78"/>
      <c r="J1024" s="75"/>
      <c r="K1024" s="75"/>
    </row>
    <row r="1025" spans="1:11" ht="12.75">
      <c r="A1025" s="218"/>
      <c r="B1025" s="217"/>
      <c r="C1025" s="189"/>
      <c r="D1025" s="189"/>
      <c r="E1025" s="218"/>
      <c r="I1025" s="78"/>
      <c r="J1025" s="75"/>
      <c r="K1025" s="75"/>
    </row>
    <row r="1026" spans="1:11" ht="12.75">
      <c r="A1026" s="218"/>
      <c r="B1026" s="217"/>
      <c r="C1026" s="189"/>
      <c r="D1026" s="189"/>
      <c r="E1026" s="218"/>
      <c r="I1026" s="78"/>
      <c r="J1026" s="75"/>
      <c r="K1026" s="75"/>
    </row>
    <row r="1027" spans="1:11" ht="12.75">
      <c r="A1027" s="316" t="s">
        <v>171</v>
      </c>
      <c r="B1027" s="316"/>
      <c r="C1027" s="316"/>
      <c r="D1027" s="316"/>
      <c r="E1027" s="316"/>
      <c r="I1027" s="78"/>
      <c r="J1027" s="75"/>
      <c r="K1027" s="75"/>
    </row>
    <row r="1028" spans="1:11" ht="12.75">
      <c r="A1028" s="192" t="s">
        <v>1247</v>
      </c>
      <c r="B1028" s="192" t="s">
        <v>1248</v>
      </c>
      <c r="C1028" s="192" t="s">
        <v>1249</v>
      </c>
      <c r="D1028" s="192" t="s">
        <v>1250</v>
      </c>
      <c r="E1028" s="192" t="s">
        <v>931</v>
      </c>
      <c r="I1028" s="78"/>
      <c r="J1028" s="75"/>
      <c r="K1028" s="75"/>
    </row>
    <row r="1029" spans="1:11" ht="12.75">
      <c r="A1029" s="186" t="s">
        <v>172</v>
      </c>
      <c r="B1029" s="185" t="s">
        <v>1079</v>
      </c>
      <c r="C1029" s="186">
        <v>1</v>
      </c>
      <c r="D1029" s="186">
        <v>149.93</v>
      </c>
      <c r="E1029" s="186">
        <f>C1029*D1029</f>
        <v>149.93</v>
      </c>
      <c r="I1029" s="78"/>
      <c r="J1029" s="75"/>
      <c r="K1029" s="75"/>
    </row>
    <row r="1030" spans="1:11" ht="12.75">
      <c r="A1030" s="186" t="s">
        <v>157</v>
      </c>
      <c r="B1030" s="185" t="s">
        <v>1079</v>
      </c>
      <c r="C1030" s="186">
        <v>2</v>
      </c>
      <c r="D1030" s="186">
        <v>20.01</v>
      </c>
      <c r="E1030" s="186">
        <f>C1030*D1030</f>
        <v>40.02</v>
      </c>
      <c r="I1030" s="78"/>
      <c r="J1030" s="75"/>
      <c r="K1030" s="75"/>
    </row>
    <row r="1031" spans="1:11" ht="12.75">
      <c r="A1031" s="186" t="s">
        <v>173</v>
      </c>
      <c r="B1031" s="185" t="s">
        <v>1039</v>
      </c>
      <c r="C1031" s="186">
        <v>1</v>
      </c>
      <c r="D1031" s="186">
        <f>SUM(E1049,E1053,E1055)</f>
        <v>170.318625</v>
      </c>
      <c r="E1031" s="186">
        <f>C1031*D1031</f>
        <v>170.318625</v>
      </c>
      <c r="I1031" s="78"/>
      <c r="J1031" s="75"/>
      <c r="K1031" s="75"/>
    </row>
    <row r="1032" spans="1:11" ht="12.75">
      <c r="A1032" s="186" t="s">
        <v>26</v>
      </c>
      <c r="B1032" s="185"/>
      <c r="C1032" s="186"/>
      <c r="D1032" s="186"/>
      <c r="E1032" s="186">
        <f>SUM(E1029:E1031)</f>
        <v>360.26862500000004</v>
      </c>
      <c r="I1032" s="78"/>
      <c r="J1032" s="75"/>
      <c r="K1032" s="75"/>
    </row>
    <row r="1033" spans="1:11" ht="12.75">
      <c r="A1033" s="186"/>
      <c r="B1033" s="185"/>
      <c r="C1033" s="186"/>
      <c r="D1033" s="186"/>
      <c r="E1033" s="186"/>
      <c r="I1033" s="78"/>
      <c r="J1033" s="75"/>
      <c r="K1033" s="75"/>
    </row>
    <row r="1034" spans="1:11" ht="12.75">
      <c r="A1034" s="186"/>
      <c r="B1034" s="185"/>
      <c r="C1034" s="186"/>
      <c r="D1034" s="186"/>
      <c r="E1034" s="186"/>
      <c r="I1034" s="78"/>
      <c r="J1034" s="75"/>
      <c r="K1034" s="75"/>
    </row>
    <row r="1035" spans="1:11" ht="12.75">
      <c r="A1035" s="186" t="s">
        <v>1267</v>
      </c>
      <c r="B1035" s="185"/>
      <c r="C1035" s="186"/>
      <c r="D1035" s="186"/>
      <c r="E1035" s="186">
        <f>SUM(E1034:E1034)</f>
        <v>0</v>
      </c>
      <c r="I1035" s="78"/>
      <c r="J1035" s="75"/>
      <c r="K1035" s="75"/>
    </row>
    <row r="1036" spans="1:11" ht="12.75">
      <c r="A1036" s="186"/>
      <c r="B1036" s="185"/>
      <c r="C1036" s="186"/>
      <c r="D1036" s="186"/>
      <c r="E1036" s="186"/>
      <c r="I1036" s="78"/>
      <c r="J1036" s="75"/>
      <c r="K1036" s="75"/>
    </row>
    <row r="1037" spans="1:11" ht="12.75">
      <c r="A1037" s="186" t="s">
        <v>1269</v>
      </c>
      <c r="B1037" s="185"/>
      <c r="C1037" s="186"/>
      <c r="D1037" s="186"/>
      <c r="E1037" s="186">
        <f>E1035*$H$4</f>
        <v>0</v>
      </c>
      <c r="I1037" s="78"/>
      <c r="J1037" s="75"/>
      <c r="K1037" s="75"/>
    </row>
    <row r="1038" spans="1:11" ht="12.75">
      <c r="A1038" s="186"/>
      <c r="B1038" s="185"/>
      <c r="C1038" s="186"/>
      <c r="D1038" s="186"/>
      <c r="E1038" s="186"/>
      <c r="I1038" s="78"/>
      <c r="J1038" s="75"/>
      <c r="K1038" s="75"/>
    </row>
    <row r="1039" spans="1:11" ht="12.75">
      <c r="A1039" s="184" t="s">
        <v>1238</v>
      </c>
      <c r="B1039" s="185"/>
      <c r="C1039" s="186"/>
      <c r="D1039" s="186"/>
      <c r="E1039" s="184">
        <f>SUM(E1032,E1035,E1037)</f>
        <v>360.26862500000004</v>
      </c>
      <c r="I1039" s="78"/>
      <c r="J1039" s="75"/>
      <c r="K1039" s="75"/>
    </row>
    <row r="1040" spans="1:11" ht="12.75">
      <c r="A1040" s="184" t="s">
        <v>1273</v>
      </c>
      <c r="B1040" s="185"/>
      <c r="C1040" s="186"/>
      <c r="D1040" s="186"/>
      <c r="E1040" s="184">
        <f>E1039*0.2</f>
        <v>72.05372500000001</v>
      </c>
      <c r="I1040" s="78"/>
      <c r="J1040" s="75"/>
      <c r="K1040" s="75"/>
    </row>
    <row r="1041" spans="1:11" ht="12.75">
      <c r="A1041" s="184" t="s">
        <v>1238</v>
      </c>
      <c r="B1041" s="185"/>
      <c r="C1041" s="186"/>
      <c r="D1041" s="186"/>
      <c r="E1041" s="184">
        <f>SUM(E1039:E1040)</f>
        <v>432.32235000000003</v>
      </c>
      <c r="I1041" s="78"/>
      <c r="J1041" s="75"/>
      <c r="K1041" s="75"/>
    </row>
    <row r="1042" spans="1:11" ht="12.75">
      <c r="A1042" s="218"/>
      <c r="B1042" s="217"/>
      <c r="C1042" s="189"/>
      <c r="D1042" s="189"/>
      <c r="E1042" s="218"/>
      <c r="I1042" s="78"/>
      <c r="J1042" s="75"/>
      <c r="K1042" s="75"/>
    </row>
    <row r="1043" spans="1:11" ht="12.75">
      <c r="A1043" s="218"/>
      <c r="B1043" s="217"/>
      <c r="C1043" s="189"/>
      <c r="D1043" s="189"/>
      <c r="E1043" s="218"/>
      <c r="I1043" s="78"/>
      <c r="J1043" s="75"/>
      <c r="K1043" s="75"/>
    </row>
    <row r="1044" spans="1:11" ht="12.75">
      <c r="A1044" s="316" t="s">
        <v>174</v>
      </c>
      <c r="B1044" s="316"/>
      <c r="C1044" s="316"/>
      <c r="D1044" s="316"/>
      <c r="E1044" s="316"/>
      <c r="I1044" s="78"/>
      <c r="J1044" s="75"/>
      <c r="K1044" s="75"/>
    </row>
    <row r="1045" spans="1:11" ht="12.75">
      <c r="A1045" s="192" t="s">
        <v>1247</v>
      </c>
      <c r="B1045" s="192" t="s">
        <v>1248</v>
      </c>
      <c r="C1045" s="192" t="s">
        <v>1249</v>
      </c>
      <c r="D1045" s="192" t="s">
        <v>1250</v>
      </c>
      <c r="E1045" s="192" t="s">
        <v>931</v>
      </c>
      <c r="I1045" s="78"/>
      <c r="J1045" s="75"/>
      <c r="K1045" s="75"/>
    </row>
    <row r="1046" spans="1:11" ht="12.75">
      <c r="A1046" s="186" t="s">
        <v>165</v>
      </c>
      <c r="B1046" s="185" t="s">
        <v>1039</v>
      </c>
      <c r="C1046" s="186">
        <v>3</v>
      </c>
      <c r="D1046" s="186">
        <v>4.5</v>
      </c>
      <c r="E1046" s="186">
        <f>C1046*D1046</f>
        <v>13.5</v>
      </c>
      <c r="I1046" s="78"/>
      <c r="J1046" s="75"/>
      <c r="K1046" s="75"/>
    </row>
    <row r="1047" spans="1:11" ht="12.75">
      <c r="A1047" s="186" t="s">
        <v>166</v>
      </c>
      <c r="B1047" s="185" t="s">
        <v>1039</v>
      </c>
      <c r="C1047" s="186">
        <v>1</v>
      </c>
      <c r="D1047" s="186">
        <v>25.8</v>
      </c>
      <c r="E1047" s="186">
        <f>C1047*D1047</f>
        <v>25.8</v>
      </c>
      <c r="I1047" s="78"/>
      <c r="J1047" s="75"/>
      <c r="K1047" s="75"/>
    </row>
    <row r="1048" spans="1:11" ht="12.75">
      <c r="A1048" s="186" t="s">
        <v>175</v>
      </c>
      <c r="B1048" s="185" t="s">
        <v>1039</v>
      </c>
      <c r="C1048" s="186">
        <v>1</v>
      </c>
      <c r="D1048" s="186">
        <v>101.7</v>
      </c>
      <c r="E1048" s="186">
        <f>C1048*D1048</f>
        <v>101.7</v>
      </c>
      <c r="I1048" s="78"/>
      <c r="J1048" s="75"/>
      <c r="K1048" s="75"/>
    </row>
    <row r="1049" spans="1:11" ht="12.75">
      <c r="A1049" s="186" t="s">
        <v>26</v>
      </c>
      <c r="B1049" s="185"/>
      <c r="C1049" s="186"/>
      <c r="D1049" s="186"/>
      <c r="E1049" s="186">
        <f>SUM(E1046:E1048)</f>
        <v>141</v>
      </c>
      <c r="I1049" s="78"/>
      <c r="J1049" s="75"/>
      <c r="K1049" s="75"/>
    </row>
    <row r="1050" spans="1:11" ht="12.75">
      <c r="A1050" s="186"/>
      <c r="B1050" s="185"/>
      <c r="C1050" s="186"/>
      <c r="D1050" s="186"/>
      <c r="E1050" s="186"/>
      <c r="I1050" s="78"/>
      <c r="J1050" s="75"/>
      <c r="K1050" s="75"/>
    </row>
    <row r="1051" spans="1:11" ht="12.75">
      <c r="A1051" s="186" t="s">
        <v>8</v>
      </c>
      <c r="B1051" s="185" t="s">
        <v>1266</v>
      </c>
      <c r="C1051" s="186">
        <v>2.55</v>
      </c>
      <c r="D1051" s="186">
        <f>$H$6</f>
        <v>2.91</v>
      </c>
      <c r="E1051" s="186">
        <f>C1051*D1051</f>
        <v>7.4205</v>
      </c>
      <c r="I1051" s="78"/>
      <c r="J1051" s="75"/>
      <c r="K1051" s="75"/>
    </row>
    <row r="1052" spans="1:11" ht="12.75">
      <c r="A1052" s="186" t="s">
        <v>36</v>
      </c>
      <c r="B1052" s="185" t="s">
        <v>1266</v>
      </c>
      <c r="C1052" s="186">
        <v>2.55</v>
      </c>
      <c r="D1052" s="186">
        <f>$H$13</f>
        <v>2.2</v>
      </c>
      <c r="E1052" s="186">
        <f>C1052*D1052</f>
        <v>5.61</v>
      </c>
      <c r="I1052" s="78"/>
      <c r="J1052" s="75"/>
      <c r="K1052" s="75"/>
    </row>
    <row r="1053" spans="1:11" ht="12.75">
      <c r="A1053" s="186" t="s">
        <v>1267</v>
      </c>
      <c r="B1053" s="185"/>
      <c r="C1053" s="186"/>
      <c r="D1053" s="186"/>
      <c r="E1053" s="186">
        <f>SUM(E1051:E1052)</f>
        <v>13.0305</v>
      </c>
      <c r="I1053" s="78"/>
      <c r="J1053" s="75"/>
      <c r="K1053" s="75"/>
    </row>
    <row r="1054" spans="1:11" ht="12.75">
      <c r="A1054" s="186"/>
      <c r="B1054" s="185"/>
      <c r="C1054" s="186"/>
      <c r="D1054" s="186"/>
      <c r="E1054" s="186"/>
      <c r="I1054" s="78"/>
      <c r="J1054" s="75"/>
      <c r="K1054" s="75"/>
    </row>
    <row r="1055" spans="1:11" ht="12.75">
      <c r="A1055" s="186" t="s">
        <v>1269</v>
      </c>
      <c r="B1055" s="185"/>
      <c r="C1055" s="186"/>
      <c r="D1055" s="186"/>
      <c r="E1055" s="186">
        <f>E1053*$H$4</f>
        <v>16.288125</v>
      </c>
      <c r="I1055" s="78"/>
      <c r="J1055" s="75"/>
      <c r="K1055" s="75"/>
    </row>
    <row r="1056" spans="1:11" ht="12.75">
      <c r="A1056" s="186"/>
      <c r="B1056" s="185"/>
      <c r="C1056" s="186"/>
      <c r="D1056" s="186"/>
      <c r="E1056" s="186"/>
      <c r="I1056" s="78"/>
      <c r="J1056" s="75"/>
      <c r="K1056" s="75"/>
    </row>
    <row r="1057" spans="1:11" ht="12.75">
      <c r="A1057" s="184" t="s">
        <v>1238</v>
      </c>
      <c r="B1057" s="185"/>
      <c r="C1057" s="186"/>
      <c r="D1057" s="186"/>
      <c r="E1057" s="184">
        <f>SUM(E1049,E1053,E1055)</f>
        <v>170.318625</v>
      </c>
      <c r="I1057" s="78"/>
      <c r="J1057" s="75"/>
      <c r="K1057" s="75"/>
    </row>
    <row r="1058" spans="1:11" ht="12.75">
      <c r="A1058" s="184" t="s">
        <v>1273</v>
      </c>
      <c r="B1058" s="185"/>
      <c r="C1058" s="186"/>
      <c r="D1058" s="186"/>
      <c r="E1058" s="184">
        <f>E1057*0.2</f>
        <v>34.063725</v>
      </c>
      <c r="I1058" s="78"/>
      <c r="J1058" s="75"/>
      <c r="K1058" s="75"/>
    </row>
    <row r="1059" spans="1:11" ht="12.75">
      <c r="A1059" s="184" t="s">
        <v>1238</v>
      </c>
      <c r="B1059" s="185"/>
      <c r="C1059" s="186"/>
      <c r="D1059" s="186"/>
      <c r="E1059" s="184">
        <f>SUM(E1057:E1058)</f>
        <v>204.38235</v>
      </c>
      <c r="I1059" s="78"/>
      <c r="J1059" s="75"/>
      <c r="K1059" s="75"/>
    </row>
    <row r="1060" spans="1:11" ht="12.75">
      <c r="A1060" s="218"/>
      <c r="B1060" s="217"/>
      <c r="C1060" s="189"/>
      <c r="D1060" s="189"/>
      <c r="E1060" s="218"/>
      <c r="I1060" s="78"/>
      <c r="J1060" s="75"/>
      <c r="K1060" s="75"/>
    </row>
    <row r="1061" spans="1:11" ht="12.75">
      <c r="A1061" s="218"/>
      <c r="B1061" s="217"/>
      <c r="C1061" s="189"/>
      <c r="D1061" s="189"/>
      <c r="E1061" s="218"/>
      <c r="I1061" s="78"/>
      <c r="J1061" s="75"/>
      <c r="K1061" s="75"/>
    </row>
    <row r="1062" spans="1:11" ht="12.75">
      <c r="A1062" s="316" t="s">
        <v>176</v>
      </c>
      <c r="B1062" s="316"/>
      <c r="C1062" s="316"/>
      <c r="D1062" s="316"/>
      <c r="E1062" s="316"/>
      <c r="I1062" s="78"/>
      <c r="J1062" s="75"/>
      <c r="K1062" s="75"/>
    </row>
    <row r="1063" spans="1:11" ht="12.75">
      <c r="A1063" s="192" t="s">
        <v>1247</v>
      </c>
      <c r="B1063" s="192" t="s">
        <v>1248</v>
      </c>
      <c r="C1063" s="192" t="s">
        <v>1249</v>
      </c>
      <c r="D1063" s="192" t="s">
        <v>1250</v>
      </c>
      <c r="E1063" s="192" t="s">
        <v>931</v>
      </c>
      <c r="I1063" s="78"/>
      <c r="J1063" s="75"/>
      <c r="K1063" s="75"/>
    </row>
    <row r="1064" spans="1:11" ht="12.75">
      <c r="A1064" s="186" t="s">
        <v>156</v>
      </c>
      <c r="B1064" s="185" t="s">
        <v>1079</v>
      </c>
      <c r="C1064" s="186">
        <v>1</v>
      </c>
      <c r="D1064" s="186">
        <v>149.93</v>
      </c>
      <c r="E1064" s="186">
        <f>C1064*D1064</f>
        <v>149.93</v>
      </c>
      <c r="I1064" s="78"/>
      <c r="J1064" s="75"/>
      <c r="K1064" s="75"/>
    </row>
    <row r="1065" spans="1:11" ht="12.75">
      <c r="A1065" s="186" t="s">
        <v>157</v>
      </c>
      <c r="B1065" s="185" t="s">
        <v>1079</v>
      </c>
      <c r="C1065" s="186">
        <v>2</v>
      </c>
      <c r="D1065" s="186">
        <v>20.01</v>
      </c>
      <c r="E1065" s="186">
        <f>C1065*D1065</f>
        <v>40.02</v>
      </c>
      <c r="I1065" s="78"/>
      <c r="J1065" s="75"/>
      <c r="K1065" s="75"/>
    </row>
    <row r="1066" spans="1:11" ht="12.75">
      <c r="A1066" s="186" t="s">
        <v>590</v>
      </c>
      <c r="B1066" s="185" t="s">
        <v>1023</v>
      </c>
      <c r="C1066" s="186">
        <v>0.17</v>
      </c>
      <c r="D1066" s="186">
        <v>1800</v>
      </c>
      <c r="E1066" s="186">
        <f>C1066*D1066</f>
        <v>306</v>
      </c>
      <c r="I1066" s="78"/>
      <c r="J1066" s="75"/>
      <c r="K1066" s="75"/>
    </row>
    <row r="1067" spans="1:11" ht="12.75">
      <c r="A1067" s="186" t="s">
        <v>26</v>
      </c>
      <c r="B1067" s="185"/>
      <c r="C1067" s="186"/>
      <c r="D1067" s="186"/>
      <c r="E1067" s="186">
        <f>SUM(E1064:E1066)</f>
        <v>495.95000000000005</v>
      </c>
      <c r="I1067" s="78"/>
      <c r="J1067" s="75"/>
      <c r="K1067" s="75"/>
    </row>
    <row r="1068" spans="1:11" ht="12.75">
      <c r="A1068" s="186"/>
      <c r="B1068" s="185"/>
      <c r="C1068" s="186"/>
      <c r="D1068" s="186"/>
      <c r="E1068" s="186"/>
      <c r="I1068" s="78"/>
      <c r="J1068" s="75"/>
      <c r="K1068" s="75"/>
    </row>
    <row r="1069" spans="1:11" ht="12.75">
      <c r="A1069" s="186"/>
      <c r="B1069" s="185"/>
      <c r="C1069" s="186"/>
      <c r="D1069" s="186"/>
      <c r="E1069" s="186"/>
      <c r="I1069" s="78"/>
      <c r="J1069" s="75"/>
      <c r="K1069" s="75"/>
    </row>
    <row r="1070" spans="1:11" ht="12.75">
      <c r="A1070" s="186" t="s">
        <v>1267</v>
      </c>
      <c r="B1070" s="185"/>
      <c r="C1070" s="186"/>
      <c r="D1070" s="186"/>
      <c r="E1070" s="186">
        <f>SUM(E1069:E1069)</f>
        <v>0</v>
      </c>
      <c r="I1070" s="78"/>
      <c r="J1070" s="75"/>
      <c r="K1070" s="75"/>
    </row>
    <row r="1071" spans="1:11" ht="12.75">
      <c r="A1071" s="186"/>
      <c r="B1071" s="185"/>
      <c r="C1071" s="186"/>
      <c r="D1071" s="186"/>
      <c r="E1071" s="186"/>
      <c r="I1071" s="78"/>
      <c r="J1071" s="75"/>
      <c r="K1071" s="75"/>
    </row>
    <row r="1072" spans="1:11" ht="12.75">
      <c r="A1072" s="186" t="s">
        <v>1269</v>
      </c>
      <c r="B1072" s="185"/>
      <c r="C1072" s="186"/>
      <c r="D1072" s="186"/>
      <c r="E1072" s="186">
        <f>E1070*$H$4</f>
        <v>0</v>
      </c>
      <c r="I1072" s="78"/>
      <c r="J1072" s="75"/>
      <c r="K1072" s="75"/>
    </row>
    <row r="1073" spans="1:11" ht="12.75">
      <c r="A1073" s="186"/>
      <c r="B1073" s="185"/>
      <c r="C1073" s="186"/>
      <c r="D1073" s="186"/>
      <c r="E1073" s="186"/>
      <c r="I1073" s="78"/>
      <c r="J1073" s="75"/>
      <c r="K1073" s="75"/>
    </row>
    <row r="1074" spans="1:11" ht="12.75">
      <c r="A1074" s="184" t="s">
        <v>1238</v>
      </c>
      <c r="B1074" s="185"/>
      <c r="C1074" s="186"/>
      <c r="D1074" s="186"/>
      <c r="E1074" s="184">
        <f>SUM(E1067,E1070,E1072)</f>
        <v>495.95000000000005</v>
      </c>
      <c r="I1074" s="78"/>
      <c r="J1074" s="75"/>
      <c r="K1074" s="75"/>
    </row>
    <row r="1075" spans="1:11" ht="12.75">
      <c r="A1075" s="184" t="s">
        <v>1273</v>
      </c>
      <c r="B1075" s="185"/>
      <c r="C1075" s="186"/>
      <c r="D1075" s="186"/>
      <c r="E1075" s="184">
        <f>E1074*0.2</f>
        <v>99.19000000000001</v>
      </c>
      <c r="I1075" s="78"/>
      <c r="J1075" s="75"/>
      <c r="K1075" s="75"/>
    </row>
    <row r="1076" spans="1:11" ht="12.75">
      <c r="A1076" s="184" t="s">
        <v>1238</v>
      </c>
      <c r="B1076" s="185"/>
      <c r="C1076" s="186"/>
      <c r="D1076" s="186"/>
      <c r="E1076" s="184">
        <f>SUM(E1074:E1075)</f>
        <v>595.1400000000001</v>
      </c>
      <c r="I1076" s="78"/>
      <c r="J1076" s="75"/>
      <c r="K1076" s="75"/>
    </row>
    <row r="1077" spans="1:11" ht="12.75">
      <c r="A1077" s="218"/>
      <c r="B1077" s="217"/>
      <c r="C1077" s="189"/>
      <c r="D1077" s="189"/>
      <c r="E1077" s="218"/>
      <c r="I1077" s="78"/>
      <c r="J1077" s="75"/>
      <c r="K1077" s="75"/>
    </row>
    <row r="1078" spans="1:11" ht="12.75">
      <c r="A1078" s="218"/>
      <c r="B1078" s="217"/>
      <c r="C1078" s="189"/>
      <c r="D1078" s="189"/>
      <c r="E1078" s="218"/>
      <c r="I1078" s="78"/>
      <c r="J1078" s="75"/>
      <c r="K1078" s="75"/>
    </row>
    <row r="1079" spans="1:11" ht="12.75">
      <c r="A1079" s="316" t="s">
        <v>177</v>
      </c>
      <c r="B1079" s="316"/>
      <c r="C1079" s="316"/>
      <c r="D1079" s="316"/>
      <c r="E1079" s="316"/>
      <c r="I1079" s="78"/>
      <c r="J1079" s="75"/>
      <c r="K1079" s="75"/>
    </row>
    <row r="1080" spans="1:11" ht="12.75">
      <c r="A1080" s="192" t="s">
        <v>1247</v>
      </c>
      <c r="B1080" s="192" t="s">
        <v>1248</v>
      </c>
      <c r="C1080" s="192" t="s">
        <v>1249</v>
      </c>
      <c r="D1080" s="192" t="s">
        <v>1250</v>
      </c>
      <c r="E1080" s="192" t="s">
        <v>931</v>
      </c>
      <c r="I1080" s="78"/>
      <c r="J1080" s="75"/>
      <c r="K1080" s="75"/>
    </row>
    <row r="1081" spans="1:11" ht="12.75">
      <c r="A1081" s="186" t="s">
        <v>165</v>
      </c>
      <c r="B1081" s="185" t="s">
        <v>1039</v>
      </c>
      <c r="C1081" s="186">
        <v>3</v>
      </c>
      <c r="D1081" s="186">
        <v>4.5</v>
      </c>
      <c r="E1081" s="186">
        <f>C1081*D1081</f>
        <v>13.5</v>
      </c>
      <c r="I1081" s="78"/>
      <c r="J1081" s="75"/>
      <c r="K1081" s="75"/>
    </row>
    <row r="1082" spans="1:11" ht="12.75">
      <c r="A1082" s="186" t="s">
        <v>166</v>
      </c>
      <c r="B1082" s="185" t="s">
        <v>1039</v>
      </c>
      <c r="C1082" s="186">
        <v>1</v>
      </c>
      <c r="D1082" s="186">
        <v>25.8</v>
      </c>
      <c r="E1082" s="186">
        <f>C1082*D1082</f>
        <v>25.8</v>
      </c>
      <c r="I1082" s="78"/>
      <c r="J1082" s="75"/>
      <c r="K1082" s="75"/>
    </row>
    <row r="1083" spans="1:11" ht="12.75">
      <c r="A1083" s="186" t="s">
        <v>590</v>
      </c>
      <c r="B1083" s="185" t="s">
        <v>1023</v>
      </c>
      <c r="C1083" s="186">
        <v>0.1</v>
      </c>
      <c r="D1083" s="186">
        <v>1800</v>
      </c>
      <c r="E1083" s="186">
        <f>C1083*D1083</f>
        <v>180</v>
      </c>
      <c r="I1083" s="78"/>
      <c r="J1083" s="75"/>
      <c r="K1083" s="75"/>
    </row>
    <row r="1084" spans="1:11" ht="12.75">
      <c r="A1084" s="186" t="s">
        <v>26</v>
      </c>
      <c r="B1084" s="185"/>
      <c r="C1084" s="186"/>
      <c r="D1084" s="186"/>
      <c r="E1084" s="186">
        <f>SUM(E1081:E1083)</f>
        <v>219.3</v>
      </c>
      <c r="I1084" s="78"/>
      <c r="J1084" s="75"/>
      <c r="K1084" s="75"/>
    </row>
    <row r="1085" spans="1:11" ht="12.75">
      <c r="A1085" s="186"/>
      <c r="B1085" s="185"/>
      <c r="C1085" s="186"/>
      <c r="D1085" s="186"/>
      <c r="E1085" s="186"/>
      <c r="I1085" s="78"/>
      <c r="J1085" s="75"/>
      <c r="K1085" s="75"/>
    </row>
    <row r="1086" spans="1:11" ht="12.75">
      <c r="A1086" s="186" t="s">
        <v>8</v>
      </c>
      <c r="B1086" s="185" t="s">
        <v>1266</v>
      </c>
      <c r="C1086" s="186">
        <v>2.55</v>
      </c>
      <c r="D1086" s="186">
        <f>$H$6</f>
        <v>2.91</v>
      </c>
      <c r="E1086" s="186">
        <f>C1086*D1086</f>
        <v>7.4205</v>
      </c>
      <c r="I1086" s="78"/>
      <c r="J1086" s="75"/>
      <c r="K1086" s="75"/>
    </row>
    <row r="1087" spans="1:11" ht="12.75">
      <c r="A1087" s="186" t="s">
        <v>36</v>
      </c>
      <c r="B1087" s="185" t="s">
        <v>1266</v>
      </c>
      <c r="C1087" s="186">
        <v>2.55</v>
      </c>
      <c r="D1087" s="186">
        <f>$H$13</f>
        <v>2.2</v>
      </c>
      <c r="E1087" s="186">
        <f>C1087*D1087</f>
        <v>5.61</v>
      </c>
      <c r="I1087" s="78"/>
      <c r="J1087" s="75"/>
      <c r="K1087" s="75"/>
    </row>
    <row r="1088" spans="1:11" ht="12.75">
      <c r="A1088" s="186" t="s">
        <v>1267</v>
      </c>
      <c r="B1088" s="185"/>
      <c r="C1088" s="186"/>
      <c r="D1088" s="186"/>
      <c r="E1088" s="186">
        <f>SUM(E1086:E1087)</f>
        <v>13.0305</v>
      </c>
      <c r="I1088" s="78"/>
      <c r="J1088" s="75"/>
      <c r="K1088" s="75"/>
    </row>
    <row r="1089" spans="1:11" ht="12.75">
      <c r="A1089" s="186"/>
      <c r="B1089" s="185"/>
      <c r="C1089" s="186"/>
      <c r="D1089" s="186"/>
      <c r="E1089" s="186"/>
      <c r="I1089" s="78"/>
      <c r="J1089" s="75"/>
      <c r="K1089" s="75"/>
    </row>
    <row r="1090" spans="1:11" ht="12.75">
      <c r="A1090" s="186" t="s">
        <v>1269</v>
      </c>
      <c r="B1090" s="185"/>
      <c r="C1090" s="186"/>
      <c r="D1090" s="186"/>
      <c r="E1090" s="186">
        <f>E1088*$H$4</f>
        <v>16.288125</v>
      </c>
      <c r="I1090" s="78"/>
      <c r="J1090" s="75"/>
      <c r="K1090" s="75"/>
    </row>
    <row r="1091" spans="1:11" ht="12.75">
      <c r="A1091" s="186"/>
      <c r="B1091" s="185"/>
      <c r="C1091" s="186"/>
      <c r="D1091" s="186"/>
      <c r="E1091" s="186"/>
      <c r="I1091" s="78"/>
      <c r="J1091" s="75"/>
      <c r="K1091" s="75"/>
    </row>
    <row r="1092" spans="1:11" ht="12.75">
      <c r="A1092" s="184" t="s">
        <v>1238</v>
      </c>
      <c r="B1092" s="185"/>
      <c r="C1092" s="186"/>
      <c r="D1092" s="186"/>
      <c r="E1092" s="184">
        <f>SUM(E1084,E1088,E1090)</f>
        <v>248.618625</v>
      </c>
      <c r="I1092" s="78"/>
      <c r="J1092" s="75"/>
      <c r="K1092" s="75"/>
    </row>
    <row r="1093" spans="1:11" ht="12.75">
      <c r="A1093" s="184" t="s">
        <v>1273</v>
      </c>
      <c r="B1093" s="185"/>
      <c r="C1093" s="186"/>
      <c r="D1093" s="186"/>
      <c r="E1093" s="184">
        <f>E1092*0.2</f>
        <v>49.723725</v>
      </c>
      <c r="I1093" s="78"/>
      <c r="J1093" s="75"/>
      <c r="K1093" s="75"/>
    </row>
    <row r="1094" spans="1:11" ht="12.75">
      <c r="A1094" s="184" t="s">
        <v>1238</v>
      </c>
      <c r="B1094" s="185"/>
      <c r="C1094" s="186"/>
      <c r="D1094" s="186"/>
      <c r="E1094" s="184">
        <f>SUM(E1092:E1093)</f>
        <v>298.34235</v>
      </c>
      <c r="I1094" s="78"/>
      <c r="J1094" s="75"/>
      <c r="K1094" s="75"/>
    </row>
    <row r="1095" spans="1:11" ht="12.75">
      <c r="A1095" s="218"/>
      <c r="B1095" s="217"/>
      <c r="C1095" s="189"/>
      <c r="D1095" s="189"/>
      <c r="E1095" s="218"/>
      <c r="I1095" s="78"/>
      <c r="J1095" s="75"/>
      <c r="K1095" s="75"/>
    </row>
    <row r="1096" spans="1:11" ht="12.75">
      <c r="A1096" s="218"/>
      <c r="B1096" s="217"/>
      <c r="C1096" s="189"/>
      <c r="D1096" s="189"/>
      <c r="E1096" s="218"/>
      <c r="I1096" s="78"/>
      <c r="J1096" s="75"/>
      <c r="K1096" s="75"/>
    </row>
    <row r="1097" spans="1:11" ht="12.75">
      <c r="A1097" s="316" t="s">
        <v>183</v>
      </c>
      <c r="B1097" s="316"/>
      <c r="C1097" s="316"/>
      <c r="D1097" s="316"/>
      <c r="E1097" s="316"/>
      <c r="I1097" s="78"/>
      <c r="J1097" s="75"/>
      <c r="K1097" s="75"/>
    </row>
    <row r="1098" spans="1:11" ht="12.75">
      <c r="A1098" s="192" t="s">
        <v>1247</v>
      </c>
      <c r="B1098" s="192" t="s">
        <v>1248</v>
      </c>
      <c r="C1098" s="192" t="s">
        <v>1249</v>
      </c>
      <c r="D1098" s="192" t="s">
        <v>1250</v>
      </c>
      <c r="E1098" s="192" t="s">
        <v>931</v>
      </c>
      <c r="I1098" s="78"/>
      <c r="J1098" s="75"/>
      <c r="K1098" s="75"/>
    </row>
    <row r="1099" spans="1:11" ht="12.75">
      <c r="A1099" s="186" t="s">
        <v>1263</v>
      </c>
      <c r="B1099" s="185" t="s">
        <v>1023</v>
      </c>
      <c r="C1099" s="186">
        <v>0.0029</v>
      </c>
      <c r="D1099" s="186">
        <f>$H$12</f>
        <v>50</v>
      </c>
      <c r="E1099" s="186">
        <f>C1099*D1099</f>
        <v>0.145</v>
      </c>
      <c r="I1099" s="78"/>
      <c r="J1099" s="75"/>
      <c r="K1099" s="75"/>
    </row>
    <row r="1100" spans="1:11" ht="12.75">
      <c r="A1100" s="186" t="s">
        <v>1253</v>
      </c>
      <c r="B1100" s="185" t="s">
        <v>1260</v>
      </c>
      <c r="C1100" s="186">
        <v>1.17</v>
      </c>
      <c r="D1100" s="186">
        <f>$H$8</f>
        <v>0.4</v>
      </c>
      <c r="E1100" s="186">
        <f>C1100*D1100</f>
        <v>0.46799999999999997</v>
      </c>
      <c r="I1100" s="78"/>
      <c r="J1100" s="75"/>
      <c r="K1100" s="75"/>
    </row>
    <row r="1101" spans="1:11" ht="12.75">
      <c r="A1101" s="186" t="s">
        <v>184</v>
      </c>
      <c r="B1101" s="185" t="s">
        <v>1010</v>
      </c>
      <c r="C1101" s="186">
        <v>1</v>
      </c>
      <c r="D1101" s="186">
        <v>485</v>
      </c>
      <c r="E1101" s="186">
        <f>C1101*D1101</f>
        <v>485</v>
      </c>
      <c r="I1101" s="78"/>
      <c r="J1101" s="75"/>
      <c r="K1101" s="75"/>
    </row>
    <row r="1102" spans="1:11" ht="12.75">
      <c r="A1102" s="186" t="s">
        <v>26</v>
      </c>
      <c r="B1102" s="185"/>
      <c r="C1102" s="186"/>
      <c r="D1102" s="186"/>
      <c r="E1102" s="186">
        <f>SUM(E1099:E1101)</f>
        <v>485.613</v>
      </c>
      <c r="I1102" s="78"/>
      <c r="J1102" s="75"/>
      <c r="K1102" s="75"/>
    </row>
    <row r="1103" spans="1:11" ht="12.75">
      <c r="A1103" s="186"/>
      <c r="B1103" s="185"/>
      <c r="C1103" s="186"/>
      <c r="D1103" s="186"/>
      <c r="E1103" s="186"/>
      <c r="I1103" s="78"/>
      <c r="J1103" s="75"/>
      <c r="K1103" s="75"/>
    </row>
    <row r="1104" spans="1:11" ht="12.75">
      <c r="A1104" s="186" t="s">
        <v>32</v>
      </c>
      <c r="B1104" s="185" t="s">
        <v>1266</v>
      </c>
      <c r="C1104" s="186">
        <v>1.5</v>
      </c>
      <c r="D1104" s="186">
        <f>$H$6</f>
        <v>2.91</v>
      </c>
      <c r="E1104" s="186">
        <f>C1104*D1104</f>
        <v>4.365</v>
      </c>
      <c r="I1104" s="78"/>
      <c r="J1104" s="75"/>
      <c r="K1104" s="75"/>
    </row>
    <row r="1105" spans="1:11" ht="12.75">
      <c r="A1105" s="186" t="s">
        <v>1265</v>
      </c>
      <c r="B1105" s="185" t="s">
        <v>1266</v>
      </c>
      <c r="C1105" s="186">
        <v>2.5</v>
      </c>
      <c r="D1105" s="186">
        <f>$H$7</f>
        <v>1.94</v>
      </c>
      <c r="E1105" s="186">
        <f>C1105*D1105</f>
        <v>4.85</v>
      </c>
      <c r="I1105" s="78"/>
      <c r="J1105" s="75"/>
      <c r="K1105" s="75"/>
    </row>
    <row r="1106" spans="1:11" ht="12.75">
      <c r="A1106" s="186" t="s">
        <v>1267</v>
      </c>
      <c r="B1106" s="185"/>
      <c r="C1106" s="186"/>
      <c r="D1106" s="186"/>
      <c r="E1106" s="186">
        <f>SUM(E1104:E1105)</f>
        <v>9.215</v>
      </c>
      <c r="I1106" s="78"/>
      <c r="J1106" s="75"/>
      <c r="K1106" s="75"/>
    </row>
    <row r="1107" spans="1:11" ht="12.75">
      <c r="A1107" s="186"/>
      <c r="B1107" s="185"/>
      <c r="C1107" s="186"/>
      <c r="D1107" s="186"/>
      <c r="E1107" s="186"/>
      <c r="I1107" s="78"/>
      <c r="J1107" s="75"/>
      <c r="K1107" s="75"/>
    </row>
    <row r="1108" spans="1:11" ht="12.75">
      <c r="A1108" s="186" t="s">
        <v>1269</v>
      </c>
      <c r="B1108" s="185"/>
      <c r="C1108" s="186"/>
      <c r="D1108" s="186"/>
      <c r="E1108" s="186">
        <f>E1106*$H$4</f>
        <v>11.51875</v>
      </c>
      <c r="I1108" s="78"/>
      <c r="J1108" s="75"/>
      <c r="K1108" s="75"/>
    </row>
    <row r="1109" spans="1:11" ht="12.75">
      <c r="A1109" s="186"/>
      <c r="B1109" s="185"/>
      <c r="C1109" s="186"/>
      <c r="D1109" s="186"/>
      <c r="E1109" s="186"/>
      <c r="I1109" s="78"/>
      <c r="J1109" s="75"/>
      <c r="K1109" s="75"/>
    </row>
    <row r="1110" spans="1:11" ht="12.75">
      <c r="A1110" s="184" t="s">
        <v>1238</v>
      </c>
      <c r="B1110" s="185"/>
      <c r="C1110" s="186"/>
      <c r="D1110" s="186"/>
      <c r="E1110" s="184">
        <f>SUM(E1102,E1106,E1108)</f>
        <v>506.34675</v>
      </c>
      <c r="I1110" s="78"/>
      <c r="J1110" s="75"/>
      <c r="K1110" s="75"/>
    </row>
    <row r="1111" spans="1:11" ht="12.75">
      <c r="A1111" s="184" t="s">
        <v>1273</v>
      </c>
      <c r="B1111" s="185"/>
      <c r="C1111" s="186"/>
      <c r="D1111" s="186"/>
      <c r="E1111" s="184">
        <f>E1110*0.2</f>
        <v>101.26935</v>
      </c>
      <c r="I1111" s="78"/>
      <c r="J1111" s="75"/>
      <c r="K1111" s="75"/>
    </row>
    <row r="1112" spans="1:11" ht="12.75">
      <c r="A1112" s="184" t="s">
        <v>1238</v>
      </c>
      <c r="B1112" s="185"/>
      <c r="C1112" s="186"/>
      <c r="D1112" s="186"/>
      <c r="E1112" s="184">
        <f>SUM(E1110:E1111)</f>
        <v>607.6161</v>
      </c>
      <c r="I1112" s="78"/>
      <c r="J1112" s="75"/>
      <c r="K1112" s="75"/>
    </row>
    <row r="1113" spans="1:11" ht="12.75">
      <c r="A1113" s="218"/>
      <c r="B1113" s="217"/>
      <c r="C1113" s="189"/>
      <c r="D1113" s="189"/>
      <c r="E1113" s="218"/>
      <c r="I1113" s="78"/>
      <c r="J1113" s="75"/>
      <c r="K1113" s="75"/>
    </row>
    <row r="1114" spans="1:11" ht="12.75">
      <c r="A1114" s="218"/>
      <c r="B1114" s="217"/>
      <c r="C1114" s="189"/>
      <c r="D1114" s="189"/>
      <c r="E1114" s="218"/>
      <c r="I1114" s="78"/>
      <c r="J1114" s="75"/>
      <c r="K1114" s="75"/>
    </row>
    <row r="1115" spans="1:11" ht="12.75">
      <c r="A1115" s="316" t="s">
        <v>185</v>
      </c>
      <c r="B1115" s="316"/>
      <c r="C1115" s="316"/>
      <c r="D1115" s="316"/>
      <c r="E1115" s="316"/>
      <c r="I1115" s="78"/>
      <c r="J1115" s="75"/>
      <c r="K1115" s="75"/>
    </row>
    <row r="1116" spans="1:11" ht="12.75">
      <c r="A1116" s="192" t="s">
        <v>1247</v>
      </c>
      <c r="B1116" s="192" t="s">
        <v>1248</v>
      </c>
      <c r="C1116" s="192" t="s">
        <v>1249</v>
      </c>
      <c r="D1116" s="192" t="s">
        <v>1250</v>
      </c>
      <c r="E1116" s="192" t="s">
        <v>931</v>
      </c>
      <c r="I1116" s="78"/>
      <c r="J1116" s="75"/>
      <c r="K1116" s="75"/>
    </row>
    <row r="1117" spans="1:11" ht="12.75">
      <c r="A1117" s="186" t="s">
        <v>186</v>
      </c>
      <c r="B1117" s="185" t="s">
        <v>1010</v>
      </c>
      <c r="C1117" s="186">
        <v>1</v>
      </c>
      <c r="D1117" s="186">
        <v>45</v>
      </c>
      <c r="E1117" s="186">
        <f>C1117*D1117</f>
        <v>45</v>
      </c>
      <c r="I1117" s="78"/>
      <c r="J1117" s="75"/>
      <c r="K1117" s="75"/>
    </row>
    <row r="1118" spans="1:11" ht="12.75">
      <c r="A1118" s="186" t="s">
        <v>26</v>
      </c>
      <c r="B1118" s="185"/>
      <c r="C1118" s="186"/>
      <c r="D1118" s="186"/>
      <c r="E1118" s="186">
        <f>SUM(E1117:E1117)</f>
        <v>45</v>
      </c>
      <c r="I1118" s="78"/>
      <c r="J1118" s="75"/>
      <c r="K1118" s="75"/>
    </row>
    <row r="1119" spans="1:11" ht="12.75">
      <c r="A1119" s="186"/>
      <c r="B1119" s="185"/>
      <c r="C1119" s="186"/>
      <c r="D1119" s="186"/>
      <c r="E1119" s="186"/>
      <c r="I1119" s="78"/>
      <c r="J1119" s="75"/>
      <c r="K1119" s="75"/>
    </row>
    <row r="1120" spans="1:11" ht="12.75">
      <c r="A1120" s="186" t="s">
        <v>1267</v>
      </c>
      <c r="B1120" s="185"/>
      <c r="C1120" s="186"/>
      <c r="D1120" s="186"/>
      <c r="E1120" s="186">
        <f>SUM(E1119:E1119)</f>
        <v>0</v>
      </c>
      <c r="I1120" s="78"/>
      <c r="J1120" s="75"/>
      <c r="K1120" s="75"/>
    </row>
    <row r="1121" spans="1:11" ht="12.75">
      <c r="A1121" s="186"/>
      <c r="B1121" s="185"/>
      <c r="C1121" s="186"/>
      <c r="D1121" s="186"/>
      <c r="E1121" s="186"/>
      <c r="I1121" s="78"/>
      <c r="J1121" s="75"/>
      <c r="K1121" s="75"/>
    </row>
    <row r="1122" spans="1:11" ht="12.75">
      <c r="A1122" s="186" t="s">
        <v>1269</v>
      </c>
      <c r="B1122" s="185"/>
      <c r="C1122" s="186"/>
      <c r="D1122" s="186"/>
      <c r="E1122" s="186">
        <f>E1120*$H$4</f>
        <v>0</v>
      </c>
      <c r="I1122" s="78"/>
      <c r="J1122" s="75"/>
      <c r="K1122" s="75"/>
    </row>
    <row r="1123" spans="1:11" ht="12.75">
      <c r="A1123" s="186"/>
      <c r="B1123" s="185"/>
      <c r="C1123" s="186"/>
      <c r="D1123" s="186"/>
      <c r="E1123" s="186"/>
      <c r="I1123" s="78"/>
      <c r="J1123" s="75"/>
      <c r="K1123" s="75"/>
    </row>
    <row r="1124" spans="1:11" ht="12.75">
      <c r="A1124" s="184" t="s">
        <v>1238</v>
      </c>
      <c r="B1124" s="185"/>
      <c r="C1124" s="186"/>
      <c r="D1124" s="186"/>
      <c r="E1124" s="184">
        <f>SUM(E1118,E1120,E1122)</f>
        <v>45</v>
      </c>
      <c r="I1124" s="78"/>
      <c r="J1124" s="75"/>
      <c r="K1124" s="75"/>
    </row>
    <row r="1125" spans="1:11" ht="12.75">
      <c r="A1125" s="184" t="s">
        <v>1273</v>
      </c>
      <c r="B1125" s="185"/>
      <c r="C1125" s="186"/>
      <c r="D1125" s="186"/>
      <c r="E1125" s="184">
        <f>E1124*0.2</f>
        <v>9</v>
      </c>
      <c r="I1125" s="78"/>
      <c r="J1125" s="75"/>
      <c r="K1125" s="75"/>
    </row>
    <row r="1126" spans="1:11" ht="12.75">
      <c r="A1126" s="184" t="s">
        <v>1238</v>
      </c>
      <c r="B1126" s="185"/>
      <c r="C1126" s="186"/>
      <c r="D1126" s="186"/>
      <c r="E1126" s="184">
        <f>SUM(E1124:E1125)</f>
        <v>54</v>
      </c>
      <c r="I1126" s="78"/>
      <c r="J1126" s="75"/>
      <c r="K1126" s="75"/>
    </row>
    <row r="1127" spans="1:11" ht="12.75">
      <c r="A1127" s="218"/>
      <c r="B1127" s="217"/>
      <c r="C1127" s="189"/>
      <c r="D1127" s="189"/>
      <c r="E1127" s="218"/>
      <c r="I1127" s="78"/>
      <c r="J1127" s="75"/>
      <c r="K1127" s="75"/>
    </row>
    <row r="1128" spans="1:11" ht="12.75">
      <c r="A1128" s="218"/>
      <c r="B1128" s="217"/>
      <c r="C1128" s="189"/>
      <c r="D1128" s="189"/>
      <c r="E1128" s="218"/>
      <c r="I1128" s="78"/>
      <c r="J1128" s="75"/>
      <c r="K1128" s="75"/>
    </row>
    <row r="1129" spans="1:11" ht="12.75">
      <c r="A1129" s="316" t="s">
        <v>187</v>
      </c>
      <c r="B1129" s="316"/>
      <c r="C1129" s="316"/>
      <c r="D1129" s="316"/>
      <c r="E1129" s="316"/>
      <c r="I1129" s="78"/>
      <c r="J1129" s="75"/>
      <c r="K1129" s="75"/>
    </row>
    <row r="1130" spans="1:11" ht="12.75">
      <c r="A1130" s="192" t="s">
        <v>1247</v>
      </c>
      <c r="B1130" s="192" t="s">
        <v>1248</v>
      </c>
      <c r="C1130" s="192" t="s">
        <v>1249</v>
      </c>
      <c r="D1130" s="192" t="s">
        <v>1250</v>
      </c>
      <c r="E1130" s="192" t="s">
        <v>931</v>
      </c>
      <c r="I1130" s="78"/>
      <c r="J1130" s="75"/>
      <c r="K1130" s="75"/>
    </row>
    <row r="1131" spans="1:11" ht="12.75">
      <c r="A1131" s="186" t="s">
        <v>188</v>
      </c>
      <c r="B1131" s="185" t="s">
        <v>1014</v>
      </c>
      <c r="C1131" s="186">
        <v>1.08</v>
      </c>
      <c r="D1131" s="186">
        <v>180</v>
      </c>
      <c r="E1131" s="186">
        <f>C1131*D1131</f>
        <v>194.4</v>
      </c>
      <c r="I1131" s="78"/>
      <c r="J1131" s="75"/>
      <c r="K1131" s="75"/>
    </row>
    <row r="1132" spans="1:11" ht="26.25" customHeight="1">
      <c r="A1132" s="223" t="s">
        <v>189</v>
      </c>
      <c r="B1132" s="215" t="s">
        <v>1023</v>
      </c>
      <c r="C1132" s="224">
        <v>0.0062</v>
      </c>
      <c r="D1132" s="224">
        <v>323.25</v>
      </c>
      <c r="E1132" s="224">
        <f>C1132*D1132</f>
        <v>2.00415</v>
      </c>
      <c r="I1132" s="78"/>
      <c r="J1132" s="75"/>
      <c r="K1132" s="75"/>
    </row>
    <row r="1133" spans="1:11" ht="12.75">
      <c r="A1133" s="186" t="s">
        <v>26</v>
      </c>
      <c r="B1133" s="185"/>
      <c r="C1133" s="186"/>
      <c r="D1133" s="186"/>
      <c r="E1133" s="186">
        <f>SUM(E1131:E1132)</f>
        <v>196.40415000000002</v>
      </c>
      <c r="I1133" s="78"/>
      <c r="J1133" s="75"/>
      <c r="K1133" s="75"/>
    </row>
    <row r="1134" spans="1:11" ht="12.75">
      <c r="A1134" s="186"/>
      <c r="B1134" s="185"/>
      <c r="C1134" s="186"/>
      <c r="D1134" s="186"/>
      <c r="E1134" s="186"/>
      <c r="I1134" s="78"/>
      <c r="J1134" s="75"/>
      <c r="K1134" s="75"/>
    </row>
    <row r="1135" spans="1:11" ht="12.75">
      <c r="A1135" s="186" t="s">
        <v>32</v>
      </c>
      <c r="B1135" s="185" t="s">
        <v>1266</v>
      </c>
      <c r="C1135" s="186">
        <v>0.5</v>
      </c>
      <c r="D1135" s="186">
        <f>$H$6</f>
        <v>2.91</v>
      </c>
      <c r="E1135" s="186">
        <f>C1135*D1135</f>
        <v>1.455</v>
      </c>
      <c r="I1135" s="78"/>
      <c r="J1135" s="75"/>
      <c r="K1135" s="75"/>
    </row>
    <row r="1136" spans="1:11" ht="12.75">
      <c r="A1136" s="186" t="s">
        <v>1265</v>
      </c>
      <c r="B1136" s="185" t="s">
        <v>1266</v>
      </c>
      <c r="C1136" s="186">
        <v>0.25</v>
      </c>
      <c r="D1136" s="186">
        <f>$H$7</f>
        <v>1.94</v>
      </c>
      <c r="E1136" s="186">
        <f>C1136*D1136</f>
        <v>0.485</v>
      </c>
      <c r="I1136" s="78"/>
      <c r="J1136" s="75"/>
      <c r="K1136" s="75"/>
    </row>
    <row r="1137" spans="1:11" ht="12.75">
      <c r="A1137" s="186" t="s">
        <v>1267</v>
      </c>
      <c r="B1137" s="185"/>
      <c r="C1137" s="186"/>
      <c r="D1137" s="186"/>
      <c r="E1137" s="186">
        <f>SUM(E1135:E1136)</f>
        <v>1.94</v>
      </c>
      <c r="I1137" s="78"/>
      <c r="J1137" s="75"/>
      <c r="K1137" s="75"/>
    </row>
    <row r="1138" spans="1:11" ht="12.75">
      <c r="A1138" s="186"/>
      <c r="B1138" s="185"/>
      <c r="C1138" s="186"/>
      <c r="D1138" s="186"/>
      <c r="E1138" s="186"/>
      <c r="I1138" s="78"/>
      <c r="J1138" s="75"/>
      <c r="K1138" s="75"/>
    </row>
    <row r="1139" spans="1:11" ht="12.75">
      <c r="A1139" s="186" t="s">
        <v>1269</v>
      </c>
      <c r="B1139" s="185"/>
      <c r="C1139" s="186"/>
      <c r="D1139" s="186"/>
      <c r="E1139" s="186">
        <f>E1137*$H$4</f>
        <v>2.425</v>
      </c>
      <c r="I1139" s="78"/>
      <c r="J1139" s="75"/>
      <c r="K1139" s="75"/>
    </row>
    <row r="1140" spans="1:11" ht="12.75">
      <c r="A1140" s="186"/>
      <c r="B1140" s="185"/>
      <c r="C1140" s="186"/>
      <c r="D1140" s="186"/>
      <c r="E1140" s="186"/>
      <c r="I1140" s="78"/>
      <c r="J1140" s="75"/>
      <c r="K1140" s="75"/>
    </row>
    <row r="1141" spans="1:11" ht="12.75">
      <c r="A1141" s="184" t="s">
        <v>1238</v>
      </c>
      <c r="B1141" s="185"/>
      <c r="C1141" s="186"/>
      <c r="D1141" s="186"/>
      <c r="E1141" s="184">
        <f>SUM(E1133,E1137,E1139)</f>
        <v>200.76915000000002</v>
      </c>
      <c r="I1141" s="78"/>
      <c r="J1141" s="75"/>
      <c r="K1141" s="75"/>
    </row>
    <row r="1142" spans="1:11" ht="12.75">
      <c r="A1142" s="184" t="s">
        <v>1273</v>
      </c>
      <c r="B1142" s="185"/>
      <c r="C1142" s="186"/>
      <c r="D1142" s="186"/>
      <c r="E1142" s="184">
        <f>E1141*0.2</f>
        <v>40.153830000000006</v>
      </c>
      <c r="I1142" s="78"/>
      <c r="J1142" s="75"/>
      <c r="K1142" s="75"/>
    </row>
    <row r="1143" spans="1:11" ht="12.75">
      <c r="A1143" s="184" t="s">
        <v>1238</v>
      </c>
      <c r="B1143" s="185"/>
      <c r="C1143" s="186"/>
      <c r="D1143" s="186"/>
      <c r="E1143" s="184">
        <f>SUM(E1141:E1142)</f>
        <v>240.92298000000002</v>
      </c>
      <c r="I1143" s="78"/>
      <c r="J1143" s="75"/>
      <c r="K1143" s="75"/>
    </row>
    <row r="1144" spans="1:11" ht="12.75">
      <c r="A1144" s="218"/>
      <c r="B1144" s="217"/>
      <c r="C1144" s="189"/>
      <c r="D1144" s="189"/>
      <c r="E1144" s="218"/>
      <c r="I1144" s="78"/>
      <c r="J1144" s="75"/>
      <c r="K1144" s="75"/>
    </row>
    <row r="1145" spans="1:11" ht="12.75">
      <c r="A1145" s="218"/>
      <c r="B1145" s="217"/>
      <c r="C1145" s="189"/>
      <c r="D1145" s="189"/>
      <c r="E1145" s="218"/>
      <c r="I1145" s="78"/>
      <c r="J1145" s="75"/>
      <c r="K1145" s="75"/>
    </row>
    <row r="1146" spans="1:11" ht="12.75">
      <c r="A1146" s="316" t="s">
        <v>190</v>
      </c>
      <c r="B1146" s="316"/>
      <c r="C1146" s="316"/>
      <c r="D1146" s="316"/>
      <c r="E1146" s="316"/>
      <c r="I1146" s="78"/>
      <c r="J1146" s="75"/>
      <c r="K1146" s="75"/>
    </row>
    <row r="1147" spans="1:11" ht="12.75">
      <c r="A1147" s="192" t="s">
        <v>1247</v>
      </c>
      <c r="B1147" s="192" t="s">
        <v>1248</v>
      </c>
      <c r="C1147" s="192" t="s">
        <v>1249</v>
      </c>
      <c r="D1147" s="192" t="s">
        <v>1250</v>
      </c>
      <c r="E1147" s="192" t="s">
        <v>931</v>
      </c>
      <c r="I1147" s="78"/>
      <c r="J1147" s="75"/>
      <c r="K1147" s="75"/>
    </row>
    <row r="1148" spans="1:11" ht="12.75">
      <c r="A1148" s="186" t="s">
        <v>1263</v>
      </c>
      <c r="B1148" s="185" t="s">
        <v>1023</v>
      </c>
      <c r="C1148" s="186">
        <v>1.216</v>
      </c>
      <c r="D1148" s="186">
        <f>$H$12</f>
        <v>50</v>
      </c>
      <c r="E1148" s="186">
        <f>C1148*D1148</f>
        <v>60.8</v>
      </c>
      <c r="I1148" s="78"/>
      <c r="J1148" s="75"/>
      <c r="K1148" s="75"/>
    </row>
    <row r="1149" spans="1:11" ht="12.75">
      <c r="A1149" s="186" t="s">
        <v>65</v>
      </c>
      <c r="B1149" s="185" t="s">
        <v>1260</v>
      </c>
      <c r="C1149" s="186">
        <v>182</v>
      </c>
      <c r="D1149" s="186">
        <v>0.4</v>
      </c>
      <c r="E1149" s="186">
        <f>C1149*D1149</f>
        <v>72.8</v>
      </c>
      <c r="I1149" s="78"/>
      <c r="J1149" s="75"/>
      <c r="K1149" s="75"/>
    </row>
    <row r="1150" spans="1:11" ht="12.75">
      <c r="A1150" s="186" t="s">
        <v>1253</v>
      </c>
      <c r="B1150" s="185" t="s">
        <v>1260</v>
      </c>
      <c r="C1150" s="186">
        <v>365</v>
      </c>
      <c r="D1150" s="186">
        <f>$H$8</f>
        <v>0.4</v>
      </c>
      <c r="E1150" s="186">
        <f>C1150*D1150</f>
        <v>146</v>
      </c>
      <c r="I1150" s="78"/>
      <c r="J1150" s="75"/>
      <c r="K1150" s="75"/>
    </row>
    <row r="1151" spans="1:11" ht="12.75">
      <c r="A1151" s="186" t="s">
        <v>26</v>
      </c>
      <c r="B1151" s="185"/>
      <c r="C1151" s="186"/>
      <c r="D1151" s="186"/>
      <c r="E1151" s="186">
        <f>SUM(E1148:E1150)</f>
        <v>279.6</v>
      </c>
      <c r="I1151" s="78"/>
      <c r="J1151" s="75"/>
      <c r="K1151" s="75"/>
    </row>
    <row r="1152" spans="1:11" ht="12.75">
      <c r="A1152" s="186"/>
      <c r="B1152" s="185"/>
      <c r="C1152" s="186"/>
      <c r="D1152" s="186"/>
      <c r="E1152" s="186"/>
      <c r="I1152" s="78"/>
      <c r="J1152" s="75"/>
      <c r="K1152" s="75"/>
    </row>
    <row r="1153" spans="1:11" ht="12.75">
      <c r="A1153" s="186" t="s">
        <v>1265</v>
      </c>
      <c r="B1153" s="185" t="s">
        <v>1266</v>
      </c>
      <c r="C1153" s="186">
        <v>10</v>
      </c>
      <c r="D1153" s="186">
        <f>$H$7</f>
        <v>1.94</v>
      </c>
      <c r="E1153" s="186">
        <f>C1153*D1153</f>
        <v>19.4</v>
      </c>
      <c r="I1153" s="78"/>
      <c r="J1153" s="75"/>
      <c r="K1153" s="75"/>
    </row>
    <row r="1154" spans="1:11" ht="12.75">
      <c r="A1154" s="186" t="s">
        <v>1267</v>
      </c>
      <c r="B1154" s="185"/>
      <c r="C1154" s="186"/>
      <c r="D1154" s="186"/>
      <c r="E1154" s="186">
        <f>SUM(E1153:E1153)</f>
        <v>19.4</v>
      </c>
      <c r="I1154" s="78"/>
      <c r="J1154" s="75"/>
      <c r="K1154" s="75"/>
    </row>
    <row r="1155" spans="1:11" ht="12.75">
      <c r="A1155" s="186"/>
      <c r="B1155" s="185"/>
      <c r="C1155" s="186"/>
      <c r="D1155" s="186"/>
      <c r="E1155" s="186"/>
      <c r="I1155" s="78"/>
      <c r="J1155" s="75"/>
      <c r="K1155" s="75"/>
    </row>
    <row r="1156" spans="1:11" ht="12.75">
      <c r="A1156" s="186" t="s">
        <v>1269</v>
      </c>
      <c r="B1156" s="185"/>
      <c r="C1156" s="186"/>
      <c r="D1156" s="186"/>
      <c r="E1156" s="186">
        <f>E1154*$H$4</f>
        <v>24.25</v>
      </c>
      <c r="I1156" s="78"/>
      <c r="J1156" s="75"/>
      <c r="K1156" s="75"/>
    </row>
    <row r="1157" spans="1:11" ht="12.75">
      <c r="A1157" s="186"/>
      <c r="B1157" s="185"/>
      <c r="C1157" s="186"/>
      <c r="D1157" s="186"/>
      <c r="E1157" s="186"/>
      <c r="I1157" s="78"/>
      <c r="J1157" s="75"/>
      <c r="K1157" s="75"/>
    </row>
    <row r="1158" spans="1:11" ht="12.75">
      <c r="A1158" s="184" t="s">
        <v>1238</v>
      </c>
      <c r="B1158" s="185"/>
      <c r="C1158" s="186"/>
      <c r="D1158" s="186"/>
      <c r="E1158" s="184">
        <f>SUM(E1151,E1154,E1156)</f>
        <v>323.25</v>
      </c>
      <c r="I1158" s="78"/>
      <c r="J1158" s="75"/>
      <c r="K1158" s="75"/>
    </row>
    <row r="1159" spans="1:11" ht="12.75">
      <c r="A1159" s="184" t="s">
        <v>1273</v>
      </c>
      <c r="B1159" s="185"/>
      <c r="C1159" s="186"/>
      <c r="D1159" s="186"/>
      <c r="E1159" s="184">
        <f>E1158*0.2</f>
        <v>64.65</v>
      </c>
      <c r="I1159" s="78"/>
      <c r="J1159" s="75"/>
      <c r="K1159" s="75"/>
    </row>
    <row r="1160" spans="1:11" ht="12.75">
      <c r="A1160" s="184" t="s">
        <v>1238</v>
      </c>
      <c r="B1160" s="185"/>
      <c r="C1160" s="186"/>
      <c r="D1160" s="186"/>
      <c r="E1160" s="184">
        <f>SUM(E1158:E1159)</f>
        <v>387.9</v>
      </c>
      <c r="I1160" s="78"/>
      <c r="J1160" s="75"/>
      <c r="K1160" s="75"/>
    </row>
    <row r="1161" spans="1:11" ht="12.75">
      <c r="A1161" s="218"/>
      <c r="B1161" s="217"/>
      <c r="C1161" s="189"/>
      <c r="D1161" s="189"/>
      <c r="E1161" s="218"/>
      <c r="I1161" s="78"/>
      <c r="J1161" s="75"/>
      <c r="K1161" s="75"/>
    </row>
    <row r="1162" spans="1:11" ht="12.75">
      <c r="A1162" s="218"/>
      <c r="B1162" s="217"/>
      <c r="C1162" s="189"/>
      <c r="D1162" s="189"/>
      <c r="E1162" s="218"/>
      <c r="I1162" s="78"/>
      <c r="J1162" s="75"/>
      <c r="K1162" s="75"/>
    </row>
    <row r="1163" spans="1:11" ht="12.75">
      <c r="A1163" s="316" t="s">
        <v>702</v>
      </c>
      <c r="B1163" s="316"/>
      <c r="C1163" s="316"/>
      <c r="D1163" s="316"/>
      <c r="E1163" s="316"/>
      <c r="I1163" s="78"/>
      <c r="J1163" s="75"/>
      <c r="K1163" s="75"/>
    </row>
    <row r="1164" spans="1:11" ht="12.75">
      <c r="A1164" s="192" t="s">
        <v>1247</v>
      </c>
      <c r="B1164" s="192" t="s">
        <v>1248</v>
      </c>
      <c r="C1164" s="192" t="s">
        <v>1249</v>
      </c>
      <c r="D1164" s="192" t="s">
        <v>1250</v>
      </c>
      <c r="E1164" s="192" t="s">
        <v>931</v>
      </c>
      <c r="I1164" s="78"/>
      <c r="J1164" s="75"/>
      <c r="K1164" s="75"/>
    </row>
    <row r="1165" spans="1:11" ht="12.75">
      <c r="A1165" s="186" t="s">
        <v>1263</v>
      </c>
      <c r="B1165" s="185" t="s">
        <v>1023</v>
      </c>
      <c r="C1165" s="186">
        <v>0.004</v>
      </c>
      <c r="D1165" s="186">
        <f>$H$12</f>
        <v>50</v>
      </c>
      <c r="E1165" s="186">
        <f>C1165*D1165</f>
        <v>0.2</v>
      </c>
      <c r="I1165" s="78"/>
      <c r="J1165" s="75"/>
      <c r="K1165" s="75"/>
    </row>
    <row r="1166" spans="1:11" ht="12.75">
      <c r="A1166" s="186" t="s">
        <v>65</v>
      </c>
      <c r="B1166" s="185" t="s">
        <v>1260</v>
      </c>
      <c r="C1166" s="186">
        <v>0.546</v>
      </c>
      <c r="D1166" s="186">
        <f>$H$20</f>
        <v>0.3</v>
      </c>
      <c r="E1166" s="186">
        <f>C1166*D1166</f>
        <v>0.1638</v>
      </c>
      <c r="I1166" s="78"/>
      <c r="J1166" s="75"/>
      <c r="K1166" s="75"/>
    </row>
    <row r="1167" spans="1:11" ht="12.75">
      <c r="A1167" s="186" t="s">
        <v>1253</v>
      </c>
      <c r="B1167" s="185" t="s">
        <v>1260</v>
      </c>
      <c r="C1167" s="186">
        <v>0.56</v>
      </c>
      <c r="D1167" s="186">
        <f>$H$8</f>
        <v>0.4</v>
      </c>
      <c r="E1167" s="186">
        <f>C1167*D1167</f>
        <v>0.22400000000000003</v>
      </c>
      <c r="I1167" s="78"/>
      <c r="J1167" s="75"/>
      <c r="K1167" s="75"/>
    </row>
    <row r="1168" spans="1:11" ht="12.75">
      <c r="A1168" s="186" t="s">
        <v>191</v>
      </c>
      <c r="B1168" s="185" t="s">
        <v>1010</v>
      </c>
      <c r="C1168" s="186">
        <v>0.22</v>
      </c>
      <c r="D1168" s="186">
        <v>20</v>
      </c>
      <c r="E1168" s="186">
        <f>C1168*D1168</f>
        <v>4.4</v>
      </c>
      <c r="I1168" s="78"/>
      <c r="J1168" s="75"/>
      <c r="K1168" s="75"/>
    </row>
    <row r="1169" spans="1:11" ht="12.75">
      <c r="A1169" s="186" t="s">
        <v>26</v>
      </c>
      <c r="B1169" s="185"/>
      <c r="C1169" s="186"/>
      <c r="D1169" s="186"/>
      <c r="E1169" s="186">
        <f>SUM(E1165:E1168)</f>
        <v>4.9878</v>
      </c>
      <c r="I1169" s="78"/>
      <c r="J1169" s="75"/>
      <c r="K1169" s="75"/>
    </row>
    <row r="1170" spans="1:11" ht="12.75">
      <c r="A1170" s="186"/>
      <c r="B1170" s="185"/>
      <c r="C1170" s="186"/>
      <c r="D1170" s="186"/>
      <c r="E1170" s="186"/>
      <c r="I1170" s="78"/>
      <c r="J1170" s="75"/>
      <c r="K1170" s="75"/>
    </row>
    <row r="1171" spans="1:11" ht="12.75">
      <c r="A1171" s="186" t="s">
        <v>192</v>
      </c>
      <c r="B1171" s="185" t="s">
        <v>1266</v>
      </c>
      <c r="C1171" s="186">
        <v>0.35</v>
      </c>
      <c r="D1171" s="186">
        <f>$H$6</f>
        <v>2.91</v>
      </c>
      <c r="E1171" s="186">
        <f>C1171*D1171</f>
        <v>1.0185</v>
      </c>
      <c r="I1171" s="78"/>
      <c r="J1171" s="75"/>
      <c r="K1171" s="75"/>
    </row>
    <row r="1172" spans="1:11" ht="12.75">
      <c r="A1172" s="186" t="s">
        <v>1265</v>
      </c>
      <c r="B1172" s="185" t="s">
        <v>1266</v>
      </c>
      <c r="C1172" s="186">
        <v>0.25</v>
      </c>
      <c r="D1172" s="186">
        <f>$H$7</f>
        <v>1.94</v>
      </c>
      <c r="E1172" s="186">
        <f>C1172*D1172</f>
        <v>0.485</v>
      </c>
      <c r="I1172" s="78"/>
      <c r="J1172" s="75"/>
      <c r="K1172" s="75"/>
    </row>
    <row r="1173" spans="1:11" ht="12.75">
      <c r="A1173" s="186" t="s">
        <v>1267</v>
      </c>
      <c r="B1173" s="185"/>
      <c r="C1173" s="186"/>
      <c r="D1173" s="186"/>
      <c r="E1173" s="186">
        <f>SUM(E1171:E1172)</f>
        <v>1.5034999999999998</v>
      </c>
      <c r="I1173" s="78"/>
      <c r="J1173" s="75"/>
      <c r="K1173" s="75"/>
    </row>
    <row r="1174" spans="1:11" ht="12.75">
      <c r="A1174" s="186"/>
      <c r="B1174" s="185"/>
      <c r="C1174" s="186"/>
      <c r="D1174" s="186"/>
      <c r="E1174" s="186"/>
      <c r="I1174" s="78"/>
      <c r="J1174" s="75"/>
      <c r="K1174" s="75"/>
    </row>
    <row r="1175" spans="1:11" ht="12.75">
      <c r="A1175" s="186" t="s">
        <v>1269</v>
      </c>
      <c r="B1175" s="185"/>
      <c r="C1175" s="186"/>
      <c r="D1175" s="186"/>
      <c r="E1175" s="186">
        <f>E1173*$H$4</f>
        <v>1.8793749999999998</v>
      </c>
      <c r="I1175" s="78"/>
      <c r="J1175" s="75"/>
      <c r="K1175" s="75"/>
    </row>
    <row r="1176" spans="1:11" ht="12.75">
      <c r="A1176" s="186"/>
      <c r="B1176" s="185"/>
      <c r="C1176" s="186"/>
      <c r="D1176" s="186"/>
      <c r="E1176" s="186"/>
      <c r="I1176" s="78"/>
      <c r="J1176" s="75"/>
      <c r="K1176" s="75"/>
    </row>
    <row r="1177" spans="1:11" ht="12.75">
      <c r="A1177" s="184" t="s">
        <v>1238</v>
      </c>
      <c r="B1177" s="185"/>
      <c r="C1177" s="186"/>
      <c r="D1177" s="186"/>
      <c r="E1177" s="184">
        <f>SUM(E1169,E1173,E1175)</f>
        <v>8.370675</v>
      </c>
      <c r="I1177" s="78"/>
      <c r="J1177" s="75"/>
      <c r="K1177" s="75"/>
    </row>
    <row r="1178" spans="1:11" ht="12.75">
      <c r="A1178" s="184" t="s">
        <v>1273</v>
      </c>
      <c r="B1178" s="185"/>
      <c r="C1178" s="186"/>
      <c r="D1178" s="186"/>
      <c r="E1178" s="184">
        <f>E1177*0.2</f>
        <v>1.6741350000000002</v>
      </c>
      <c r="I1178" s="78"/>
      <c r="J1178" s="75"/>
      <c r="K1178" s="75"/>
    </row>
    <row r="1179" spans="1:11" ht="12.75">
      <c r="A1179" s="184" t="s">
        <v>1238</v>
      </c>
      <c r="B1179" s="185"/>
      <c r="C1179" s="186"/>
      <c r="D1179" s="186"/>
      <c r="E1179" s="184">
        <f>SUM(E1177:E1178)</f>
        <v>10.04481</v>
      </c>
      <c r="I1179" s="78"/>
      <c r="J1179" s="75"/>
      <c r="K1179" s="75"/>
    </row>
    <row r="1180" spans="1:11" ht="12.75">
      <c r="A1180" s="184"/>
      <c r="B1180" s="185"/>
      <c r="C1180" s="186"/>
      <c r="D1180" s="186"/>
      <c r="E1180" s="184"/>
      <c r="I1180" s="78"/>
      <c r="J1180" s="75"/>
      <c r="K1180" s="75"/>
    </row>
    <row r="1181" spans="1:11" ht="12.75">
      <c r="A1181" s="316" t="s">
        <v>193</v>
      </c>
      <c r="B1181" s="316"/>
      <c r="C1181" s="316"/>
      <c r="D1181" s="316"/>
      <c r="E1181" s="316"/>
      <c r="I1181" s="78"/>
      <c r="J1181" s="75"/>
      <c r="K1181" s="75"/>
    </row>
    <row r="1182" spans="1:11" ht="12.75">
      <c r="A1182" s="192" t="s">
        <v>1247</v>
      </c>
      <c r="B1182" s="192" t="s">
        <v>1248</v>
      </c>
      <c r="C1182" s="192" t="s">
        <v>1249</v>
      </c>
      <c r="D1182" s="192" t="s">
        <v>1250</v>
      </c>
      <c r="E1182" s="192" t="s">
        <v>931</v>
      </c>
      <c r="I1182" s="78"/>
      <c r="J1182" s="75"/>
      <c r="K1182" s="75"/>
    </row>
    <row r="1183" spans="1:11" ht="12.75">
      <c r="A1183" s="186" t="s">
        <v>1263</v>
      </c>
      <c r="B1183" s="185" t="s">
        <v>1023</v>
      </c>
      <c r="C1183" s="186">
        <v>0.02</v>
      </c>
      <c r="D1183" s="186">
        <f>$H$12</f>
        <v>50</v>
      </c>
      <c r="E1183" s="186">
        <f>C1183*D1183</f>
        <v>1</v>
      </c>
      <c r="I1183" s="78"/>
      <c r="J1183" s="75"/>
      <c r="K1183" s="75"/>
    </row>
    <row r="1184" spans="1:11" ht="12.75">
      <c r="A1184" s="186" t="s">
        <v>65</v>
      </c>
      <c r="B1184" s="185" t="s">
        <v>1260</v>
      </c>
      <c r="C1184" s="186">
        <v>2.73</v>
      </c>
      <c r="D1184" s="186">
        <f>$H$20</f>
        <v>0.3</v>
      </c>
      <c r="E1184" s="186">
        <f>C1184*D1184</f>
        <v>0.819</v>
      </c>
      <c r="I1184" s="78"/>
      <c r="J1184" s="75"/>
      <c r="K1184" s="75"/>
    </row>
    <row r="1185" spans="1:11" ht="12.75">
      <c r="A1185" s="186" t="s">
        <v>1253</v>
      </c>
      <c r="B1185" s="185" t="s">
        <v>1260</v>
      </c>
      <c r="C1185" s="186">
        <v>2.8</v>
      </c>
      <c r="D1185" s="186">
        <f>$H$8</f>
        <v>0.4</v>
      </c>
      <c r="E1185" s="186">
        <f>C1185*D1185</f>
        <v>1.1199999999999999</v>
      </c>
      <c r="I1185" s="78"/>
      <c r="J1185" s="75"/>
      <c r="K1185" s="75"/>
    </row>
    <row r="1186" spans="1:11" ht="12.75">
      <c r="A1186" s="186" t="s">
        <v>191</v>
      </c>
      <c r="B1186" s="185" t="s">
        <v>1010</v>
      </c>
      <c r="C1186" s="186">
        <v>1.05</v>
      </c>
      <c r="D1186" s="186">
        <v>30</v>
      </c>
      <c r="E1186" s="186">
        <f>C1186*D1186</f>
        <v>31.5</v>
      </c>
      <c r="I1186" s="78"/>
      <c r="J1186" s="75"/>
      <c r="K1186" s="75"/>
    </row>
    <row r="1187" spans="1:11" ht="12.75">
      <c r="A1187" s="186" t="s">
        <v>26</v>
      </c>
      <c r="B1187" s="185"/>
      <c r="C1187" s="186"/>
      <c r="D1187" s="186"/>
      <c r="E1187" s="186">
        <f>SUM(E1183:E1186)</f>
        <v>34.439</v>
      </c>
      <c r="I1187" s="78"/>
      <c r="J1187" s="75"/>
      <c r="K1187" s="75"/>
    </row>
    <row r="1188" spans="1:11" ht="12.75">
      <c r="A1188" s="186"/>
      <c r="B1188" s="185"/>
      <c r="C1188" s="186"/>
      <c r="D1188" s="186"/>
      <c r="E1188" s="186"/>
      <c r="I1188" s="78"/>
      <c r="J1188" s="75"/>
      <c r="K1188" s="75"/>
    </row>
    <row r="1189" spans="1:11" ht="12.75">
      <c r="A1189" s="186" t="s">
        <v>192</v>
      </c>
      <c r="B1189" s="185" t="s">
        <v>1266</v>
      </c>
      <c r="C1189" s="186">
        <v>1.75</v>
      </c>
      <c r="D1189" s="186">
        <f>$H$6</f>
        <v>2.91</v>
      </c>
      <c r="E1189" s="186">
        <f>C1189*D1189</f>
        <v>5.0925</v>
      </c>
      <c r="I1189" s="78"/>
      <c r="J1189" s="75"/>
      <c r="K1189" s="75"/>
    </row>
    <row r="1190" spans="1:11" ht="12.75">
      <c r="A1190" s="186" t="s">
        <v>1265</v>
      </c>
      <c r="B1190" s="185" t="s">
        <v>1266</v>
      </c>
      <c r="C1190" s="186">
        <v>1.25</v>
      </c>
      <c r="D1190" s="186">
        <f>$H$7</f>
        <v>1.94</v>
      </c>
      <c r="E1190" s="186">
        <f>C1190*D1190</f>
        <v>2.425</v>
      </c>
      <c r="I1190" s="78"/>
      <c r="J1190" s="75"/>
      <c r="K1190" s="75"/>
    </row>
    <row r="1191" spans="1:11" ht="12.75">
      <c r="A1191" s="186" t="s">
        <v>1267</v>
      </c>
      <c r="B1191" s="185"/>
      <c r="C1191" s="186"/>
      <c r="D1191" s="186"/>
      <c r="E1191" s="186">
        <f>SUM(E1189:E1190)</f>
        <v>7.5175</v>
      </c>
      <c r="I1191" s="78"/>
      <c r="J1191" s="75"/>
      <c r="K1191" s="75"/>
    </row>
    <row r="1192" spans="1:11" ht="12.75">
      <c r="A1192" s="186"/>
      <c r="B1192" s="185"/>
      <c r="C1192" s="186"/>
      <c r="D1192" s="186"/>
      <c r="E1192" s="186"/>
      <c r="I1192" s="78"/>
      <c r="J1192" s="75"/>
      <c r="K1192" s="75"/>
    </row>
    <row r="1193" spans="1:11" ht="12.75">
      <c r="A1193" s="186" t="s">
        <v>1269</v>
      </c>
      <c r="B1193" s="185"/>
      <c r="C1193" s="186"/>
      <c r="D1193" s="186"/>
      <c r="E1193" s="186">
        <f>E1191*$H$4</f>
        <v>9.396875</v>
      </c>
      <c r="I1193" s="78"/>
      <c r="J1193" s="75"/>
      <c r="K1193" s="75"/>
    </row>
    <row r="1194" spans="1:11" ht="12.75">
      <c r="A1194" s="186"/>
      <c r="B1194" s="185"/>
      <c r="C1194" s="186"/>
      <c r="D1194" s="186"/>
      <c r="E1194" s="186"/>
      <c r="I1194" s="78"/>
      <c r="J1194" s="75"/>
      <c r="K1194" s="75"/>
    </row>
    <row r="1195" spans="1:11" ht="12.75">
      <c r="A1195" s="184" t="s">
        <v>1238</v>
      </c>
      <c r="B1195" s="185"/>
      <c r="C1195" s="186"/>
      <c r="D1195" s="186"/>
      <c r="E1195" s="184">
        <f>SUM(E1187,E1191,E1193)</f>
        <v>51.353375</v>
      </c>
      <c r="I1195" s="78"/>
      <c r="J1195" s="75"/>
      <c r="K1195" s="75"/>
    </row>
    <row r="1196" spans="1:11" ht="12.75">
      <c r="A1196" s="184" t="s">
        <v>1273</v>
      </c>
      <c r="B1196" s="185"/>
      <c r="C1196" s="186"/>
      <c r="D1196" s="186"/>
      <c r="E1196" s="184">
        <f>E1195*0.2</f>
        <v>10.270675</v>
      </c>
      <c r="I1196" s="78"/>
      <c r="J1196" s="75"/>
      <c r="K1196" s="75"/>
    </row>
    <row r="1197" spans="1:11" ht="12.75">
      <c r="A1197" s="184" t="s">
        <v>1238</v>
      </c>
      <c r="B1197" s="185"/>
      <c r="C1197" s="186"/>
      <c r="D1197" s="186"/>
      <c r="E1197" s="184">
        <f>SUM(E1195:E1196)</f>
        <v>61.62405</v>
      </c>
      <c r="I1197" s="78"/>
      <c r="J1197" s="75"/>
      <c r="K1197" s="75"/>
    </row>
    <row r="1198" spans="1:11" ht="12.75">
      <c r="A1198" s="184"/>
      <c r="B1198" s="185"/>
      <c r="C1198" s="186"/>
      <c r="D1198" s="186"/>
      <c r="E1198" s="184"/>
      <c r="I1198" s="78"/>
      <c r="J1198" s="75"/>
      <c r="K1198" s="75"/>
    </row>
    <row r="1199" spans="1:11" ht="12.75">
      <c r="A1199" s="316" t="s">
        <v>194</v>
      </c>
      <c r="B1199" s="316"/>
      <c r="C1199" s="316"/>
      <c r="D1199" s="316"/>
      <c r="E1199" s="316"/>
      <c r="I1199" s="78"/>
      <c r="J1199" s="75"/>
      <c r="K1199" s="75"/>
    </row>
    <row r="1200" spans="1:11" ht="12.75">
      <c r="A1200" s="192" t="s">
        <v>1247</v>
      </c>
      <c r="B1200" s="192" t="s">
        <v>1248</v>
      </c>
      <c r="C1200" s="192" t="s">
        <v>1249</v>
      </c>
      <c r="D1200" s="192" t="s">
        <v>1250</v>
      </c>
      <c r="E1200" s="192" t="s">
        <v>931</v>
      </c>
      <c r="I1200" s="78"/>
      <c r="J1200" s="75"/>
      <c r="K1200" s="75"/>
    </row>
    <row r="1201" spans="1:11" ht="12.75">
      <c r="A1201" s="186" t="s">
        <v>195</v>
      </c>
      <c r="B1201" s="185" t="s">
        <v>1023</v>
      </c>
      <c r="C1201" s="186">
        <v>0.0023</v>
      </c>
      <c r="D1201" s="186">
        <v>298.85</v>
      </c>
      <c r="E1201" s="186">
        <f>C1201*D1201</f>
        <v>0.687355</v>
      </c>
      <c r="I1201" s="78"/>
      <c r="J1201" s="75"/>
      <c r="K1201" s="75"/>
    </row>
    <row r="1202" spans="1:11" ht="12.75">
      <c r="A1202" s="186" t="s">
        <v>196</v>
      </c>
      <c r="B1202" s="185" t="s">
        <v>1039</v>
      </c>
      <c r="C1202" s="186">
        <v>1</v>
      </c>
      <c r="D1202" s="186">
        <v>61.9</v>
      </c>
      <c r="E1202" s="186">
        <f>C1202*D1202</f>
        <v>61.9</v>
      </c>
      <c r="I1202" s="78"/>
      <c r="J1202" s="75"/>
      <c r="K1202" s="75"/>
    </row>
    <row r="1203" spans="1:11" ht="12.75">
      <c r="A1203" s="186" t="s">
        <v>197</v>
      </c>
      <c r="B1203" s="185" t="s">
        <v>1039</v>
      </c>
      <c r="C1203" s="186">
        <v>1</v>
      </c>
      <c r="D1203" s="186">
        <v>20.7</v>
      </c>
      <c r="E1203" s="186">
        <f>C1203*D1203</f>
        <v>20.7</v>
      </c>
      <c r="I1203" s="78"/>
      <c r="J1203" s="75"/>
      <c r="K1203" s="75"/>
    </row>
    <row r="1204" spans="1:11" ht="12.75">
      <c r="A1204" s="186" t="s">
        <v>198</v>
      </c>
      <c r="B1204" s="185" t="s">
        <v>1039</v>
      </c>
      <c r="C1204" s="186">
        <v>1</v>
      </c>
      <c r="D1204" s="186">
        <v>93.2</v>
      </c>
      <c r="E1204" s="186">
        <f>C1204*D1204</f>
        <v>93.2</v>
      </c>
      <c r="I1204" s="78"/>
      <c r="J1204" s="75"/>
      <c r="K1204" s="75"/>
    </row>
    <row r="1205" spans="1:11" ht="12.75">
      <c r="A1205" s="186" t="s">
        <v>199</v>
      </c>
      <c r="B1205" s="185" t="s">
        <v>1010</v>
      </c>
      <c r="C1205" s="186">
        <v>0.7</v>
      </c>
      <c r="D1205" s="186">
        <v>180</v>
      </c>
      <c r="E1205" s="186">
        <f>C1205*D1205</f>
        <v>125.99999999999999</v>
      </c>
      <c r="I1205" s="78"/>
      <c r="J1205" s="75"/>
      <c r="K1205" s="75"/>
    </row>
    <row r="1206" spans="1:11" ht="12.75">
      <c r="A1206" s="186" t="s">
        <v>26</v>
      </c>
      <c r="B1206" s="185"/>
      <c r="C1206" s="186"/>
      <c r="D1206" s="186"/>
      <c r="E1206" s="186">
        <f>SUM(E1201:E1205)</f>
        <v>302.487355</v>
      </c>
      <c r="I1206" s="78"/>
      <c r="J1206" s="75"/>
      <c r="K1206" s="75"/>
    </row>
    <row r="1207" spans="1:11" ht="12.75">
      <c r="A1207" s="186"/>
      <c r="B1207" s="185"/>
      <c r="C1207" s="186"/>
      <c r="D1207" s="186"/>
      <c r="E1207" s="186"/>
      <c r="I1207" s="78"/>
      <c r="J1207" s="75"/>
      <c r="K1207" s="75"/>
    </row>
    <row r="1208" spans="1:11" ht="12.75">
      <c r="A1208" s="186" t="s">
        <v>62</v>
      </c>
      <c r="B1208" s="185" t="s">
        <v>1266</v>
      </c>
      <c r="C1208" s="186">
        <v>1.5</v>
      </c>
      <c r="D1208" s="186">
        <f>$H$6</f>
        <v>2.91</v>
      </c>
      <c r="E1208" s="186">
        <f>C1208*D1208</f>
        <v>4.365</v>
      </c>
      <c r="I1208" s="78"/>
      <c r="J1208" s="75"/>
      <c r="K1208" s="75"/>
    </row>
    <row r="1209" spans="1:11" ht="12.75">
      <c r="A1209" s="186" t="s">
        <v>32</v>
      </c>
      <c r="B1209" s="185" t="s">
        <v>1266</v>
      </c>
      <c r="C1209" s="186">
        <v>1.4</v>
      </c>
      <c r="D1209" s="186">
        <f>$H$6</f>
        <v>2.91</v>
      </c>
      <c r="E1209" s="186">
        <f>C1209*D1209</f>
        <v>4.074</v>
      </c>
      <c r="I1209" s="78"/>
      <c r="J1209" s="75"/>
      <c r="K1209" s="75"/>
    </row>
    <row r="1210" spans="1:11" ht="12.75">
      <c r="A1210" s="186" t="s">
        <v>1265</v>
      </c>
      <c r="B1210" s="185" t="s">
        <v>1266</v>
      </c>
      <c r="C1210" s="186">
        <v>2.9</v>
      </c>
      <c r="D1210" s="186">
        <f>$H$7</f>
        <v>1.94</v>
      </c>
      <c r="E1210" s="186">
        <f>C1210*D1210</f>
        <v>5.6259999999999994</v>
      </c>
      <c r="I1210" s="78"/>
      <c r="J1210" s="75"/>
      <c r="K1210" s="75"/>
    </row>
    <row r="1211" spans="1:11" ht="12.75">
      <c r="A1211" s="186" t="s">
        <v>1267</v>
      </c>
      <c r="B1211" s="185"/>
      <c r="C1211" s="186"/>
      <c r="D1211" s="186"/>
      <c r="E1211" s="186">
        <f>SUM(E1208:E1210)</f>
        <v>14.065</v>
      </c>
      <c r="I1211" s="78"/>
      <c r="J1211" s="75"/>
      <c r="K1211" s="75"/>
    </row>
    <row r="1212" spans="1:11" ht="12.75">
      <c r="A1212" s="186"/>
      <c r="B1212" s="185"/>
      <c r="C1212" s="186"/>
      <c r="D1212" s="186"/>
      <c r="E1212" s="186"/>
      <c r="I1212" s="78"/>
      <c r="J1212" s="75"/>
      <c r="K1212" s="75"/>
    </row>
    <row r="1213" spans="1:11" ht="12.75">
      <c r="A1213" s="186" t="s">
        <v>1269</v>
      </c>
      <c r="B1213" s="185"/>
      <c r="C1213" s="186"/>
      <c r="D1213" s="186"/>
      <c r="E1213" s="186">
        <f>E1211*$H$4</f>
        <v>17.58125</v>
      </c>
      <c r="I1213" s="78"/>
      <c r="J1213" s="75"/>
      <c r="K1213" s="75"/>
    </row>
    <row r="1214" spans="1:11" ht="12.75">
      <c r="A1214" s="186"/>
      <c r="B1214" s="185"/>
      <c r="C1214" s="186"/>
      <c r="D1214" s="186"/>
      <c r="E1214" s="186"/>
      <c r="I1214" s="78"/>
      <c r="J1214" s="75"/>
      <c r="K1214" s="75"/>
    </row>
    <row r="1215" spans="1:11" ht="12.75">
      <c r="A1215" s="184" t="s">
        <v>1238</v>
      </c>
      <c r="B1215" s="185"/>
      <c r="C1215" s="186"/>
      <c r="D1215" s="186"/>
      <c r="E1215" s="184">
        <f>SUM(E1206,E1211,E1213)</f>
        <v>334.133605</v>
      </c>
      <c r="I1215" s="78"/>
      <c r="J1215" s="75"/>
      <c r="K1215" s="75"/>
    </row>
    <row r="1216" spans="1:11" ht="12.75">
      <c r="A1216" s="184" t="s">
        <v>1273</v>
      </c>
      <c r="B1216" s="185"/>
      <c r="C1216" s="186"/>
      <c r="D1216" s="186"/>
      <c r="E1216" s="184">
        <f>E1215*0.2</f>
        <v>66.826721</v>
      </c>
      <c r="I1216" s="78"/>
      <c r="J1216" s="75"/>
      <c r="K1216" s="75"/>
    </row>
    <row r="1217" spans="1:11" ht="12.75">
      <c r="A1217" s="184" t="s">
        <v>1238</v>
      </c>
      <c r="B1217" s="185"/>
      <c r="C1217" s="186"/>
      <c r="D1217" s="186"/>
      <c r="E1217" s="184">
        <f>SUM(E1215:E1216)</f>
        <v>400.960326</v>
      </c>
      <c r="I1217" s="78"/>
      <c r="J1217" s="75"/>
      <c r="K1217" s="75"/>
    </row>
    <row r="1218" spans="1:11" ht="12.75">
      <c r="A1218" s="184"/>
      <c r="B1218" s="185"/>
      <c r="C1218" s="186"/>
      <c r="D1218" s="186"/>
      <c r="E1218" s="184"/>
      <c r="I1218" s="78"/>
      <c r="J1218" s="75"/>
      <c r="K1218" s="75"/>
    </row>
    <row r="1219" spans="1:11" ht="12.75">
      <c r="A1219" s="316" t="s">
        <v>200</v>
      </c>
      <c r="B1219" s="316"/>
      <c r="C1219" s="316"/>
      <c r="D1219" s="316"/>
      <c r="E1219" s="316"/>
      <c r="I1219" s="78"/>
      <c r="J1219" s="75"/>
      <c r="K1219" s="75"/>
    </row>
    <row r="1220" spans="1:11" ht="12.75">
      <c r="A1220" s="192" t="s">
        <v>1247</v>
      </c>
      <c r="B1220" s="192" t="s">
        <v>1248</v>
      </c>
      <c r="C1220" s="192" t="s">
        <v>1249</v>
      </c>
      <c r="D1220" s="192" t="s">
        <v>1250</v>
      </c>
      <c r="E1220" s="192" t="s">
        <v>931</v>
      </c>
      <c r="I1220" s="78"/>
      <c r="J1220" s="75"/>
      <c r="K1220" s="75"/>
    </row>
    <row r="1221" spans="1:11" ht="12.75">
      <c r="A1221" s="186" t="s">
        <v>195</v>
      </c>
      <c r="B1221" s="185" t="s">
        <v>1023</v>
      </c>
      <c r="C1221" s="186">
        <v>0.0023</v>
      </c>
      <c r="D1221" s="186">
        <v>298.85</v>
      </c>
      <c r="E1221" s="186">
        <f aca="true" t="shared" si="3" ref="E1221:E1226">C1221*D1221</f>
        <v>0.687355</v>
      </c>
      <c r="I1221" s="78"/>
      <c r="J1221" s="75"/>
      <c r="K1221" s="75"/>
    </row>
    <row r="1222" spans="1:11" ht="12.75">
      <c r="A1222" s="186" t="s">
        <v>196</v>
      </c>
      <c r="B1222" s="185" t="s">
        <v>1039</v>
      </c>
      <c r="C1222" s="186">
        <v>1</v>
      </c>
      <c r="D1222" s="186">
        <v>61.9</v>
      </c>
      <c r="E1222" s="186">
        <f t="shared" si="3"/>
        <v>61.9</v>
      </c>
      <c r="I1222" s="78"/>
      <c r="J1222" s="75"/>
      <c r="K1222" s="75"/>
    </row>
    <row r="1223" spans="1:11" ht="12.75">
      <c r="A1223" s="186" t="s">
        <v>197</v>
      </c>
      <c r="B1223" s="185" t="s">
        <v>1039</v>
      </c>
      <c r="C1223" s="186">
        <v>1</v>
      </c>
      <c r="D1223" s="186">
        <v>20.7</v>
      </c>
      <c r="E1223" s="186">
        <f t="shared" si="3"/>
        <v>20.7</v>
      </c>
      <c r="I1223" s="78"/>
      <c r="J1223" s="75"/>
      <c r="K1223" s="75"/>
    </row>
    <row r="1224" spans="1:11" ht="12.75">
      <c r="A1224" s="186" t="s">
        <v>201</v>
      </c>
      <c r="B1224" s="185" t="s">
        <v>1260</v>
      </c>
      <c r="C1224" s="186">
        <v>0.6</v>
      </c>
      <c r="D1224" s="186">
        <v>5</v>
      </c>
      <c r="E1224" s="186">
        <f t="shared" si="3"/>
        <v>3</v>
      </c>
      <c r="I1224" s="78"/>
      <c r="J1224" s="75"/>
      <c r="K1224" s="75"/>
    </row>
    <row r="1225" spans="1:11" ht="12.75">
      <c r="A1225" s="186" t="s">
        <v>202</v>
      </c>
      <c r="B1225" s="185" t="s">
        <v>1039</v>
      </c>
      <c r="C1225" s="186">
        <v>1</v>
      </c>
      <c r="D1225" s="186">
        <v>39</v>
      </c>
      <c r="E1225" s="186">
        <f t="shared" si="3"/>
        <v>39</v>
      </c>
      <c r="I1225" s="78"/>
      <c r="J1225" s="75"/>
      <c r="K1225" s="75"/>
    </row>
    <row r="1226" spans="1:11" ht="12.75">
      <c r="A1226" s="186" t="s">
        <v>199</v>
      </c>
      <c r="B1226" s="185" t="s">
        <v>1010</v>
      </c>
      <c r="C1226" s="186">
        <v>0.5</v>
      </c>
      <c r="D1226" s="186">
        <v>180</v>
      </c>
      <c r="E1226" s="186">
        <f t="shared" si="3"/>
        <v>90</v>
      </c>
      <c r="I1226" s="78"/>
      <c r="J1226" s="75"/>
      <c r="K1226" s="75"/>
    </row>
    <row r="1227" spans="1:11" ht="12.75">
      <c r="A1227" s="186" t="s">
        <v>26</v>
      </c>
      <c r="B1227" s="185"/>
      <c r="C1227" s="186"/>
      <c r="D1227" s="186"/>
      <c r="E1227" s="186">
        <f>SUM(E1221:E1226)</f>
        <v>215.287355</v>
      </c>
      <c r="I1227" s="78"/>
      <c r="J1227" s="75"/>
      <c r="K1227" s="75"/>
    </row>
    <row r="1228" spans="1:11" ht="12.75">
      <c r="A1228" s="186"/>
      <c r="B1228" s="185"/>
      <c r="C1228" s="186"/>
      <c r="D1228" s="186"/>
      <c r="E1228" s="186"/>
      <c r="I1228" s="78"/>
      <c r="J1228" s="75"/>
      <c r="K1228" s="75"/>
    </row>
    <row r="1229" spans="1:11" ht="12.75">
      <c r="A1229" s="186" t="s">
        <v>62</v>
      </c>
      <c r="B1229" s="185" t="s">
        <v>1266</v>
      </c>
      <c r="C1229" s="186">
        <v>1.5</v>
      </c>
      <c r="D1229" s="186">
        <f>$H$6</f>
        <v>2.91</v>
      </c>
      <c r="E1229" s="186">
        <f>C1229*D1229</f>
        <v>4.365</v>
      </c>
      <c r="I1229" s="78"/>
      <c r="J1229" s="75"/>
      <c r="K1229" s="75"/>
    </row>
    <row r="1230" spans="1:11" ht="12.75">
      <c r="A1230" s="186" t="s">
        <v>32</v>
      </c>
      <c r="B1230" s="185" t="s">
        <v>1266</v>
      </c>
      <c r="C1230" s="186">
        <v>1.4</v>
      </c>
      <c r="D1230" s="186">
        <f>$H$6</f>
        <v>2.91</v>
      </c>
      <c r="E1230" s="186">
        <f>C1230*D1230</f>
        <v>4.074</v>
      </c>
      <c r="I1230" s="78"/>
      <c r="J1230" s="75"/>
      <c r="K1230" s="75"/>
    </row>
    <row r="1231" spans="1:11" ht="12.75">
      <c r="A1231" s="186" t="s">
        <v>1265</v>
      </c>
      <c r="B1231" s="185" t="s">
        <v>1266</v>
      </c>
      <c r="C1231" s="186">
        <v>2.9</v>
      </c>
      <c r="D1231" s="186">
        <f>$H$7</f>
        <v>1.94</v>
      </c>
      <c r="E1231" s="186">
        <f>C1231*D1231</f>
        <v>5.6259999999999994</v>
      </c>
      <c r="I1231" s="78"/>
      <c r="J1231" s="75"/>
      <c r="K1231" s="75"/>
    </row>
    <row r="1232" spans="1:11" ht="12.75">
      <c r="A1232" s="186" t="s">
        <v>1267</v>
      </c>
      <c r="B1232" s="185"/>
      <c r="C1232" s="186"/>
      <c r="D1232" s="186"/>
      <c r="E1232" s="186">
        <f>SUM(E1229:E1231)</f>
        <v>14.065</v>
      </c>
      <c r="I1232" s="78"/>
      <c r="J1232" s="75"/>
      <c r="K1232" s="75"/>
    </row>
    <row r="1233" spans="1:11" ht="12.75">
      <c r="A1233" s="186"/>
      <c r="B1233" s="185"/>
      <c r="C1233" s="186"/>
      <c r="D1233" s="186"/>
      <c r="E1233" s="186"/>
      <c r="I1233" s="78"/>
      <c r="J1233" s="75"/>
      <c r="K1233" s="75"/>
    </row>
    <row r="1234" spans="1:11" ht="12.75">
      <c r="A1234" s="186" t="s">
        <v>1269</v>
      </c>
      <c r="B1234" s="185"/>
      <c r="C1234" s="186"/>
      <c r="D1234" s="186"/>
      <c r="E1234" s="186">
        <f>E1232*$H$4</f>
        <v>17.58125</v>
      </c>
      <c r="I1234" s="78"/>
      <c r="J1234" s="75"/>
      <c r="K1234" s="75"/>
    </row>
    <row r="1235" spans="1:11" ht="12.75">
      <c r="A1235" s="186"/>
      <c r="B1235" s="185"/>
      <c r="C1235" s="186"/>
      <c r="D1235" s="186"/>
      <c r="E1235" s="186"/>
      <c r="I1235" s="78"/>
      <c r="J1235" s="75"/>
      <c r="K1235" s="75"/>
    </row>
    <row r="1236" spans="1:11" ht="12.75">
      <c r="A1236" s="184" t="s">
        <v>1238</v>
      </c>
      <c r="B1236" s="185"/>
      <c r="C1236" s="186"/>
      <c r="D1236" s="186"/>
      <c r="E1236" s="184">
        <f>SUM(E1227,E1232,E1234)</f>
        <v>246.933605</v>
      </c>
      <c r="I1236" s="78"/>
      <c r="J1236" s="75"/>
      <c r="K1236" s="75"/>
    </row>
    <row r="1237" spans="1:11" ht="12.75">
      <c r="A1237" s="184" t="s">
        <v>1273</v>
      </c>
      <c r="B1237" s="185"/>
      <c r="C1237" s="186"/>
      <c r="D1237" s="186"/>
      <c r="E1237" s="184">
        <f>E1236*0.2</f>
        <v>49.386721</v>
      </c>
      <c r="I1237" s="78"/>
      <c r="J1237" s="75"/>
      <c r="K1237" s="75"/>
    </row>
    <row r="1238" spans="1:11" ht="12.75">
      <c r="A1238" s="184" t="s">
        <v>1238</v>
      </c>
      <c r="B1238" s="185"/>
      <c r="C1238" s="186"/>
      <c r="D1238" s="186"/>
      <c r="E1238" s="184">
        <f>SUM(E1236:E1237)</f>
        <v>296.320326</v>
      </c>
      <c r="I1238" s="78"/>
      <c r="J1238" s="75"/>
      <c r="K1238" s="75"/>
    </row>
    <row r="1239" spans="1:11" ht="12.75">
      <c r="A1239" s="184"/>
      <c r="B1239" s="185"/>
      <c r="C1239" s="186"/>
      <c r="D1239" s="186"/>
      <c r="E1239" s="184"/>
      <c r="I1239" s="78"/>
      <c r="J1239" s="75"/>
      <c r="K1239" s="75"/>
    </row>
    <row r="1240" spans="1:11" ht="12.75">
      <c r="A1240" s="316" t="s">
        <v>203</v>
      </c>
      <c r="B1240" s="316"/>
      <c r="C1240" s="316"/>
      <c r="D1240" s="316"/>
      <c r="E1240" s="316"/>
      <c r="I1240" s="78"/>
      <c r="J1240" s="75"/>
      <c r="K1240" s="75"/>
    </row>
    <row r="1241" spans="1:11" ht="12.75">
      <c r="A1241" s="192" t="s">
        <v>1247</v>
      </c>
      <c r="B1241" s="192" t="s">
        <v>1248</v>
      </c>
      <c r="C1241" s="192" t="s">
        <v>1249</v>
      </c>
      <c r="D1241" s="192" t="s">
        <v>1250</v>
      </c>
      <c r="E1241" s="192" t="s">
        <v>931</v>
      </c>
      <c r="I1241" s="78"/>
      <c r="J1241" s="75"/>
      <c r="K1241" s="75"/>
    </row>
    <row r="1242" spans="1:11" ht="12.75">
      <c r="A1242" s="186" t="s">
        <v>204</v>
      </c>
      <c r="B1242" s="185" t="s">
        <v>1039</v>
      </c>
      <c r="C1242" s="186">
        <v>2</v>
      </c>
      <c r="D1242" s="186">
        <v>0.3</v>
      </c>
      <c r="E1242" s="186">
        <f aca="true" t="shared" si="4" ref="E1242:E1249">C1242*D1242</f>
        <v>0.6</v>
      </c>
      <c r="I1242" s="78"/>
      <c r="J1242" s="75"/>
      <c r="K1242" s="75"/>
    </row>
    <row r="1243" spans="1:11" ht="12.75">
      <c r="A1243" s="186" t="s">
        <v>205</v>
      </c>
      <c r="B1243" s="185" t="s">
        <v>1039</v>
      </c>
      <c r="C1243" s="186">
        <v>1</v>
      </c>
      <c r="D1243" s="186">
        <v>18.27</v>
      </c>
      <c r="E1243" s="186">
        <f t="shared" si="4"/>
        <v>18.27</v>
      </c>
      <c r="I1243" s="78"/>
      <c r="J1243" s="75"/>
      <c r="K1243" s="75"/>
    </row>
    <row r="1244" spans="1:11" ht="12.75">
      <c r="A1244" s="186" t="s">
        <v>15</v>
      </c>
      <c r="B1244" s="185" t="s">
        <v>1014</v>
      </c>
      <c r="C1244" s="186">
        <v>0.84</v>
      </c>
      <c r="D1244" s="186">
        <v>0.2</v>
      </c>
      <c r="E1244" s="186">
        <f t="shared" si="4"/>
        <v>0.168</v>
      </c>
      <c r="I1244" s="78"/>
      <c r="J1244" s="75"/>
      <c r="K1244" s="75"/>
    </row>
    <row r="1245" spans="1:11" ht="12.75">
      <c r="A1245" s="186" t="s">
        <v>206</v>
      </c>
      <c r="B1245" s="185" t="s">
        <v>1039</v>
      </c>
      <c r="C1245" s="186">
        <v>1</v>
      </c>
      <c r="D1245" s="186">
        <v>85.6</v>
      </c>
      <c r="E1245" s="186">
        <f t="shared" si="4"/>
        <v>85.6</v>
      </c>
      <c r="I1245" s="78"/>
      <c r="J1245" s="75"/>
      <c r="K1245" s="75"/>
    </row>
    <row r="1246" spans="1:11" ht="12.75">
      <c r="A1246" s="186" t="s">
        <v>207</v>
      </c>
      <c r="B1246" s="185" t="s">
        <v>1039</v>
      </c>
      <c r="C1246" s="186">
        <v>2</v>
      </c>
      <c r="D1246" s="186">
        <v>1.95</v>
      </c>
      <c r="E1246" s="186">
        <f t="shared" si="4"/>
        <v>3.9</v>
      </c>
      <c r="I1246" s="78"/>
      <c r="J1246" s="75"/>
      <c r="K1246" s="75"/>
    </row>
    <row r="1247" spans="1:11" ht="12.75">
      <c r="A1247" s="186" t="s">
        <v>208</v>
      </c>
      <c r="B1247" s="185" t="s">
        <v>1039</v>
      </c>
      <c r="C1247" s="186">
        <v>1</v>
      </c>
      <c r="D1247" s="186">
        <v>56.4</v>
      </c>
      <c r="E1247" s="186">
        <f t="shared" si="4"/>
        <v>56.4</v>
      </c>
      <c r="I1247" s="78"/>
      <c r="J1247" s="75"/>
      <c r="K1247" s="75"/>
    </row>
    <row r="1248" spans="1:11" ht="12.75">
      <c r="A1248" s="186" t="s">
        <v>209</v>
      </c>
      <c r="B1248" s="185" t="s">
        <v>1039</v>
      </c>
      <c r="C1248" s="186">
        <v>1</v>
      </c>
      <c r="D1248" s="186">
        <v>39.7</v>
      </c>
      <c r="E1248" s="186">
        <f t="shared" si="4"/>
        <v>39.7</v>
      </c>
      <c r="I1248" s="78"/>
      <c r="J1248" s="75"/>
      <c r="K1248" s="75"/>
    </row>
    <row r="1249" spans="1:11" ht="12.75">
      <c r="A1249" s="186" t="s">
        <v>210</v>
      </c>
      <c r="B1249" s="185" t="s">
        <v>1039</v>
      </c>
      <c r="C1249" s="186">
        <v>1</v>
      </c>
      <c r="D1249" s="186">
        <v>14.9</v>
      </c>
      <c r="E1249" s="186">
        <f t="shared" si="4"/>
        <v>14.9</v>
      </c>
      <c r="I1249" s="78"/>
      <c r="J1249" s="75"/>
      <c r="K1249" s="75"/>
    </row>
    <row r="1250" spans="1:11" ht="12.75">
      <c r="A1250" s="186" t="s">
        <v>26</v>
      </c>
      <c r="B1250" s="185"/>
      <c r="C1250" s="186"/>
      <c r="D1250" s="186"/>
      <c r="E1250" s="186">
        <f>SUM(E1242:E1249)</f>
        <v>219.53799999999998</v>
      </c>
      <c r="I1250" s="78"/>
      <c r="J1250" s="75"/>
      <c r="K1250" s="75"/>
    </row>
    <row r="1251" spans="1:11" ht="12.75">
      <c r="A1251" s="186"/>
      <c r="B1251" s="185"/>
      <c r="C1251" s="186"/>
      <c r="D1251" s="186"/>
      <c r="E1251" s="186"/>
      <c r="I1251" s="78"/>
      <c r="J1251" s="75"/>
      <c r="K1251" s="75"/>
    </row>
    <row r="1252" spans="1:11" ht="12.75">
      <c r="A1252" s="186" t="s">
        <v>62</v>
      </c>
      <c r="B1252" s="185" t="s">
        <v>1266</v>
      </c>
      <c r="C1252" s="186">
        <v>2.75</v>
      </c>
      <c r="D1252" s="186">
        <f>$H$6</f>
        <v>2.91</v>
      </c>
      <c r="E1252" s="186">
        <f>C1252*D1252</f>
        <v>8.002500000000001</v>
      </c>
      <c r="I1252" s="78"/>
      <c r="J1252" s="75"/>
      <c r="K1252" s="75"/>
    </row>
    <row r="1253" spans="1:11" ht="12.75">
      <c r="A1253" s="186" t="s">
        <v>211</v>
      </c>
      <c r="B1253" s="185" t="s">
        <v>1266</v>
      </c>
      <c r="C1253" s="186">
        <v>2.75</v>
      </c>
      <c r="D1253" s="186">
        <f>$H$13</f>
        <v>2.2</v>
      </c>
      <c r="E1253" s="186">
        <f>C1253*D1253</f>
        <v>6.050000000000001</v>
      </c>
      <c r="I1253" s="78"/>
      <c r="J1253" s="75"/>
      <c r="K1253" s="75"/>
    </row>
    <row r="1254" spans="1:11" ht="12.75">
      <c r="A1254" s="186" t="s">
        <v>1267</v>
      </c>
      <c r="B1254" s="185"/>
      <c r="C1254" s="186"/>
      <c r="D1254" s="186"/>
      <c r="E1254" s="186">
        <f>SUM(E1252:E1253)</f>
        <v>14.052500000000002</v>
      </c>
      <c r="I1254" s="78"/>
      <c r="J1254" s="75"/>
      <c r="K1254" s="75"/>
    </row>
    <row r="1255" spans="1:11" ht="12.75">
      <c r="A1255" s="186"/>
      <c r="B1255" s="185"/>
      <c r="C1255" s="186"/>
      <c r="D1255" s="186"/>
      <c r="E1255" s="186"/>
      <c r="I1255" s="78"/>
      <c r="J1255" s="75"/>
      <c r="K1255" s="75"/>
    </row>
    <row r="1256" spans="1:11" ht="12.75">
      <c r="A1256" s="186" t="s">
        <v>1269</v>
      </c>
      <c r="B1256" s="185"/>
      <c r="C1256" s="186"/>
      <c r="D1256" s="186"/>
      <c r="E1256" s="186">
        <f>E1254*$H$4</f>
        <v>17.565625000000004</v>
      </c>
      <c r="I1256" s="78"/>
      <c r="J1256" s="75"/>
      <c r="K1256" s="75"/>
    </row>
    <row r="1257" spans="1:11" ht="12.75">
      <c r="A1257" s="186"/>
      <c r="B1257" s="185"/>
      <c r="C1257" s="186"/>
      <c r="D1257" s="186"/>
      <c r="E1257" s="186"/>
      <c r="I1257" s="78"/>
      <c r="J1257" s="75"/>
      <c r="K1257" s="75"/>
    </row>
    <row r="1258" spans="1:11" ht="12.75">
      <c r="A1258" s="184" t="s">
        <v>1238</v>
      </c>
      <c r="B1258" s="185"/>
      <c r="C1258" s="186"/>
      <c r="D1258" s="186"/>
      <c r="E1258" s="184">
        <f>SUM(E1250,E1254,E1256)</f>
        <v>251.156125</v>
      </c>
      <c r="I1258" s="78"/>
      <c r="J1258" s="75"/>
      <c r="K1258" s="75"/>
    </row>
    <row r="1259" spans="1:11" ht="12.75">
      <c r="A1259" s="184" t="s">
        <v>1273</v>
      </c>
      <c r="B1259" s="185"/>
      <c r="C1259" s="186"/>
      <c r="D1259" s="186"/>
      <c r="E1259" s="184">
        <f>E1258*0.2</f>
        <v>50.231225</v>
      </c>
      <c r="I1259" s="78"/>
      <c r="J1259" s="75"/>
      <c r="K1259" s="75"/>
    </row>
    <row r="1260" spans="1:11" ht="12.75">
      <c r="A1260" s="184" t="s">
        <v>1238</v>
      </c>
      <c r="B1260" s="185"/>
      <c r="C1260" s="186"/>
      <c r="D1260" s="186"/>
      <c r="E1260" s="184">
        <f>SUM(E1258:E1259)</f>
        <v>301.38735</v>
      </c>
      <c r="I1260" s="78"/>
      <c r="J1260" s="75"/>
      <c r="K1260" s="75"/>
    </row>
    <row r="1261" spans="1:11" ht="12.75">
      <c r="A1261" s="218"/>
      <c r="B1261" s="217"/>
      <c r="C1261" s="189"/>
      <c r="D1261" s="189"/>
      <c r="E1261" s="218"/>
      <c r="I1261" s="78"/>
      <c r="J1261" s="75"/>
      <c r="K1261" s="75"/>
    </row>
    <row r="1262" spans="1:11" ht="12.75">
      <c r="A1262" s="218"/>
      <c r="B1262" s="217"/>
      <c r="C1262" s="189"/>
      <c r="D1262" s="189"/>
      <c r="E1262" s="218"/>
      <c r="I1262" s="78"/>
      <c r="J1262" s="75"/>
      <c r="K1262" s="75"/>
    </row>
    <row r="1263" spans="1:11" ht="12.75">
      <c r="A1263" s="316" t="s">
        <v>212</v>
      </c>
      <c r="B1263" s="316"/>
      <c r="C1263" s="316"/>
      <c r="D1263" s="316"/>
      <c r="E1263" s="316"/>
      <c r="I1263" s="78"/>
      <c r="J1263" s="75"/>
      <c r="K1263" s="75"/>
    </row>
    <row r="1264" spans="1:11" ht="12.75">
      <c r="A1264" s="192" t="s">
        <v>1247</v>
      </c>
      <c r="B1264" s="192" t="s">
        <v>1248</v>
      </c>
      <c r="C1264" s="192" t="s">
        <v>1249</v>
      </c>
      <c r="D1264" s="192" t="s">
        <v>1250</v>
      </c>
      <c r="E1264" s="192" t="s">
        <v>931</v>
      </c>
      <c r="I1264" s="78"/>
      <c r="J1264" s="75"/>
      <c r="K1264" s="75"/>
    </row>
    <row r="1265" spans="1:11" ht="12.75">
      <c r="A1265" s="186" t="s">
        <v>213</v>
      </c>
      <c r="B1265" s="185" t="s">
        <v>1039</v>
      </c>
      <c r="C1265" s="186">
        <v>1</v>
      </c>
      <c r="D1265" s="186">
        <v>71.61</v>
      </c>
      <c r="E1265" s="186">
        <f aca="true" t="shared" si="5" ref="E1265:E1273">C1265*D1265</f>
        <v>71.61</v>
      </c>
      <c r="I1265" s="78"/>
      <c r="J1265" s="75"/>
      <c r="K1265" s="75"/>
    </row>
    <row r="1266" spans="1:11" ht="12.75">
      <c r="A1266" s="186" t="s">
        <v>204</v>
      </c>
      <c r="B1266" s="185" t="s">
        <v>1039</v>
      </c>
      <c r="C1266" s="186">
        <v>2</v>
      </c>
      <c r="D1266" s="186">
        <v>0.3</v>
      </c>
      <c r="E1266" s="186">
        <f t="shared" si="5"/>
        <v>0.6</v>
      </c>
      <c r="I1266" s="78"/>
      <c r="J1266" s="75"/>
      <c r="K1266" s="75"/>
    </row>
    <row r="1267" spans="1:11" ht="12.75">
      <c r="A1267" s="186" t="s">
        <v>214</v>
      </c>
      <c r="B1267" s="185" t="s">
        <v>1039</v>
      </c>
      <c r="C1267" s="186">
        <v>1</v>
      </c>
      <c r="D1267" s="186">
        <v>114.9</v>
      </c>
      <c r="E1267" s="186">
        <f t="shared" si="5"/>
        <v>114.9</v>
      </c>
      <c r="I1267" s="78"/>
      <c r="J1267" s="75"/>
      <c r="K1267" s="75"/>
    </row>
    <row r="1268" spans="1:11" ht="12.75">
      <c r="A1268" s="186" t="s">
        <v>215</v>
      </c>
      <c r="B1268" s="185" t="s">
        <v>1039</v>
      </c>
      <c r="C1268" s="186">
        <v>1</v>
      </c>
      <c r="D1268" s="186">
        <v>16.16</v>
      </c>
      <c r="E1268" s="186">
        <f t="shared" si="5"/>
        <v>16.16</v>
      </c>
      <c r="I1268" s="78"/>
      <c r="J1268" s="75"/>
      <c r="K1268" s="75"/>
    </row>
    <row r="1269" spans="1:11" ht="12.75">
      <c r="A1269" s="186" t="s">
        <v>205</v>
      </c>
      <c r="B1269" s="185" t="s">
        <v>1039</v>
      </c>
      <c r="C1269" s="186">
        <v>1</v>
      </c>
      <c r="D1269" s="186">
        <v>18.27</v>
      </c>
      <c r="E1269" s="186">
        <f t="shared" si="5"/>
        <v>18.27</v>
      </c>
      <c r="I1269" s="78"/>
      <c r="J1269" s="75"/>
      <c r="K1269" s="75"/>
    </row>
    <row r="1270" spans="1:11" ht="12.75">
      <c r="A1270" s="186" t="s">
        <v>216</v>
      </c>
      <c r="B1270" s="185" t="s">
        <v>1039</v>
      </c>
      <c r="C1270" s="186">
        <v>1</v>
      </c>
      <c r="D1270" s="186">
        <v>2.85</v>
      </c>
      <c r="E1270" s="186">
        <f t="shared" si="5"/>
        <v>2.85</v>
      </c>
      <c r="I1270" s="78"/>
      <c r="J1270" s="75"/>
      <c r="K1270" s="75"/>
    </row>
    <row r="1271" spans="1:11" ht="12.75">
      <c r="A1271" s="186" t="s">
        <v>15</v>
      </c>
      <c r="B1271" s="185" t="s">
        <v>1014</v>
      </c>
      <c r="C1271" s="186">
        <v>0.56</v>
      </c>
      <c r="D1271" s="186">
        <v>0.2</v>
      </c>
      <c r="E1271" s="186">
        <f t="shared" si="5"/>
        <v>0.11200000000000002</v>
      </c>
      <c r="I1271" s="78"/>
      <c r="J1271" s="75"/>
      <c r="K1271" s="75"/>
    </row>
    <row r="1272" spans="1:11" ht="12.75">
      <c r="A1272" s="186" t="s">
        <v>207</v>
      </c>
      <c r="B1272" s="185" t="s">
        <v>1039</v>
      </c>
      <c r="C1272" s="186">
        <v>2</v>
      </c>
      <c r="D1272" s="186">
        <v>5.7</v>
      </c>
      <c r="E1272" s="186">
        <f t="shared" si="5"/>
        <v>11.4</v>
      </c>
      <c r="I1272" s="78"/>
      <c r="J1272" s="75"/>
      <c r="K1272" s="75"/>
    </row>
    <row r="1273" spans="1:11" ht="12.75">
      <c r="A1273" s="186" t="s">
        <v>217</v>
      </c>
      <c r="B1273" s="185" t="s">
        <v>1039</v>
      </c>
      <c r="C1273" s="186">
        <v>1</v>
      </c>
      <c r="D1273" s="186">
        <v>15.9</v>
      </c>
      <c r="E1273" s="186">
        <f t="shared" si="5"/>
        <v>15.9</v>
      </c>
      <c r="I1273" s="78"/>
      <c r="J1273" s="75"/>
      <c r="K1273" s="75"/>
    </row>
    <row r="1274" spans="1:11" ht="12.75">
      <c r="A1274" s="186" t="s">
        <v>26</v>
      </c>
      <c r="B1274" s="185"/>
      <c r="C1274" s="186"/>
      <c r="D1274" s="186"/>
      <c r="E1274" s="186">
        <f>SUM(E1265:E1273)</f>
        <v>251.80200000000002</v>
      </c>
      <c r="I1274" s="78"/>
      <c r="J1274" s="75"/>
      <c r="K1274" s="75"/>
    </row>
    <row r="1275" spans="1:11" ht="12.75">
      <c r="A1275" s="186"/>
      <c r="B1275" s="185"/>
      <c r="C1275" s="186"/>
      <c r="D1275" s="186"/>
      <c r="E1275" s="186"/>
      <c r="I1275" s="78"/>
      <c r="J1275" s="75"/>
      <c r="K1275" s="75"/>
    </row>
    <row r="1276" spans="1:11" ht="12.75">
      <c r="A1276" s="186" t="s">
        <v>62</v>
      </c>
      <c r="B1276" s="185" t="s">
        <v>1266</v>
      </c>
      <c r="C1276" s="186">
        <v>2</v>
      </c>
      <c r="D1276" s="186">
        <f>$H$6</f>
        <v>2.91</v>
      </c>
      <c r="E1276" s="186">
        <f>C1276*D1276</f>
        <v>5.82</v>
      </c>
      <c r="I1276" s="78"/>
      <c r="J1276" s="75"/>
      <c r="K1276" s="75"/>
    </row>
    <row r="1277" spans="1:11" ht="12.75">
      <c r="A1277" s="186" t="s">
        <v>211</v>
      </c>
      <c r="B1277" s="185" t="s">
        <v>1266</v>
      </c>
      <c r="C1277" s="186">
        <v>2</v>
      </c>
      <c r="D1277" s="186">
        <f>$H$13</f>
        <v>2.2</v>
      </c>
      <c r="E1277" s="186">
        <f>C1277*D1277</f>
        <v>4.4</v>
      </c>
      <c r="I1277" s="78"/>
      <c r="J1277" s="75"/>
      <c r="K1277" s="75"/>
    </row>
    <row r="1278" spans="1:11" ht="12.75">
      <c r="A1278" s="186" t="s">
        <v>1267</v>
      </c>
      <c r="B1278" s="185"/>
      <c r="C1278" s="186"/>
      <c r="D1278" s="186"/>
      <c r="E1278" s="186">
        <f>SUM(E1276:E1277)</f>
        <v>10.22</v>
      </c>
      <c r="I1278" s="78"/>
      <c r="J1278" s="75"/>
      <c r="K1278" s="75"/>
    </row>
    <row r="1279" spans="1:11" ht="12.75">
      <c r="A1279" s="186"/>
      <c r="B1279" s="185"/>
      <c r="C1279" s="186"/>
      <c r="D1279" s="186"/>
      <c r="E1279" s="186"/>
      <c r="I1279" s="78"/>
      <c r="J1279" s="75"/>
      <c r="K1279" s="75"/>
    </row>
    <row r="1280" spans="1:11" ht="12.75">
      <c r="A1280" s="186" t="s">
        <v>1269</v>
      </c>
      <c r="B1280" s="185"/>
      <c r="C1280" s="186"/>
      <c r="D1280" s="186"/>
      <c r="E1280" s="186">
        <f>E1278*$H$4</f>
        <v>12.775</v>
      </c>
      <c r="I1280" s="78"/>
      <c r="J1280" s="75"/>
      <c r="K1280" s="75"/>
    </row>
    <row r="1281" spans="1:11" ht="12.75">
      <c r="A1281" s="186"/>
      <c r="B1281" s="185"/>
      <c r="C1281" s="186"/>
      <c r="D1281" s="186"/>
      <c r="E1281" s="186"/>
      <c r="I1281" s="78"/>
      <c r="J1281" s="75"/>
      <c r="K1281" s="75"/>
    </row>
    <row r="1282" spans="1:11" ht="12.75">
      <c r="A1282" s="184" t="s">
        <v>1238</v>
      </c>
      <c r="B1282" s="185"/>
      <c r="C1282" s="186"/>
      <c r="D1282" s="186"/>
      <c r="E1282" s="184">
        <f>SUM(E1274,E1278,E1280)</f>
        <v>274.797</v>
      </c>
      <c r="I1282" s="78"/>
      <c r="J1282" s="75"/>
      <c r="K1282" s="75"/>
    </row>
    <row r="1283" spans="1:11" ht="12.75">
      <c r="A1283" s="184" t="s">
        <v>1273</v>
      </c>
      <c r="B1283" s="185"/>
      <c r="C1283" s="186"/>
      <c r="D1283" s="186"/>
      <c r="E1283" s="184">
        <f>E1282*0.2</f>
        <v>54.95940000000001</v>
      </c>
      <c r="I1283" s="78"/>
      <c r="J1283" s="75"/>
      <c r="K1283" s="75"/>
    </row>
    <row r="1284" spans="1:11" ht="12.75">
      <c r="A1284" s="184" t="s">
        <v>1238</v>
      </c>
      <c r="B1284" s="185"/>
      <c r="C1284" s="186"/>
      <c r="D1284" s="186"/>
      <c r="E1284" s="184">
        <f>SUM(E1282:E1283)</f>
        <v>329.75640000000004</v>
      </c>
      <c r="I1284" s="78"/>
      <c r="J1284" s="75"/>
      <c r="K1284" s="75"/>
    </row>
    <row r="1285" spans="1:11" ht="12.75">
      <c r="A1285" s="218"/>
      <c r="B1285" s="217"/>
      <c r="C1285" s="189"/>
      <c r="D1285" s="189"/>
      <c r="E1285" s="218"/>
      <c r="I1285" s="78"/>
      <c r="J1285" s="75"/>
      <c r="K1285" s="75"/>
    </row>
    <row r="1286" spans="1:11" ht="12.75">
      <c r="A1286" s="218"/>
      <c r="B1286" s="217"/>
      <c r="C1286" s="189"/>
      <c r="D1286" s="189"/>
      <c r="E1286" s="218"/>
      <c r="I1286" s="78"/>
      <c r="J1286" s="75"/>
      <c r="K1286" s="75"/>
    </row>
    <row r="1287" spans="1:11" ht="12.75">
      <c r="A1287" s="316" t="s">
        <v>218</v>
      </c>
      <c r="B1287" s="316"/>
      <c r="C1287" s="316"/>
      <c r="D1287" s="316"/>
      <c r="E1287" s="316"/>
      <c r="I1287" s="78"/>
      <c r="J1287" s="75"/>
      <c r="K1287" s="75"/>
    </row>
    <row r="1288" spans="1:11" ht="12.75">
      <c r="A1288" s="192" t="s">
        <v>1247</v>
      </c>
      <c r="B1288" s="192" t="s">
        <v>1248</v>
      </c>
      <c r="C1288" s="192" t="s">
        <v>1249</v>
      </c>
      <c r="D1288" s="192" t="s">
        <v>1250</v>
      </c>
      <c r="E1288" s="192" t="s">
        <v>931</v>
      </c>
      <c r="I1288" s="78"/>
      <c r="J1288" s="75"/>
      <c r="K1288" s="75"/>
    </row>
    <row r="1289" spans="1:11" ht="12.75">
      <c r="A1289" s="186" t="s">
        <v>219</v>
      </c>
      <c r="B1289" s="185" t="s">
        <v>1010</v>
      </c>
      <c r="C1289" s="186">
        <v>1.32</v>
      </c>
      <c r="D1289" s="186">
        <v>290</v>
      </c>
      <c r="E1289" s="186">
        <f aca="true" t="shared" si="6" ref="E1289:E1294">C1289*D1289</f>
        <v>382.8</v>
      </c>
      <c r="I1289" s="78"/>
      <c r="J1289" s="75"/>
      <c r="K1289" s="75"/>
    </row>
    <row r="1290" spans="1:11" ht="12.75">
      <c r="A1290" s="186" t="s">
        <v>221</v>
      </c>
      <c r="B1290" s="185" t="s">
        <v>1039</v>
      </c>
      <c r="C1290" s="186">
        <v>1</v>
      </c>
      <c r="D1290" s="186">
        <v>54</v>
      </c>
      <c r="E1290" s="186">
        <f t="shared" si="6"/>
        <v>54</v>
      </c>
      <c r="I1290" s="78"/>
      <c r="J1290" s="75"/>
      <c r="K1290" s="75"/>
    </row>
    <row r="1291" spans="1:11" ht="12.75">
      <c r="A1291" s="186" t="s">
        <v>201</v>
      </c>
      <c r="B1291" s="185" t="s">
        <v>1260</v>
      </c>
      <c r="C1291" s="186">
        <v>0.6</v>
      </c>
      <c r="D1291" s="186">
        <v>7</v>
      </c>
      <c r="E1291" s="186">
        <f t="shared" si="6"/>
        <v>4.2</v>
      </c>
      <c r="I1291" s="78"/>
      <c r="J1291" s="75"/>
      <c r="K1291" s="75"/>
    </row>
    <row r="1292" spans="1:11" ht="12.75">
      <c r="A1292" s="186" t="s">
        <v>222</v>
      </c>
      <c r="B1292" s="185" t="s">
        <v>1039</v>
      </c>
      <c r="C1292" s="186">
        <v>1</v>
      </c>
      <c r="D1292" s="186">
        <v>61.9</v>
      </c>
      <c r="E1292" s="186">
        <f t="shared" si="6"/>
        <v>61.9</v>
      </c>
      <c r="I1292" s="78"/>
      <c r="J1292" s="75"/>
      <c r="K1292" s="75"/>
    </row>
    <row r="1293" spans="1:11" ht="12.75">
      <c r="A1293" s="186" t="s">
        <v>223</v>
      </c>
      <c r="B1293" s="185" t="s">
        <v>1039</v>
      </c>
      <c r="C1293" s="186">
        <v>1</v>
      </c>
      <c r="D1293" s="186">
        <v>20.7</v>
      </c>
      <c r="E1293" s="186">
        <f t="shared" si="6"/>
        <v>20.7</v>
      </c>
      <c r="I1293" s="78"/>
      <c r="J1293" s="75"/>
      <c r="K1293" s="75"/>
    </row>
    <row r="1294" spans="1:11" ht="12.75">
      <c r="A1294" s="186" t="s">
        <v>195</v>
      </c>
      <c r="B1294" s="185" t="s">
        <v>1023</v>
      </c>
      <c r="C1294" s="186">
        <v>0.0023</v>
      </c>
      <c r="D1294" s="186">
        <f>SUM(E1313,E1316)</f>
        <v>274.59999999999997</v>
      </c>
      <c r="E1294" s="186">
        <f t="shared" si="6"/>
        <v>0.6315799999999999</v>
      </c>
      <c r="I1294" s="78"/>
      <c r="J1294" s="75"/>
      <c r="K1294" s="75"/>
    </row>
    <row r="1295" spans="1:11" ht="12.75">
      <c r="A1295" s="186" t="s">
        <v>26</v>
      </c>
      <c r="B1295" s="185"/>
      <c r="C1295" s="186"/>
      <c r="D1295" s="186"/>
      <c r="E1295" s="186">
        <f>SUM(E1289:E1294)</f>
        <v>524.23158</v>
      </c>
      <c r="I1295" s="78"/>
      <c r="J1295" s="75"/>
      <c r="K1295" s="75"/>
    </row>
    <row r="1296" spans="1:11" ht="12.75">
      <c r="A1296" s="186"/>
      <c r="B1296" s="185"/>
      <c r="C1296" s="186"/>
      <c r="D1296" s="186"/>
      <c r="E1296" s="186"/>
      <c r="I1296" s="78"/>
      <c r="J1296" s="75"/>
      <c r="K1296" s="75"/>
    </row>
    <row r="1297" spans="1:11" ht="12.75">
      <c r="A1297" s="186" t="s">
        <v>62</v>
      </c>
      <c r="B1297" s="185" t="s">
        <v>1266</v>
      </c>
      <c r="C1297" s="186">
        <v>1.5</v>
      </c>
      <c r="D1297" s="186">
        <f>$H$6</f>
        <v>2.91</v>
      </c>
      <c r="E1297" s="186">
        <f>C1297*D1297</f>
        <v>4.365</v>
      </c>
      <c r="I1297" s="78"/>
      <c r="J1297" s="75"/>
      <c r="K1297" s="75"/>
    </row>
    <row r="1298" spans="1:11" ht="12.75">
      <c r="A1298" s="186" t="s">
        <v>32</v>
      </c>
      <c r="B1298" s="185" t="s">
        <v>1266</v>
      </c>
      <c r="C1298" s="186">
        <v>1.4</v>
      </c>
      <c r="D1298" s="186">
        <f>$H$6</f>
        <v>2.91</v>
      </c>
      <c r="E1298" s="186">
        <f>C1298*D1298</f>
        <v>4.074</v>
      </c>
      <c r="I1298" s="78"/>
      <c r="J1298" s="75"/>
      <c r="K1298" s="75"/>
    </row>
    <row r="1299" spans="1:11" ht="12.75">
      <c r="A1299" s="186" t="s">
        <v>1265</v>
      </c>
      <c r="B1299" s="185" t="s">
        <v>1266</v>
      </c>
      <c r="C1299" s="186">
        <v>2.9</v>
      </c>
      <c r="D1299" s="186">
        <f>$H$7</f>
        <v>1.94</v>
      </c>
      <c r="E1299" s="186">
        <f>C1299*D1299</f>
        <v>5.6259999999999994</v>
      </c>
      <c r="I1299" s="78"/>
      <c r="J1299" s="75"/>
      <c r="K1299" s="75"/>
    </row>
    <row r="1300" spans="1:11" ht="12.75">
      <c r="A1300" s="186" t="s">
        <v>1267</v>
      </c>
      <c r="B1300" s="185"/>
      <c r="C1300" s="186"/>
      <c r="D1300" s="186"/>
      <c r="E1300" s="186">
        <f>SUM(E1297:E1299)</f>
        <v>14.065</v>
      </c>
      <c r="I1300" s="78"/>
      <c r="J1300" s="75"/>
      <c r="K1300" s="75"/>
    </row>
    <row r="1301" spans="1:11" ht="12.75">
      <c r="A1301" s="186"/>
      <c r="B1301" s="185"/>
      <c r="C1301" s="186"/>
      <c r="D1301" s="186"/>
      <c r="E1301" s="186"/>
      <c r="I1301" s="78"/>
      <c r="J1301" s="75"/>
      <c r="K1301" s="75"/>
    </row>
    <row r="1302" spans="1:11" ht="12.75">
      <c r="A1302" s="186" t="s">
        <v>1269</v>
      </c>
      <c r="B1302" s="185"/>
      <c r="C1302" s="186"/>
      <c r="D1302" s="186"/>
      <c r="E1302" s="186">
        <f>E1300*$H$4</f>
        <v>17.58125</v>
      </c>
      <c r="I1302" s="78"/>
      <c r="J1302" s="75"/>
      <c r="K1302" s="75"/>
    </row>
    <row r="1303" spans="1:11" ht="12.75">
      <c r="A1303" s="186"/>
      <c r="B1303" s="185"/>
      <c r="C1303" s="186"/>
      <c r="D1303" s="186"/>
      <c r="E1303" s="186"/>
      <c r="I1303" s="78"/>
      <c r="J1303" s="75"/>
      <c r="K1303" s="75"/>
    </row>
    <row r="1304" spans="1:11" ht="12.75">
      <c r="A1304" s="184" t="s">
        <v>1238</v>
      </c>
      <c r="B1304" s="185"/>
      <c r="C1304" s="186"/>
      <c r="D1304" s="186"/>
      <c r="E1304" s="184">
        <f>SUM(E1295,E1300,E1302)</f>
        <v>555.87783</v>
      </c>
      <c r="I1304" s="78"/>
      <c r="J1304" s="75"/>
      <c r="K1304" s="75"/>
    </row>
    <row r="1305" spans="1:11" ht="12.75">
      <c r="A1305" s="184" t="s">
        <v>1273</v>
      </c>
      <c r="B1305" s="185"/>
      <c r="C1305" s="186"/>
      <c r="D1305" s="186"/>
      <c r="E1305" s="184">
        <f>E1304*0.2</f>
        <v>111.175566</v>
      </c>
      <c r="I1305" s="78"/>
      <c r="J1305" s="75"/>
      <c r="K1305" s="75"/>
    </row>
    <row r="1306" spans="1:11" ht="12.75">
      <c r="A1306" s="184" t="s">
        <v>1238</v>
      </c>
      <c r="B1306" s="185"/>
      <c r="C1306" s="186"/>
      <c r="D1306" s="186"/>
      <c r="E1306" s="184">
        <f>SUM(E1304:E1305)</f>
        <v>667.053396</v>
      </c>
      <c r="I1306" s="78"/>
      <c r="J1306" s="75"/>
      <c r="K1306" s="75"/>
    </row>
    <row r="1307" spans="1:11" ht="12.75">
      <c r="A1307" s="218"/>
      <c r="B1307" s="217"/>
      <c r="C1307" s="189"/>
      <c r="D1307" s="189"/>
      <c r="E1307" s="218"/>
      <c r="I1307" s="78"/>
      <c r="J1307" s="75"/>
      <c r="K1307" s="75"/>
    </row>
    <row r="1308" spans="1:11" ht="12.75">
      <c r="A1308" s="218"/>
      <c r="B1308" s="217"/>
      <c r="C1308" s="189"/>
      <c r="D1308" s="189"/>
      <c r="E1308" s="218"/>
      <c r="I1308" s="78"/>
      <c r="J1308" s="75"/>
      <c r="K1308" s="75"/>
    </row>
    <row r="1309" spans="1:11" ht="12.75">
      <c r="A1309" s="316" t="s">
        <v>224</v>
      </c>
      <c r="B1309" s="316"/>
      <c r="C1309" s="316"/>
      <c r="D1309" s="316"/>
      <c r="E1309" s="316"/>
      <c r="I1309" s="78"/>
      <c r="J1309" s="75"/>
      <c r="K1309" s="75"/>
    </row>
    <row r="1310" spans="1:11" ht="12.75">
      <c r="A1310" s="192" t="s">
        <v>1247</v>
      </c>
      <c r="B1310" s="192" t="s">
        <v>1248</v>
      </c>
      <c r="C1310" s="192" t="s">
        <v>1249</v>
      </c>
      <c r="D1310" s="192" t="s">
        <v>1250</v>
      </c>
      <c r="E1310" s="192" t="s">
        <v>931</v>
      </c>
      <c r="I1310" s="78"/>
      <c r="J1310" s="75"/>
      <c r="K1310" s="75"/>
    </row>
    <row r="1311" spans="1:11" ht="12.75">
      <c r="A1311" s="186" t="s">
        <v>1263</v>
      </c>
      <c r="B1311" s="185" t="s">
        <v>1023</v>
      </c>
      <c r="C1311" s="186">
        <v>1.216</v>
      </c>
      <c r="D1311" s="186">
        <f>$H$12</f>
        <v>50</v>
      </c>
      <c r="E1311" s="186">
        <f>C1311*D1311</f>
        <v>60.8</v>
      </c>
      <c r="I1311" s="78"/>
      <c r="J1311" s="75"/>
      <c r="K1311" s="75"/>
    </row>
    <row r="1312" spans="1:11" ht="12.75">
      <c r="A1312" s="186" t="s">
        <v>1253</v>
      </c>
      <c r="B1312" s="185" t="s">
        <v>1260</v>
      </c>
      <c r="C1312" s="186">
        <v>486</v>
      </c>
      <c r="D1312" s="186">
        <f>$H$8</f>
        <v>0.4</v>
      </c>
      <c r="E1312" s="186">
        <f>C1312*D1312</f>
        <v>194.4</v>
      </c>
      <c r="I1312" s="78"/>
      <c r="J1312" s="75"/>
      <c r="K1312" s="75"/>
    </row>
    <row r="1313" spans="1:11" ht="12.75">
      <c r="A1313" s="186" t="s">
        <v>26</v>
      </c>
      <c r="B1313" s="185"/>
      <c r="C1313" s="186"/>
      <c r="D1313" s="186"/>
      <c r="E1313" s="186">
        <f>SUM(E1311:E1312)</f>
        <v>255.2</v>
      </c>
      <c r="I1313" s="78"/>
      <c r="J1313" s="75"/>
      <c r="K1313" s="75"/>
    </row>
    <row r="1314" spans="1:11" ht="12.75">
      <c r="A1314" s="186"/>
      <c r="B1314" s="185"/>
      <c r="C1314" s="186"/>
      <c r="D1314" s="186"/>
      <c r="E1314" s="186"/>
      <c r="I1314" s="78"/>
      <c r="J1314" s="75"/>
      <c r="K1314" s="75"/>
    </row>
    <row r="1315" spans="1:11" ht="12.75">
      <c r="A1315" s="186" t="s">
        <v>1265</v>
      </c>
      <c r="B1315" s="185" t="s">
        <v>1266</v>
      </c>
      <c r="C1315" s="186">
        <v>10</v>
      </c>
      <c r="D1315" s="186">
        <f>$H$7</f>
        <v>1.94</v>
      </c>
      <c r="E1315" s="186">
        <f>C1315*D1315</f>
        <v>19.4</v>
      </c>
      <c r="I1315" s="78"/>
      <c r="J1315" s="75"/>
      <c r="K1315" s="75"/>
    </row>
    <row r="1316" spans="1:11" ht="12.75">
      <c r="A1316" s="186" t="s">
        <v>1267</v>
      </c>
      <c r="B1316" s="185"/>
      <c r="C1316" s="186"/>
      <c r="D1316" s="186"/>
      <c r="E1316" s="186">
        <f>SUM(E1315:E1315)</f>
        <v>19.4</v>
      </c>
      <c r="I1316" s="78"/>
      <c r="J1316" s="75"/>
      <c r="K1316" s="75"/>
    </row>
    <row r="1317" spans="1:11" ht="12.75">
      <c r="A1317" s="186"/>
      <c r="B1317" s="185"/>
      <c r="C1317" s="186"/>
      <c r="D1317" s="186"/>
      <c r="E1317" s="186"/>
      <c r="G1317" s="79"/>
      <c r="I1317" s="78"/>
      <c r="J1317" s="75"/>
      <c r="K1317" s="75"/>
    </row>
    <row r="1318" spans="1:11" ht="12.75">
      <c r="A1318" s="186" t="s">
        <v>1269</v>
      </c>
      <c r="B1318" s="185"/>
      <c r="C1318" s="186"/>
      <c r="D1318" s="186"/>
      <c r="E1318" s="186">
        <f>E1316*$H$4</f>
        <v>24.25</v>
      </c>
      <c r="I1318" s="78"/>
      <c r="J1318" s="75"/>
      <c r="K1318" s="75"/>
    </row>
    <row r="1319" spans="1:11" ht="12.75">
      <c r="A1319" s="186"/>
      <c r="B1319" s="185"/>
      <c r="C1319" s="186"/>
      <c r="D1319" s="186"/>
      <c r="E1319" s="186"/>
      <c r="I1319" s="78"/>
      <c r="J1319" s="75"/>
      <c r="K1319" s="75"/>
    </row>
    <row r="1320" spans="1:11" ht="12.75">
      <c r="A1320" s="184" t="s">
        <v>1238</v>
      </c>
      <c r="B1320" s="185"/>
      <c r="C1320" s="186"/>
      <c r="D1320" s="186"/>
      <c r="E1320" s="184">
        <f>SUM(E1313,E1316,E1318)</f>
        <v>298.84999999999997</v>
      </c>
      <c r="I1320" s="78"/>
      <c r="J1320" s="75"/>
      <c r="K1320" s="75"/>
    </row>
    <row r="1321" spans="1:11" ht="12.75">
      <c r="A1321" s="184" t="s">
        <v>1273</v>
      </c>
      <c r="B1321" s="185"/>
      <c r="C1321" s="186"/>
      <c r="D1321" s="186"/>
      <c r="E1321" s="184">
        <f>E1320*0.2</f>
        <v>59.769999999999996</v>
      </c>
      <c r="I1321" s="78"/>
      <c r="J1321" s="75"/>
      <c r="K1321" s="75"/>
    </row>
    <row r="1322" spans="1:11" ht="12.75">
      <c r="A1322" s="184" t="s">
        <v>1238</v>
      </c>
      <c r="B1322" s="185"/>
      <c r="C1322" s="186"/>
      <c r="D1322" s="186"/>
      <c r="E1322" s="184">
        <f>SUM(E1320:E1321)</f>
        <v>358.61999999999995</v>
      </c>
      <c r="I1322" s="78"/>
      <c r="J1322" s="75"/>
      <c r="K1322" s="75"/>
    </row>
    <row r="1323" spans="1:11" ht="12.75">
      <c r="A1323" s="218"/>
      <c r="B1323" s="217"/>
      <c r="C1323" s="189"/>
      <c r="D1323" s="189"/>
      <c r="E1323" s="218"/>
      <c r="I1323" s="78"/>
      <c r="J1323" s="75"/>
      <c r="K1323" s="75"/>
    </row>
    <row r="1324" spans="1:11" ht="12.75">
      <c r="A1324" s="218"/>
      <c r="B1324" s="217"/>
      <c r="C1324" s="189"/>
      <c r="D1324" s="189"/>
      <c r="E1324" s="218"/>
      <c r="I1324" s="78"/>
      <c r="J1324" s="75"/>
      <c r="K1324" s="75"/>
    </row>
    <row r="1325" spans="1:11" ht="12.75">
      <c r="A1325" s="316" t="s">
        <v>225</v>
      </c>
      <c r="B1325" s="316"/>
      <c r="C1325" s="316"/>
      <c r="D1325" s="316"/>
      <c r="E1325" s="316"/>
      <c r="I1325" s="78"/>
      <c r="J1325" s="75"/>
      <c r="K1325" s="75"/>
    </row>
    <row r="1326" spans="1:11" ht="12.75">
      <c r="A1326" s="192" t="s">
        <v>1247</v>
      </c>
      <c r="B1326" s="192" t="s">
        <v>1248</v>
      </c>
      <c r="C1326" s="192" t="s">
        <v>1249</v>
      </c>
      <c r="D1326" s="192" t="s">
        <v>1250</v>
      </c>
      <c r="E1326" s="192" t="s">
        <v>931</v>
      </c>
      <c r="I1326" s="78"/>
      <c r="J1326" s="75"/>
      <c r="K1326" s="75"/>
    </row>
    <row r="1327" spans="1:11" ht="12.75">
      <c r="A1327" s="186" t="s">
        <v>226</v>
      </c>
      <c r="B1327" s="185" t="s">
        <v>1014</v>
      </c>
      <c r="C1327" s="186">
        <v>1</v>
      </c>
      <c r="D1327" s="186">
        <v>180</v>
      </c>
      <c r="E1327" s="186">
        <f>C1327*D1327</f>
        <v>180</v>
      </c>
      <c r="I1327" s="78"/>
      <c r="J1327" s="75"/>
      <c r="K1327" s="75"/>
    </row>
    <row r="1328" spans="1:11" ht="12.75">
      <c r="A1328" s="186" t="s">
        <v>227</v>
      </c>
      <c r="B1328" s="185" t="s">
        <v>1023</v>
      </c>
      <c r="C1328" s="186">
        <v>0.0005</v>
      </c>
      <c r="D1328" s="186">
        <f>$H$12</f>
        <v>50</v>
      </c>
      <c r="E1328" s="186">
        <f>C1328*D1328</f>
        <v>0.025</v>
      </c>
      <c r="I1328" s="78"/>
      <c r="J1328" s="75"/>
      <c r="K1328" s="75"/>
    </row>
    <row r="1329" spans="1:11" ht="12.75">
      <c r="A1329" s="186" t="s">
        <v>1253</v>
      </c>
      <c r="B1329" s="185" t="s">
        <v>1260</v>
      </c>
      <c r="C1329" s="186">
        <v>0.15</v>
      </c>
      <c r="D1329" s="186">
        <f>$H$8</f>
        <v>0.4</v>
      </c>
      <c r="E1329" s="186">
        <f>C1329*D1329</f>
        <v>0.06</v>
      </c>
      <c r="I1329" s="78"/>
      <c r="J1329" s="75"/>
      <c r="K1329" s="75"/>
    </row>
    <row r="1330" spans="1:11" ht="12.75">
      <c r="A1330" s="186" t="s">
        <v>26</v>
      </c>
      <c r="B1330" s="185"/>
      <c r="C1330" s="186"/>
      <c r="D1330" s="186"/>
      <c r="E1330" s="186">
        <f>SUM(E1327:E1329)</f>
        <v>180.085</v>
      </c>
      <c r="I1330" s="78"/>
      <c r="J1330" s="75"/>
      <c r="K1330" s="75"/>
    </row>
    <row r="1331" spans="1:11" ht="12.75">
      <c r="A1331" s="186"/>
      <c r="B1331" s="185"/>
      <c r="C1331" s="186"/>
      <c r="D1331" s="186"/>
      <c r="E1331" s="186"/>
      <c r="I1331" s="78"/>
      <c r="J1331" s="75"/>
      <c r="K1331" s="75"/>
    </row>
    <row r="1332" spans="1:11" ht="12.75">
      <c r="A1332" s="186" t="s">
        <v>20</v>
      </c>
      <c r="B1332" s="185" t="s">
        <v>1266</v>
      </c>
      <c r="C1332" s="186">
        <v>1</v>
      </c>
      <c r="D1332" s="186">
        <f>$H$6</f>
        <v>2.91</v>
      </c>
      <c r="E1332" s="186">
        <f>C1332*D1332</f>
        <v>2.91</v>
      </c>
      <c r="I1332" s="78"/>
      <c r="J1332" s="75"/>
      <c r="K1332" s="75"/>
    </row>
    <row r="1333" spans="1:11" ht="12.75">
      <c r="A1333" s="186" t="s">
        <v>32</v>
      </c>
      <c r="B1333" s="185" t="s">
        <v>1266</v>
      </c>
      <c r="C1333" s="186">
        <v>0.25</v>
      </c>
      <c r="D1333" s="186">
        <f>$H$6</f>
        <v>2.91</v>
      </c>
      <c r="E1333" s="186">
        <f>C1333*D1333</f>
        <v>0.7275</v>
      </c>
      <c r="I1333" s="78"/>
      <c r="J1333" s="75"/>
      <c r="K1333" s="75"/>
    </row>
    <row r="1334" spans="1:11" ht="12.75">
      <c r="A1334" s="186" t="s">
        <v>1265</v>
      </c>
      <c r="B1334" s="185" t="s">
        <v>1266</v>
      </c>
      <c r="C1334" s="186">
        <v>0.35</v>
      </c>
      <c r="D1334" s="186">
        <f>$H$7</f>
        <v>1.94</v>
      </c>
      <c r="E1334" s="186">
        <f>C1334*D1334</f>
        <v>0.6789999999999999</v>
      </c>
      <c r="I1334" s="78"/>
      <c r="J1334" s="75"/>
      <c r="K1334" s="75"/>
    </row>
    <row r="1335" spans="1:11" ht="12.75">
      <c r="A1335" s="186" t="s">
        <v>1267</v>
      </c>
      <c r="B1335" s="185"/>
      <c r="C1335" s="186"/>
      <c r="D1335" s="186"/>
      <c r="E1335" s="186">
        <f>SUM(E1332:E1334)</f>
        <v>4.3165000000000004</v>
      </c>
      <c r="I1335" s="78"/>
      <c r="J1335" s="75"/>
      <c r="K1335" s="75"/>
    </row>
    <row r="1336" spans="1:11" ht="12.75">
      <c r="A1336" s="186"/>
      <c r="B1336" s="185"/>
      <c r="C1336" s="186"/>
      <c r="D1336" s="186"/>
      <c r="E1336" s="186"/>
      <c r="I1336" s="78"/>
      <c r="J1336" s="75"/>
      <c r="K1336" s="75"/>
    </row>
    <row r="1337" spans="1:11" ht="12.75">
      <c r="A1337" s="186" t="s">
        <v>1269</v>
      </c>
      <c r="B1337" s="185"/>
      <c r="C1337" s="186"/>
      <c r="D1337" s="186"/>
      <c r="E1337" s="186">
        <f>E1335*$H$4</f>
        <v>5.395625000000001</v>
      </c>
      <c r="I1337" s="78"/>
      <c r="J1337" s="75"/>
      <c r="K1337" s="75"/>
    </row>
    <row r="1338" spans="1:11" ht="12.75">
      <c r="A1338" s="186"/>
      <c r="B1338" s="185"/>
      <c r="C1338" s="186"/>
      <c r="D1338" s="186"/>
      <c r="E1338" s="186"/>
      <c r="I1338" s="78"/>
      <c r="J1338" s="75"/>
      <c r="K1338" s="75"/>
    </row>
    <row r="1339" spans="1:11" ht="12.75">
      <c r="A1339" s="184" t="s">
        <v>1238</v>
      </c>
      <c r="B1339" s="185"/>
      <c r="C1339" s="186"/>
      <c r="D1339" s="186"/>
      <c r="E1339" s="184">
        <f>SUM(E1330,E1335,E1337)</f>
        <v>189.797125</v>
      </c>
      <c r="I1339" s="78"/>
      <c r="J1339" s="75"/>
      <c r="K1339" s="75"/>
    </row>
    <row r="1340" spans="1:11" ht="12.75">
      <c r="A1340" s="184" t="s">
        <v>1273</v>
      </c>
      <c r="B1340" s="185"/>
      <c r="C1340" s="186"/>
      <c r="D1340" s="186"/>
      <c r="E1340" s="184">
        <f>E1339*0.2</f>
        <v>37.959425</v>
      </c>
      <c r="I1340" s="78"/>
      <c r="J1340" s="75"/>
      <c r="K1340" s="75"/>
    </row>
    <row r="1341" spans="1:11" ht="12.75">
      <c r="A1341" s="184" t="s">
        <v>1238</v>
      </c>
      <c r="B1341" s="185"/>
      <c r="C1341" s="186"/>
      <c r="D1341" s="186"/>
      <c r="E1341" s="184">
        <f>SUM(E1339:E1340)</f>
        <v>227.75655</v>
      </c>
      <c r="I1341" s="78"/>
      <c r="J1341" s="75"/>
      <c r="K1341" s="75"/>
    </row>
    <row r="1342" spans="1:11" ht="12.75">
      <c r="A1342" s="218"/>
      <c r="B1342" s="217"/>
      <c r="C1342" s="189"/>
      <c r="D1342" s="189"/>
      <c r="E1342" s="218"/>
      <c r="I1342" s="78"/>
      <c r="J1342" s="75"/>
      <c r="K1342" s="75"/>
    </row>
    <row r="1343" spans="1:11" ht="12.75">
      <c r="A1343" s="218"/>
      <c r="B1343" s="217"/>
      <c r="C1343" s="189"/>
      <c r="D1343" s="189"/>
      <c r="E1343" s="218"/>
      <c r="I1343" s="78"/>
      <c r="J1343" s="75"/>
      <c r="K1343" s="75"/>
    </row>
    <row r="1344" spans="1:11" ht="12.75">
      <c r="A1344" s="316" t="s">
        <v>228</v>
      </c>
      <c r="B1344" s="316"/>
      <c r="C1344" s="316"/>
      <c r="D1344" s="316"/>
      <c r="E1344" s="316"/>
      <c r="I1344" s="78"/>
      <c r="J1344" s="75"/>
      <c r="K1344" s="75"/>
    </row>
    <row r="1345" spans="1:11" ht="12.75">
      <c r="A1345" s="192" t="s">
        <v>1247</v>
      </c>
      <c r="B1345" s="192" t="s">
        <v>1248</v>
      </c>
      <c r="C1345" s="192" t="s">
        <v>1249</v>
      </c>
      <c r="D1345" s="192" t="s">
        <v>1250</v>
      </c>
      <c r="E1345" s="192" t="s">
        <v>931</v>
      </c>
      <c r="I1345" s="78"/>
      <c r="J1345" s="75"/>
      <c r="K1345" s="75"/>
    </row>
    <row r="1346" spans="1:11" ht="12.75">
      <c r="A1346" s="186" t="s">
        <v>229</v>
      </c>
      <c r="B1346" s="185" t="s">
        <v>1010</v>
      </c>
      <c r="C1346" s="186">
        <v>1</v>
      </c>
      <c r="D1346" s="186">
        <v>240</v>
      </c>
      <c r="E1346" s="186">
        <f>C1346*D1346</f>
        <v>240</v>
      </c>
      <c r="I1346" s="78"/>
      <c r="J1346" s="75"/>
      <c r="K1346" s="75"/>
    </row>
    <row r="1347" spans="1:11" ht="12.75">
      <c r="A1347" s="186" t="s">
        <v>227</v>
      </c>
      <c r="B1347" s="185" t="s">
        <v>1023</v>
      </c>
      <c r="C1347" s="186">
        <v>0.008</v>
      </c>
      <c r="D1347" s="186">
        <f>$H$12</f>
        <v>50</v>
      </c>
      <c r="E1347" s="186">
        <f>C1347*D1347</f>
        <v>0.4</v>
      </c>
      <c r="I1347" s="78"/>
      <c r="J1347" s="75"/>
      <c r="K1347" s="75"/>
    </row>
    <row r="1348" spans="1:11" ht="12.75">
      <c r="A1348" s="186" t="s">
        <v>1253</v>
      </c>
      <c r="B1348" s="185" t="s">
        <v>1260</v>
      </c>
      <c r="C1348" s="186">
        <v>3.2</v>
      </c>
      <c r="D1348" s="186">
        <f>$H$8</f>
        <v>0.4</v>
      </c>
      <c r="E1348" s="186">
        <f>C1348*D1348</f>
        <v>1.2800000000000002</v>
      </c>
      <c r="I1348" s="78"/>
      <c r="J1348" s="75"/>
      <c r="K1348" s="75"/>
    </row>
    <row r="1349" spans="1:11" ht="12.75">
      <c r="A1349" s="186" t="s">
        <v>26</v>
      </c>
      <c r="B1349" s="185"/>
      <c r="C1349" s="186"/>
      <c r="D1349" s="186"/>
      <c r="E1349" s="186">
        <f>SUM(E1346:E1348)</f>
        <v>241.68</v>
      </c>
      <c r="I1349" s="78"/>
      <c r="J1349" s="75"/>
      <c r="K1349" s="75"/>
    </row>
    <row r="1350" spans="1:11" ht="12.75">
      <c r="A1350" s="186"/>
      <c r="B1350" s="185"/>
      <c r="C1350" s="186"/>
      <c r="D1350" s="186"/>
      <c r="E1350" s="186"/>
      <c r="I1350" s="78"/>
      <c r="J1350" s="75"/>
      <c r="K1350" s="75"/>
    </row>
    <row r="1351" spans="1:11" ht="12.75">
      <c r="A1351" s="186" t="s">
        <v>32</v>
      </c>
      <c r="B1351" s="185" t="s">
        <v>1266</v>
      </c>
      <c r="C1351" s="186">
        <v>1.2</v>
      </c>
      <c r="D1351" s="186">
        <f>$H$6</f>
        <v>2.91</v>
      </c>
      <c r="E1351" s="186">
        <f>C1351*D1351</f>
        <v>3.492</v>
      </c>
      <c r="I1351" s="78"/>
      <c r="J1351" s="75"/>
      <c r="K1351" s="75"/>
    </row>
    <row r="1352" spans="1:11" ht="12.75">
      <c r="A1352" s="186" t="s">
        <v>1265</v>
      </c>
      <c r="B1352" s="185" t="s">
        <v>1266</v>
      </c>
      <c r="C1352" s="186">
        <v>2</v>
      </c>
      <c r="D1352" s="186">
        <f>$H$7</f>
        <v>1.94</v>
      </c>
      <c r="E1352" s="186">
        <f>C1352*D1352</f>
        <v>3.88</v>
      </c>
      <c r="I1352" s="78"/>
      <c r="J1352" s="75"/>
      <c r="K1352" s="75"/>
    </row>
    <row r="1353" spans="1:11" ht="12.75">
      <c r="A1353" s="186" t="s">
        <v>1267</v>
      </c>
      <c r="B1353" s="185"/>
      <c r="C1353" s="186"/>
      <c r="D1353" s="186"/>
      <c r="E1353" s="186">
        <f>SUM(E1351:E1352)</f>
        <v>7.372</v>
      </c>
      <c r="I1353" s="78"/>
      <c r="J1353" s="75"/>
      <c r="K1353" s="75"/>
    </row>
    <row r="1354" spans="1:11" ht="12.75">
      <c r="A1354" s="186"/>
      <c r="B1354" s="185"/>
      <c r="C1354" s="186"/>
      <c r="D1354" s="186"/>
      <c r="E1354" s="186"/>
      <c r="I1354" s="78"/>
      <c r="J1354" s="75"/>
      <c r="K1354" s="75"/>
    </row>
    <row r="1355" spans="1:11" ht="12.75">
      <c r="A1355" s="186" t="s">
        <v>1269</v>
      </c>
      <c r="B1355" s="185"/>
      <c r="C1355" s="186"/>
      <c r="D1355" s="186"/>
      <c r="E1355" s="186">
        <f>E1353*$H$4</f>
        <v>9.215</v>
      </c>
      <c r="I1355" s="78"/>
      <c r="J1355" s="75"/>
      <c r="K1355" s="75"/>
    </row>
    <row r="1356" spans="1:11" ht="12.75">
      <c r="A1356" s="186"/>
      <c r="B1356" s="185"/>
      <c r="C1356" s="186"/>
      <c r="D1356" s="186"/>
      <c r="E1356" s="186"/>
      <c r="I1356" s="78"/>
      <c r="J1356" s="75"/>
      <c r="K1356" s="75"/>
    </row>
    <row r="1357" spans="1:11" ht="12.75">
      <c r="A1357" s="184" t="s">
        <v>1238</v>
      </c>
      <c r="B1357" s="185"/>
      <c r="C1357" s="186"/>
      <c r="D1357" s="186"/>
      <c r="E1357" s="184">
        <f>SUM(E1349,E1353,E1355)</f>
        <v>258.267</v>
      </c>
      <c r="I1357" s="78"/>
      <c r="J1357" s="75"/>
      <c r="K1357" s="75"/>
    </row>
    <row r="1358" spans="1:11" ht="12.75">
      <c r="A1358" s="184" t="s">
        <v>1273</v>
      </c>
      <c r="B1358" s="185"/>
      <c r="C1358" s="186"/>
      <c r="D1358" s="186"/>
      <c r="E1358" s="184">
        <f>E1357*0.2</f>
        <v>51.653400000000005</v>
      </c>
      <c r="I1358" s="78"/>
      <c r="J1358" s="75"/>
      <c r="K1358" s="75"/>
    </row>
    <row r="1359" spans="1:11" ht="12.75">
      <c r="A1359" s="184" t="s">
        <v>1238</v>
      </c>
      <c r="B1359" s="185"/>
      <c r="C1359" s="186"/>
      <c r="D1359" s="186"/>
      <c r="E1359" s="184">
        <f>SUM(E1357:E1358)</f>
        <v>309.9204</v>
      </c>
      <c r="I1359" s="78"/>
      <c r="J1359" s="75"/>
      <c r="K1359" s="75"/>
    </row>
    <row r="1360" spans="1:11" ht="12.75">
      <c r="A1360" s="218"/>
      <c r="B1360" s="217"/>
      <c r="C1360" s="189"/>
      <c r="D1360" s="189"/>
      <c r="E1360" s="218"/>
      <c r="I1360" s="78"/>
      <c r="J1360" s="75"/>
      <c r="K1360" s="75"/>
    </row>
    <row r="1361" spans="1:11" ht="12.75">
      <c r="A1361" s="316" t="s">
        <v>230</v>
      </c>
      <c r="B1361" s="316"/>
      <c r="C1361" s="316"/>
      <c r="D1361" s="316"/>
      <c r="E1361" s="316"/>
      <c r="I1361" s="78"/>
      <c r="J1361" s="75"/>
      <c r="K1361" s="75"/>
    </row>
    <row r="1362" spans="1:11" ht="12.75">
      <c r="A1362" s="192" t="s">
        <v>1247</v>
      </c>
      <c r="B1362" s="192" t="s">
        <v>1248</v>
      </c>
      <c r="C1362" s="192" t="s">
        <v>1249</v>
      </c>
      <c r="D1362" s="192" t="s">
        <v>1250</v>
      </c>
      <c r="E1362" s="192" t="s">
        <v>931</v>
      </c>
      <c r="I1362" s="78"/>
      <c r="J1362" s="75"/>
      <c r="K1362" s="75"/>
    </row>
    <row r="1363" spans="1:11" ht="12.75">
      <c r="A1363" s="186" t="s">
        <v>231</v>
      </c>
      <c r="B1363" s="185" t="s">
        <v>1010</v>
      </c>
      <c r="C1363" s="186">
        <v>1</v>
      </c>
      <c r="D1363" s="186">
        <v>140</v>
      </c>
      <c r="E1363" s="186">
        <f>C1363*D1363</f>
        <v>140</v>
      </c>
      <c r="I1363" s="78"/>
      <c r="J1363" s="75"/>
      <c r="K1363" s="75"/>
    </row>
    <row r="1364" spans="1:11" ht="12.75">
      <c r="A1364" s="186" t="s">
        <v>232</v>
      </c>
      <c r="B1364" s="185" t="s">
        <v>1014</v>
      </c>
      <c r="C1364" s="186">
        <v>3.23</v>
      </c>
      <c r="D1364" s="186">
        <v>6</v>
      </c>
      <c r="E1364" s="186">
        <f>C1364*D1364</f>
        <v>19.38</v>
      </c>
      <c r="I1364" s="78"/>
      <c r="J1364" s="75"/>
      <c r="K1364" s="75"/>
    </row>
    <row r="1365" spans="1:11" ht="12.75">
      <c r="A1365" s="186" t="s">
        <v>233</v>
      </c>
      <c r="B1365" s="185" t="s">
        <v>1260</v>
      </c>
      <c r="C1365" s="186">
        <v>0.0769</v>
      </c>
      <c r="D1365" s="186">
        <v>7.5</v>
      </c>
      <c r="E1365" s="186">
        <f>C1365*D1365</f>
        <v>0.57675</v>
      </c>
      <c r="I1365" s="78"/>
      <c r="J1365" s="75"/>
      <c r="K1365" s="75"/>
    </row>
    <row r="1366" spans="1:11" ht="12.75">
      <c r="A1366" s="186" t="s">
        <v>26</v>
      </c>
      <c r="B1366" s="185"/>
      <c r="C1366" s="186"/>
      <c r="D1366" s="186"/>
      <c r="E1366" s="186">
        <f>SUM(E1363:E1365)</f>
        <v>159.95675</v>
      </c>
      <c r="I1366" s="78"/>
      <c r="J1366" s="75"/>
      <c r="K1366" s="75"/>
    </row>
    <row r="1367" spans="1:11" ht="12.75">
      <c r="A1367" s="186"/>
      <c r="B1367" s="185"/>
      <c r="C1367" s="186"/>
      <c r="D1367" s="186"/>
      <c r="E1367" s="186"/>
      <c r="I1367" s="78"/>
      <c r="J1367" s="75"/>
      <c r="K1367" s="75"/>
    </row>
    <row r="1368" spans="1:11" ht="12.75">
      <c r="A1368" s="186" t="s">
        <v>32</v>
      </c>
      <c r="B1368" s="185" t="s">
        <v>1266</v>
      </c>
      <c r="C1368" s="186">
        <v>0.923</v>
      </c>
      <c r="D1368" s="186">
        <f>$H$6</f>
        <v>2.91</v>
      </c>
      <c r="E1368" s="186">
        <f>C1368*D1368</f>
        <v>2.6859300000000004</v>
      </c>
      <c r="I1368" s="78"/>
      <c r="J1368" s="75"/>
      <c r="K1368" s="75"/>
    </row>
    <row r="1369" spans="1:11" ht="12.75">
      <c r="A1369" s="186" t="s">
        <v>10</v>
      </c>
      <c r="B1369" s="185" t="s">
        <v>1266</v>
      </c>
      <c r="C1369" s="186">
        <v>0.923</v>
      </c>
      <c r="D1369" s="186">
        <f>$H$13</f>
        <v>2.2</v>
      </c>
      <c r="E1369" s="186">
        <f>C1369*D1369</f>
        <v>2.0306</v>
      </c>
      <c r="I1369" s="78"/>
      <c r="J1369" s="75"/>
      <c r="K1369" s="75"/>
    </row>
    <row r="1370" spans="1:11" ht="12.75">
      <c r="A1370" s="186" t="s">
        <v>1267</v>
      </c>
      <c r="B1370" s="185"/>
      <c r="C1370" s="186"/>
      <c r="D1370" s="186"/>
      <c r="E1370" s="186">
        <f>SUM(E1368:E1369)</f>
        <v>4.7165300000000006</v>
      </c>
      <c r="I1370" s="78"/>
      <c r="J1370" s="75"/>
      <c r="K1370" s="75"/>
    </row>
    <row r="1371" spans="1:11" ht="12.75">
      <c r="A1371" s="186"/>
      <c r="B1371" s="185"/>
      <c r="C1371" s="186"/>
      <c r="D1371" s="186"/>
      <c r="E1371" s="186"/>
      <c r="I1371" s="78"/>
      <c r="J1371" s="75"/>
      <c r="K1371" s="75"/>
    </row>
    <row r="1372" spans="1:11" ht="12.75">
      <c r="A1372" s="186" t="s">
        <v>1269</v>
      </c>
      <c r="B1372" s="185"/>
      <c r="C1372" s="186"/>
      <c r="D1372" s="186"/>
      <c r="E1372" s="186">
        <f>E1370*$H$4</f>
        <v>5.8956625</v>
      </c>
      <c r="I1372" s="78"/>
      <c r="J1372" s="75"/>
      <c r="K1372" s="75"/>
    </row>
    <row r="1373" spans="1:11" ht="12.75">
      <c r="A1373" s="186"/>
      <c r="B1373" s="185"/>
      <c r="C1373" s="186"/>
      <c r="D1373" s="186"/>
      <c r="E1373" s="186"/>
      <c r="I1373" s="78"/>
      <c r="J1373" s="75"/>
      <c r="K1373" s="75"/>
    </row>
    <row r="1374" spans="1:11" ht="12.75">
      <c r="A1374" s="184" t="s">
        <v>1238</v>
      </c>
      <c r="B1374" s="185"/>
      <c r="C1374" s="186"/>
      <c r="D1374" s="186"/>
      <c r="E1374" s="184">
        <f>SUM(E1366,E1370,E1372)</f>
        <v>170.5689425</v>
      </c>
      <c r="I1374" s="78"/>
      <c r="J1374" s="75"/>
      <c r="K1374" s="75"/>
    </row>
    <row r="1375" spans="1:11" ht="12.75">
      <c r="A1375" s="184" t="s">
        <v>1273</v>
      </c>
      <c r="B1375" s="185"/>
      <c r="C1375" s="186"/>
      <c r="D1375" s="186"/>
      <c r="E1375" s="184">
        <f>E1374*0.2</f>
        <v>34.1137885</v>
      </c>
      <c r="I1375" s="78"/>
      <c r="J1375" s="75"/>
      <c r="K1375" s="75"/>
    </row>
    <row r="1376" spans="1:11" ht="12.75">
      <c r="A1376" s="184" t="s">
        <v>1238</v>
      </c>
      <c r="B1376" s="185"/>
      <c r="C1376" s="186"/>
      <c r="D1376" s="186"/>
      <c r="E1376" s="184">
        <f>SUM(E1374:E1375)</f>
        <v>204.682731</v>
      </c>
      <c r="I1376" s="78"/>
      <c r="J1376" s="75"/>
      <c r="K1376" s="75"/>
    </row>
    <row r="1377" spans="1:11" ht="12.75">
      <c r="A1377" s="218"/>
      <c r="B1377" s="217"/>
      <c r="C1377" s="189"/>
      <c r="D1377" s="189"/>
      <c r="E1377" s="218"/>
      <c r="I1377" s="78"/>
      <c r="J1377" s="75"/>
      <c r="K1377" s="75"/>
    </row>
    <row r="1378" spans="1:11" ht="12.75">
      <c r="A1378" s="316" t="s">
        <v>234</v>
      </c>
      <c r="B1378" s="316"/>
      <c r="C1378" s="316"/>
      <c r="D1378" s="316"/>
      <c r="E1378" s="316"/>
      <c r="I1378" s="78"/>
      <c r="J1378" s="75"/>
      <c r="K1378" s="75"/>
    </row>
    <row r="1379" spans="1:11" ht="12.75">
      <c r="A1379" s="192" t="s">
        <v>1247</v>
      </c>
      <c r="B1379" s="192" t="s">
        <v>1248</v>
      </c>
      <c r="C1379" s="192" t="s">
        <v>1249</v>
      </c>
      <c r="D1379" s="192" t="s">
        <v>1250</v>
      </c>
      <c r="E1379" s="192" t="s">
        <v>931</v>
      </c>
      <c r="I1379" s="78"/>
      <c r="J1379" s="75"/>
      <c r="K1379" s="75"/>
    </row>
    <row r="1380" spans="1:11" ht="12.75">
      <c r="A1380" s="186" t="s">
        <v>235</v>
      </c>
      <c r="B1380" s="185" t="s">
        <v>1010</v>
      </c>
      <c r="C1380" s="186">
        <v>1</v>
      </c>
      <c r="D1380" s="186">
        <v>480</v>
      </c>
      <c r="E1380" s="186">
        <f>C1380*D1380</f>
        <v>480</v>
      </c>
      <c r="I1380" s="78"/>
      <c r="J1380" s="75"/>
      <c r="K1380" s="75"/>
    </row>
    <row r="1381" spans="1:11" ht="12.75">
      <c r="A1381" s="186" t="s">
        <v>26</v>
      </c>
      <c r="B1381" s="185"/>
      <c r="C1381" s="186"/>
      <c r="D1381" s="186"/>
      <c r="E1381" s="186">
        <f>SUM(E1380:E1380)</f>
        <v>480</v>
      </c>
      <c r="I1381" s="78"/>
      <c r="J1381" s="75"/>
      <c r="K1381" s="75"/>
    </row>
    <row r="1382" spans="1:11" ht="12.75">
      <c r="A1382" s="186"/>
      <c r="B1382" s="185"/>
      <c r="C1382" s="186"/>
      <c r="D1382" s="186"/>
      <c r="E1382" s="186"/>
      <c r="I1382" s="78"/>
      <c r="J1382" s="75"/>
      <c r="K1382" s="75"/>
    </row>
    <row r="1383" spans="1:11" ht="12.75">
      <c r="A1383" s="186" t="s">
        <v>32</v>
      </c>
      <c r="B1383" s="185" t="s">
        <v>1266</v>
      </c>
      <c r="C1383" s="186">
        <v>1.504</v>
      </c>
      <c r="D1383" s="186">
        <f>$H$6</f>
        <v>2.91</v>
      </c>
      <c r="E1383" s="186">
        <f>C1383*D1383</f>
        <v>4.37664</v>
      </c>
      <c r="I1383" s="78"/>
      <c r="J1383" s="75"/>
      <c r="K1383" s="75"/>
    </row>
    <row r="1384" spans="1:11" ht="12.75">
      <c r="A1384" s="186" t="s">
        <v>10</v>
      </c>
      <c r="B1384" s="185" t="s">
        <v>1266</v>
      </c>
      <c r="C1384" s="186">
        <v>1.1280000000000001</v>
      </c>
      <c r="D1384" s="186">
        <f>$H$13</f>
        <v>2.2</v>
      </c>
      <c r="E1384" s="186">
        <f>C1384*D1384</f>
        <v>2.4816000000000003</v>
      </c>
      <c r="I1384" s="78"/>
      <c r="J1384" s="75"/>
      <c r="K1384" s="75"/>
    </row>
    <row r="1385" spans="1:11" ht="12.75">
      <c r="A1385" s="186" t="s">
        <v>1267</v>
      </c>
      <c r="B1385" s="185"/>
      <c r="C1385" s="186"/>
      <c r="D1385" s="186"/>
      <c r="E1385" s="186">
        <f>SUM(E1383:E1384)</f>
        <v>6.85824</v>
      </c>
      <c r="I1385" s="78"/>
      <c r="J1385" s="75"/>
      <c r="K1385" s="75"/>
    </row>
    <row r="1386" spans="1:11" ht="12.75">
      <c r="A1386" s="186"/>
      <c r="B1386" s="185"/>
      <c r="C1386" s="186"/>
      <c r="D1386" s="186"/>
      <c r="E1386" s="186"/>
      <c r="I1386" s="78"/>
      <c r="J1386" s="75"/>
      <c r="K1386" s="75"/>
    </row>
    <row r="1387" spans="1:11" ht="12.75">
      <c r="A1387" s="186" t="s">
        <v>1269</v>
      </c>
      <c r="B1387" s="185"/>
      <c r="C1387" s="186"/>
      <c r="D1387" s="186"/>
      <c r="E1387" s="186">
        <f>E1385*$H$4</f>
        <v>8.5728</v>
      </c>
      <c r="I1387" s="78"/>
      <c r="J1387" s="75"/>
      <c r="K1387" s="75"/>
    </row>
    <row r="1388" spans="1:11" ht="12.75">
      <c r="A1388" s="186"/>
      <c r="B1388" s="185"/>
      <c r="C1388" s="186"/>
      <c r="D1388" s="186"/>
      <c r="E1388" s="186"/>
      <c r="I1388" s="78"/>
      <c r="J1388" s="75"/>
      <c r="K1388" s="75"/>
    </row>
    <row r="1389" spans="1:11" ht="12.75">
      <c r="A1389" s="184" t="s">
        <v>1238</v>
      </c>
      <c r="B1389" s="185"/>
      <c r="C1389" s="186"/>
      <c r="D1389" s="186"/>
      <c r="E1389" s="184">
        <f>SUM(E1381,E1385,E1387)</f>
        <v>495.43104000000005</v>
      </c>
      <c r="I1389" s="78"/>
      <c r="J1389" s="75"/>
      <c r="K1389" s="75"/>
    </row>
    <row r="1390" spans="1:11" ht="12.75">
      <c r="A1390" s="184" t="s">
        <v>1273</v>
      </c>
      <c r="B1390" s="185"/>
      <c r="C1390" s="186"/>
      <c r="D1390" s="186"/>
      <c r="E1390" s="184">
        <f>E1389*0.2</f>
        <v>99.08620800000001</v>
      </c>
      <c r="I1390" s="78"/>
      <c r="J1390" s="75"/>
      <c r="K1390" s="75"/>
    </row>
    <row r="1391" spans="1:11" ht="12.75">
      <c r="A1391" s="184" t="s">
        <v>1238</v>
      </c>
      <c r="B1391" s="185"/>
      <c r="C1391" s="186"/>
      <c r="D1391" s="186"/>
      <c r="E1391" s="184">
        <f>SUM(E1389:E1390)</f>
        <v>594.5172480000001</v>
      </c>
      <c r="I1391" s="78"/>
      <c r="J1391" s="75"/>
      <c r="K1391" s="75"/>
    </row>
    <row r="1392" spans="1:11" ht="12.75">
      <c r="A1392" s="184"/>
      <c r="B1392" s="185"/>
      <c r="C1392" s="186"/>
      <c r="D1392" s="186"/>
      <c r="E1392" s="184"/>
      <c r="I1392" s="78"/>
      <c r="J1392" s="75"/>
      <c r="K1392" s="75"/>
    </row>
    <row r="1393" spans="1:11" ht="12.75">
      <c r="A1393" s="318" t="s">
        <v>236</v>
      </c>
      <c r="B1393" s="318"/>
      <c r="C1393" s="318"/>
      <c r="D1393" s="318"/>
      <c r="E1393" s="318"/>
      <c r="I1393" s="78"/>
      <c r="J1393" s="75"/>
      <c r="K1393" s="75"/>
    </row>
    <row r="1394" spans="1:11" ht="12.75">
      <c r="A1394" s="192" t="s">
        <v>1247</v>
      </c>
      <c r="B1394" s="192" t="s">
        <v>1248</v>
      </c>
      <c r="C1394" s="192" t="s">
        <v>1249</v>
      </c>
      <c r="D1394" s="192" t="s">
        <v>1250</v>
      </c>
      <c r="E1394" s="192" t="s">
        <v>931</v>
      </c>
      <c r="I1394" s="78"/>
      <c r="J1394" s="75"/>
      <c r="K1394" s="75"/>
    </row>
    <row r="1395" spans="1:11" ht="12.75">
      <c r="A1395" s="186" t="s">
        <v>237</v>
      </c>
      <c r="B1395" s="185" t="s">
        <v>1255</v>
      </c>
      <c r="C1395" s="186">
        <v>0.2</v>
      </c>
      <c r="D1395" s="186">
        <v>15</v>
      </c>
      <c r="E1395" s="186">
        <f>C1395*D1395</f>
        <v>3</v>
      </c>
      <c r="I1395" s="78"/>
      <c r="J1395" s="75"/>
      <c r="K1395" s="75"/>
    </row>
    <row r="1396" spans="1:11" ht="12.75">
      <c r="A1396" s="186" t="s">
        <v>1262</v>
      </c>
      <c r="B1396" s="185"/>
      <c r="C1396" s="186"/>
      <c r="D1396" s="186"/>
      <c r="E1396" s="186">
        <f>SUM(E1395:E1395)</f>
        <v>3</v>
      </c>
      <c r="I1396" s="78"/>
      <c r="J1396" s="75"/>
      <c r="K1396" s="75"/>
    </row>
    <row r="1397" spans="1:11" ht="12.75">
      <c r="A1397" s="186"/>
      <c r="B1397" s="185"/>
      <c r="C1397" s="186"/>
      <c r="D1397" s="186"/>
      <c r="E1397" s="186"/>
      <c r="I1397" s="78"/>
      <c r="J1397" s="75"/>
      <c r="K1397" s="75"/>
    </row>
    <row r="1398" spans="1:11" ht="12.75">
      <c r="A1398" s="186" t="s">
        <v>10</v>
      </c>
      <c r="B1398" s="185" t="s">
        <v>1266</v>
      </c>
      <c r="C1398" s="186">
        <v>0.4</v>
      </c>
      <c r="D1398" s="186">
        <f>$H$7</f>
        <v>1.94</v>
      </c>
      <c r="E1398" s="186">
        <f>C1398*D1398</f>
        <v>0.776</v>
      </c>
      <c r="I1398" s="78"/>
      <c r="J1398" s="75"/>
      <c r="K1398" s="75"/>
    </row>
    <row r="1399" spans="1:11" ht="12.75">
      <c r="A1399" s="186" t="s">
        <v>1267</v>
      </c>
      <c r="B1399" s="185"/>
      <c r="C1399" s="186"/>
      <c r="D1399" s="186"/>
      <c r="E1399" s="186">
        <f>SUM(E1398:E1398)</f>
        <v>0.776</v>
      </c>
      <c r="I1399" s="78"/>
      <c r="J1399" s="75"/>
      <c r="K1399" s="75"/>
    </row>
    <row r="1400" spans="1:11" ht="12.75">
      <c r="A1400" s="186"/>
      <c r="B1400" s="185"/>
      <c r="C1400" s="186"/>
      <c r="D1400" s="186"/>
      <c r="E1400" s="186"/>
      <c r="I1400" s="78"/>
      <c r="J1400" s="75"/>
      <c r="K1400" s="75"/>
    </row>
    <row r="1401" spans="1:11" ht="12.75">
      <c r="A1401" s="186" t="s">
        <v>1269</v>
      </c>
      <c r="B1401" s="185"/>
      <c r="C1401" s="186"/>
      <c r="D1401" s="186"/>
      <c r="E1401" s="186">
        <f>E1399*$H$4</f>
        <v>0.97</v>
      </c>
      <c r="I1401" s="78"/>
      <c r="J1401" s="75"/>
      <c r="K1401" s="75"/>
    </row>
    <row r="1402" spans="1:11" ht="12.75">
      <c r="A1402" s="186"/>
      <c r="B1402" s="185"/>
      <c r="C1402" s="186"/>
      <c r="D1402" s="186"/>
      <c r="E1402" s="186"/>
      <c r="I1402" s="78"/>
      <c r="J1402" s="75"/>
      <c r="K1402" s="75"/>
    </row>
    <row r="1403" spans="1:11" ht="12.75">
      <c r="A1403" s="201" t="s">
        <v>1238</v>
      </c>
      <c r="B1403" s="216"/>
      <c r="C1403" s="200"/>
      <c r="D1403" s="200"/>
      <c r="E1403" s="201">
        <f>SUM(E1396,E1399,E1401)</f>
        <v>4.7459999999999996</v>
      </c>
      <c r="I1403" s="78"/>
      <c r="J1403" s="75"/>
      <c r="K1403" s="75"/>
    </row>
    <row r="1404" spans="1:11" ht="12.75">
      <c r="A1404" s="184" t="s">
        <v>1273</v>
      </c>
      <c r="B1404" s="185"/>
      <c r="C1404" s="186"/>
      <c r="D1404" s="186"/>
      <c r="E1404" s="184">
        <f>E1403*0.2</f>
        <v>0.9491999999999999</v>
      </c>
      <c r="I1404" s="78"/>
      <c r="J1404" s="75"/>
      <c r="K1404" s="75"/>
    </row>
    <row r="1405" spans="1:11" ht="12.75">
      <c r="A1405" s="184" t="s">
        <v>1238</v>
      </c>
      <c r="B1405" s="185"/>
      <c r="C1405" s="186"/>
      <c r="D1405" s="186"/>
      <c r="E1405" s="184">
        <f>SUM(E1403:E1404)</f>
        <v>5.6952</v>
      </c>
      <c r="I1405" s="78"/>
      <c r="J1405" s="75"/>
      <c r="K1405" s="75"/>
    </row>
    <row r="1406" spans="1:11" ht="12.75">
      <c r="A1406" s="184"/>
      <c r="B1406" s="185"/>
      <c r="C1406" s="186"/>
      <c r="D1406" s="186"/>
      <c r="E1406" s="184"/>
      <c r="I1406" s="78"/>
      <c r="J1406" s="75"/>
      <c r="K1406" s="75"/>
    </row>
    <row r="1407" spans="1:11" ht="12.75">
      <c r="A1407" s="318" t="s">
        <v>238</v>
      </c>
      <c r="B1407" s="318"/>
      <c r="C1407" s="318"/>
      <c r="D1407" s="318"/>
      <c r="E1407" s="318"/>
      <c r="I1407" s="78"/>
      <c r="J1407" s="75"/>
      <c r="K1407" s="75"/>
    </row>
    <row r="1408" spans="1:11" ht="12.75">
      <c r="A1408" s="192" t="s">
        <v>1247</v>
      </c>
      <c r="B1408" s="192" t="s">
        <v>1248</v>
      </c>
      <c r="C1408" s="192" t="s">
        <v>1249</v>
      </c>
      <c r="D1408" s="192" t="s">
        <v>1250</v>
      </c>
      <c r="E1408" s="192" t="s">
        <v>931</v>
      </c>
      <c r="I1408" s="78"/>
      <c r="J1408" s="75"/>
      <c r="K1408" s="75"/>
    </row>
    <row r="1409" spans="1:11" ht="12.75">
      <c r="A1409" s="186" t="s">
        <v>239</v>
      </c>
      <c r="B1409" s="185" t="s">
        <v>1266</v>
      </c>
      <c r="C1409" s="186">
        <v>0.35</v>
      </c>
      <c r="D1409" s="186">
        <v>6</v>
      </c>
      <c r="E1409" s="186">
        <f>C1409*D1409</f>
        <v>2.0999999999999996</v>
      </c>
      <c r="I1409" s="78"/>
      <c r="J1409" s="75"/>
      <c r="K1409" s="75"/>
    </row>
    <row r="1410" spans="1:11" ht="12.75">
      <c r="A1410" s="186" t="s">
        <v>240</v>
      </c>
      <c r="B1410" s="185" t="s">
        <v>1039</v>
      </c>
      <c r="C1410" s="186">
        <v>0.15</v>
      </c>
      <c r="D1410" s="186">
        <v>8</v>
      </c>
      <c r="E1410" s="186">
        <f>C1410*D1410</f>
        <v>1.2</v>
      </c>
      <c r="I1410" s="78"/>
      <c r="J1410" s="75"/>
      <c r="K1410" s="75"/>
    </row>
    <row r="1411" spans="1:11" ht="12.75">
      <c r="A1411" s="186" t="s">
        <v>241</v>
      </c>
      <c r="B1411" s="185" t="s">
        <v>1039</v>
      </c>
      <c r="C1411" s="186">
        <v>1.15</v>
      </c>
      <c r="D1411" s="186">
        <v>0.5</v>
      </c>
      <c r="E1411" s="186">
        <f>C1411*D1411</f>
        <v>0.575</v>
      </c>
      <c r="I1411" s="78"/>
      <c r="J1411" s="75"/>
      <c r="K1411" s="75"/>
    </row>
    <row r="1412" spans="1:11" ht="12.75">
      <c r="A1412" s="186" t="s">
        <v>242</v>
      </c>
      <c r="B1412" s="185" t="s">
        <v>1255</v>
      </c>
      <c r="C1412" s="186">
        <v>0.2</v>
      </c>
      <c r="D1412" s="186">
        <v>21</v>
      </c>
      <c r="E1412" s="186">
        <f>C1412*D1412</f>
        <v>4.2</v>
      </c>
      <c r="I1412" s="78"/>
      <c r="J1412" s="75"/>
      <c r="K1412" s="75"/>
    </row>
    <row r="1413" spans="1:11" ht="12.75">
      <c r="A1413" s="186" t="s">
        <v>1262</v>
      </c>
      <c r="B1413" s="185"/>
      <c r="C1413" s="186"/>
      <c r="D1413" s="186"/>
      <c r="E1413" s="186">
        <f>SUM(E1409:E1412)</f>
        <v>8.075</v>
      </c>
      <c r="I1413" s="78"/>
      <c r="J1413" s="75"/>
      <c r="K1413" s="75"/>
    </row>
    <row r="1414" spans="1:11" ht="12.75">
      <c r="A1414" s="186"/>
      <c r="B1414" s="185"/>
      <c r="C1414" s="186"/>
      <c r="D1414" s="186"/>
      <c r="E1414" s="186"/>
      <c r="I1414" s="78"/>
      <c r="J1414" s="75"/>
      <c r="K1414" s="75"/>
    </row>
    <row r="1415" spans="1:11" ht="12.75">
      <c r="A1415" s="186" t="s">
        <v>243</v>
      </c>
      <c r="B1415" s="185" t="s">
        <v>1266</v>
      </c>
      <c r="C1415" s="186">
        <v>0.3</v>
      </c>
      <c r="D1415" s="186">
        <f>$H$6</f>
        <v>2.91</v>
      </c>
      <c r="E1415" s="186">
        <f>C1415*D1415</f>
        <v>0.873</v>
      </c>
      <c r="I1415" s="78"/>
      <c r="J1415" s="75"/>
      <c r="K1415" s="75"/>
    </row>
    <row r="1416" spans="1:11" ht="12.75">
      <c r="A1416" s="186" t="s">
        <v>244</v>
      </c>
      <c r="B1416" s="185" t="s">
        <v>1266</v>
      </c>
      <c r="C1416" s="186">
        <v>0.85</v>
      </c>
      <c r="D1416" s="186">
        <f>$H$6</f>
        <v>2.91</v>
      </c>
      <c r="E1416" s="186">
        <f>C1416*D1416</f>
        <v>2.4735</v>
      </c>
      <c r="I1416" s="78"/>
      <c r="J1416" s="75"/>
      <c r="K1416" s="75"/>
    </row>
    <row r="1417" spans="1:11" ht="12.75">
      <c r="A1417" s="186" t="s">
        <v>10</v>
      </c>
      <c r="B1417" s="185" t="s">
        <v>1266</v>
      </c>
      <c r="C1417" s="186">
        <v>0.3</v>
      </c>
      <c r="D1417" s="186">
        <f>$H$7</f>
        <v>1.94</v>
      </c>
      <c r="E1417" s="186">
        <f>C1417*D1417</f>
        <v>0.582</v>
      </c>
      <c r="I1417" s="78"/>
      <c r="J1417" s="75"/>
      <c r="K1417" s="75"/>
    </row>
    <row r="1418" spans="1:11" ht="12.75">
      <c r="A1418" s="186" t="s">
        <v>1267</v>
      </c>
      <c r="B1418" s="185"/>
      <c r="C1418" s="186"/>
      <c r="D1418" s="186"/>
      <c r="E1418" s="186">
        <f>SUM(E1415:E1417)</f>
        <v>3.9284999999999997</v>
      </c>
      <c r="I1418" s="78"/>
      <c r="J1418" s="75"/>
      <c r="K1418" s="75"/>
    </row>
    <row r="1419" spans="1:11" ht="12.75">
      <c r="A1419" s="186"/>
      <c r="B1419" s="185"/>
      <c r="C1419" s="186"/>
      <c r="D1419" s="186"/>
      <c r="E1419" s="186"/>
      <c r="I1419" s="78"/>
      <c r="J1419" s="75"/>
      <c r="K1419" s="75"/>
    </row>
    <row r="1420" spans="1:11" ht="12.75">
      <c r="A1420" s="186" t="s">
        <v>1269</v>
      </c>
      <c r="B1420" s="185"/>
      <c r="C1420" s="186"/>
      <c r="D1420" s="186"/>
      <c r="E1420" s="186">
        <f>E1418*$H$4</f>
        <v>4.910625</v>
      </c>
      <c r="I1420" s="78"/>
      <c r="J1420" s="75"/>
      <c r="K1420" s="75"/>
    </row>
    <row r="1421" spans="1:11" ht="12.75">
      <c r="A1421" s="186"/>
      <c r="B1421" s="185"/>
      <c r="C1421" s="186"/>
      <c r="D1421" s="186"/>
      <c r="E1421" s="186"/>
      <c r="I1421" s="78"/>
      <c r="J1421" s="75"/>
      <c r="K1421" s="75"/>
    </row>
    <row r="1422" spans="1:11" ht="12.75">
      <c r="A1422" s="201" t="s">
        <v>1238</v>
      </c>
      <c r="B1422" s="216"/>
      <c r="C1422" s="200"/>
      <c r="D1422" s="200"/>
      <c r="E1422" s="201">
        <f>SUM(E1413,E1418,E1420)</f>
        <v>16.914125</v>
      </c>
      <c r="I1422" s="78"/>
      <c r="J1422" s="75"/>
      <c r="K1422" s="75"/>
    </row>
    <row r="1423" spans="1:11" ht="12.75">
      <c r="A1423" s="184" t="s">
        <v>1273</v>
      </c>
      <c r="B1423" s="185"/>
      <c r="C1423" s="186"/>
      <c r="D1423" s="186"/>
      <c r="E1423" s="184">
        <f>E1422*0.2</f>
        <v>3.382825</v>
      </c>
      <c r="I1423" s="78"/>
      <c r="J1423" s="75"/>
      <c r="K1423" s="75"/>
    </row>
    <row r="1424" spans="1:11" ht="12.75">
      <c r="A1424" s="184" t="s">
        <v>1238</v>
      </c>
      <c r="B1424" s="185"/>
      <c r="C1424" s="186"/>
      <c r="D1424" s="186"/>
      <c r="E1424" s="184">
        <f>SUM(E1422:E1423)</f>
        <v>20.29695</v>
      </c>
      <c r="I1424" s="78"/>
      <c r="J1424" s="75"/>
      <c r="K1424" s="75"/>
    </row>
    <row r="1425" spans="1:11" ht="12.75">
      <c r="A1425" s="218"/>
      <c r="B1425" s="217"/>
      <c r="C1425" s="189"/>
      <c r="D1425" s="189"/>
      <c r="E1425" s="218"/>
      <c r="I1425" s="78"/>
      <c r="J1425" s="75"/>
      <c r="K1425" s="75"/>
    </row>
    <row r="1426" spans="1:11" ht="12.75">
      <c r="A1426" s="318" t="s">
        <v>245</v>
      </c>
      <c r="B1426" s="318"/>
      <c r="C1426" s="318"/>
      <c r="D1426" s="318"/>
      <c r="E1426" s="318"/>
      <c r="I1426" s="78"/>
      <c r="J1426" s="75"/>
      <c r="K1426" s="75"/>
    </row>
    <row r="1427" spans="1:11" ht="12.75">
      <c r="A1427" s="192" t="s">
        <v>1247</v>
      </c>
      <c r="B1427" s="192" t="s">
        <v>1248</v>
      </c>
      <c r="C1427" s="192" t="s">
        <v>1249</v>
      </c>
      <c r="D1427" s="192" t="s">
        <v>1250</v>
      </c>
      <c r="E1427" s="192" t="s">
        <v>931</v>
      </c>
      <c r="I1427" s="78"/>
      <c r="J1427" s="75"/>
      <c r="K1427" s="75"/>
    </row>
    <row r="1428" spans="1:11" ht="12.75">
      <c r="A1428" s="186" t="s">
        <v>246</v>
      </c>
      <c r="B1428" s="185" t="s">
        <v>1255</v>
      </c>
      <c r="C1428" s="186">
        <v>0.2</v>
      </c>
      <c r="D1428" s="186">
        <v>1.8</v>
      </c>
      <c r="E1428" s="186">
        <f>C1428*D1428</f>
        <v>0.36000000000000004</v>
      </c>
      <c r="I1428" s="78"/>
      <c r="J1428" s="75"/>
      <c r="K1428" s="75"/>
    </row>
    <row r="1429" spans="1:11" ht="12.75">
      <c r="A1429" s="186" t="s">
        <v>247</v>
      </c>
      <c r="B1429" s="185" t="s">
        <v>1255</v>
      </c>
      <c r="C1429" s="186">
        <v>0.14</v>
      </c>
      <c r="D1429" s="186">
        <v>3</v>
      </c>
      <c r="E1429" s="186">
        <f>C1429*D1429</f>
        <v>0.42000000000000004</v>
      </c>
      <c r="I1429" s="78"/>
      <c r="J1429" s="75"/>
      <c r="K1429" s="75"/>
    </row>
    <row r="1430" spans="1:11" ht="12.75">
      <c r="A1430" s="186" t="s">
        <v>1262</v>
      </c>
      <c r="B1430" s="185"/>
      <c r="C1430" s="186"/>
      <c r="D1430" s="186"/>
      <c r="E1430" s="186">
        <f>SUM(E1428:E1429)</f>
        <v>0.78</v>
      </c>
      <c r="I1430" s="78"/>
      <c r="J1430" s="75"/>
      <c r="K1430" s="75"/>
    </row>
    <row r="1431" spans="1:11" ht="12.75">
      <c r="A1431" s="186"/>
      <c r="B1431" s="185"/>
      <c r="C1431" s="186"/>
      <c r="D1431" s="186"/>
      <c r="E1431" s="186"/>
      <c r="I1431" s="78"/>
      <c r="J1431" s="75"/>
      <c r="K1431" s="75"/>
    </row>
    <row r="1432" spans="1:11" ht="12.75">
      <c r="A1432" s="186" t="s">
        <v>10</v>
      </c>
      <c r="B1432" s="185" t="s">
        <v>1266</v>
      </c>
      <c r="C1432" s="186">
        <v>0.4</v>
      </c>
      <c r="D1432" s="186">
        <f>$H$7</f>
        <v>1.94</v>
      </c>
      <c r="E1432" s="186">
        <f>C1432*D1432</f>
        <v>0.776</v>
      </c>
      <c r="I1432" s="78"/>
      <c r="J1432" s="75"/>
      <c r="K1432" s="75"/>
    </row>
    <row r="1433" spans="1:11" ht="12.75">
      <c r="A1433" s="186" t="s">
        <v>1267</v>
      </c>
      <c r="B1433" s="185"/>
      <c r="C1433" s="186"/>
      <c r="D1433" s="186"/>
      <c r="E1433" s="186">
        <f>SUM(E1432:E1432)</f>
        <v>0.776</v>
      </c>
      <c r="I1433" s="78"/>
      <c r="J1433" s="75"/>
      <c r="K1433" s="75"/>
    </row>
    <row r="1434" spans="1:11" ht="12.75">
      <c r="A1434" s="186"/>
      <c r="B1434" s="185"/>
      <c r="C1434" s="186"/>
      <c r="D1434" s="186"/>
      <c r="E1434" s="186"/>
      <c r="I1434" s="78"/>
      <c r="J1434" s="75"/>
      <c r="K1434" s="75"/>
    </row>
    <row r="1435" spans="1:11" ht="12.75">
      <c r="A1435" s="186" t="s">
        <v>1269</v>
      </c>
      <c r="B1435" s="185"/>
      <c r="C1435" s="186"/>
      <c r="D1435" s="186"/>
      <c r="E1435" s="186">
        <f>E1433*$H$4</f>
        <v>0.97</v>
      </c>
      <c r="I1435" s="78"/>
      <c r="J1435" s="75"/>
      <c r="K1435" s="75"/>
    </row>
    <row r="1436" spans="1:11" ht="12.75">
      <c r="A1436" s="186"/>
      <c r="B1436" s="185"/>
      <c r="C1436" s="186"/>
      <c r="D1436" s="186"/>
      <c r="E1436" s="186"/>
      <c r="I1436" s="78"/>
      <c r="J1436" s="75"/>
      <c r="K1436" s="75"/>
    </row>
    <row r="1437" spans="1:11" ht="12.75">
      <c r="A1437" s="201" t="s">
        <v>1238</v>
      </c>
      <c r="B1437" s="216"/>
      <c r="C1437" s="200"/>
      <c r="D1437" s="200"/>
      <c r="E1437" s="201">
        <f>SUM(E1430,E1433,E1435)</f>
        <v>2.526</v>
      </c>
      <c r="I1437" s="78"/>
      <c r="J1437" s="75"/>
      <c r="K1437" s="75"/>
    </row>
    <row r="1438" spans="1:11" ht="12.75">
      <c r="A1438" s="184" t="s">
        <v>1273</v>
      </c>
      <c r="B1438" s="185"/>
      <c r="C1438" s="186"/>
      <c r="D1438" s="186"/>
      <c r="E1438" s="184">
        <f>E1437*0.2</f>
        <v>0.5052</v>
      </c>
      <c r="I1438" s="78"/>
      <c r="J1438" s="75"/>
      <c r="K1438" s="75"/>
    </row>
    <row r="1439" spans="1:11" ht="12.75">
      <c r="A1439" s="184" t="s">
        <v>1238</v>
      </c>
      <c r="B1439" s="185"/>
      <c r="C1439" s="186"/>
      <c r="D1439" s="186"/>
      <c r="E1439" s="184">
        <f>SUM(E1437:E1438)</f>
        <v>3.0311999999999997</v>
      </c>
      <c r="I1439" s="78"/>
      <c r="J1439" s="75"/>
      <c r="K1439" s="75"/>
    </row>
    <row r="1440" spans="1:11" ht="12.75">
      <c r="A1440" s="189"/>
      <c r="B1440" s="217"/>
      <c r="C1440" s="189"/>
      <c r="D1440" s="189"/>
      <c r="E1440" s="189"/>
      <c r="I1440" s="78"/>
      <c r="J1440" s="75"/>
      <c r="K1440" s="75"/>
    </row>
    <row r="1441" spans="1:11" ht="12.75">
      <c r="A1441" s="189"/>
      <c r="B1441" s="217"/>
      <c r="C1441" s="189"/>
      <c r="D1441" s="189"/>
      <c r="E1441" s="189"/>
      <c r="I1441" s="78"/>
      <c r="J1441" s="75"/>
      <c r="K1441" s="75"/>
    </row>
    <row r="1442" spans="1:11" ht="12.75">
      <c r="A1442" s="318" t="s">
        <v>248</v>
      </c>
      <c r="B1442" s="318"/>
      <c r="C1442" s="318"/>
      <c r="D1442" s="318"/>
      <c r="E1442" s="318"/>
      <c r="I1442" s="78"/>
      <c r="J1442" s="75"/>
      <c r="K1442" s="75"/>
    </row>
    <row r="1443" spans="1:11" ht="12.75">
      <c r="A1443" s="192" t="s">
        <v>1247</v>
      </c>
      <c r="B1443" s="192" t="s">
        <v>1248</v>
      </c>
      <c r="C1443" s="192" t="s">
        <v>1249</v>
      </c>
      <c r="D1443" s="192" t="s">
        <v>1250</v>
      </c>
      <c r="E1443" s="192" t="s">
        <v>931</v>
      </c>
      <c r="I1443" s="78"/>
      <c r="J1443" s="75"/>
      <c r="K1443" s="75"/>
    </row>
    <row r="1444" spans="1:11" ht="12.75">
      <c r="A1444" s="186" t="s">
        <v>249</v>
      </c>
      <c r="B1444" s="185" t="s">
        <v>1255</v>
      </c>
      <c r="C1444" s="186">
        <v>0.1</v>
      </c>
      <c r="D1444" s="186">
        <v>2.13</v>
      </c>
      <c r="E1444" s="186">
        <f>C1444*D1444</f>
        <v>0.213</v>
      </c>
      <c r="I1444" s="78"/>
      <c r="J1444" s="75"/>
      <c r="K1444" s="75"/>
    </row>
    <row r="1445" spans="1:11" ht="12.75">
      <c r="A1445" s="186" t="s">
        <v>1262</v>
      </c>
      <c r="B1445" s="185"/>
      <c r="C1445" s="186"/>
      <c r="D1445" s="186"/>
      <c r="E1445" s="186">
        <f>SUM(E1444:E1444)</f>
        <v>0.213</v>
      </c>
      <c r="I1445" s="78"/>
      <c r="J1445" s="75"/>
      <c r="K1445" s="75"/>
    </row>
    <row r="1446" spans="1:11" ht="12.75">
      <c r="A1446" s="186"/>
      <c r="B1446" s="185"/>
      <c r="C1446" s="186"/>
      <c r="D1446" s="186"/>
      <c r="E1446" s="186"/>
      <c r="I1446" s="78"/>
      <c r="J1446" s="75"/>
      <c r="K1446" s="75"/>
    </row>
    <row r="1447" spans="1:11" ht="12.75">
      <c r="A1447" s="186" t="s">
        <v>10</v>
      </c>
      <c r="B1447" s="185" t="s">
        <v>1266</v>
      </c>
      <c r="C1447" s="186">
        <v>0.3</v>
      </c>
      <c r="D1447" s="186">
        <f>$H$7</f>
        <v>1.94</v>
      </c>
      <c r="E1447" s="186">
        <f>C1447*D1447</f>
        <v>0.582</v>
      </c>
      <c r="I1447" s="78"/>
      <c r="J1447" s="75"/>
      <c r="K1447" s="75"/>
    </row>
    <row r="1448" spans="1:11" ht="12.75">
      <c r="A1448" s="186" t="s">
        <v>1267</v>
      </c>
      <c r="B1448" s="185"/>
      <c r="C1448" s="186"/>
      <c r="D1448" s="186"/>
      <c r="E1448" s="186">
        <f>SUM(E1447:E1447)</f>
        <v>0.582</v>
      </c>
      <c r="I1448" s="78"/>
      <c r="J1448" s="75"/>
      <c r="K1448" s="75"/>
    </row>
    <row r="1449" spans="1:11" ht="12.75">
      <c r="A1449" s="186"/>
      <c r="B1449" s="185"/>
      <c r="C1449" s="186"/>
      <c r="D1449" s="186"/>
      <c r="E1449" s="186"/>
      <c r="I1449" s="78"/>
      <c r="J1449" s="75"/>
      <c r="K1449" s="75"/>
    </row>
    <row r="1450" spans="1:11" ht="12.75">
      <c r="A1450" s="186" t="s">
        <v>1269</v>
      </c>
      <c r="B1450" s="185"/>
      <c r="C1450" s="186"/>
      <c r="D1450" s="186"/>
      <c r="E1450" s="186">
        <f>E1448*$H$4</f>
        <v>0.7274999999999999</v>
      </c>
      <c r="I1450" s="78"/>
      <c r="J1450" s="75"/>
      <c r="K1450" s="75"/>
    </row>
    <row r="1451" spans="1:11" ht="12.75">
      <c r="A1451" s="186"/>
      <c r="B1451" s="185"/>
      <c r="C1451" s="186"/>
      <c r="D1451" s="186"/>
      <c r="E1451" s="186"/>
      <c r="I1451" s="78"/>
      <c r="J1451" s="75"/>
      <c r="K1451" s="75"/>
    </row>
    <row r="1452" spans="1:11" ht="12.75">
      <c r="A1452" s="201" t="s">
        <v>1238</v>
      </c>
      <c r="B1452" s="216"/>
      <c r="C1452" s="200"/>
      <c r="D1452" s="200"/>
      <c r="E1452" s="201">
        <f>SUM(E1445,E1448,E1450)</f>
        <v>1.5225</v>
      </c>
      <c r="I1452" s="78"/>
      <c r="J1452" s="75"/>
      <c r="K1452" s="75"/>
    </row>
    <row r="1453" spans="1:11" ht="12.75">
      <c r="A1453" s="184" t="s">
        <v>1273</v>
      </c>
      <c r="B1453" s="185"/>
      <c r="C1453" s="186"/>
      <c r="D1453" s="186"/>
      <c r="E1453" s="184">
        <f>E1452*0.2</f>
        <v>0.3045</v>
      </c>
      <c r="I1453" s="78"/>
      <c r="J1453" s="75"/>
      <c r="K1453" s="75"/>
    </row>
    <row r="1454" spans="1:11" ht="12.75">
      <c r="A1454" s="184" t="s">
        <v>1238</v>
      </c>
      <c r="B1454" s="185"/>
      <c r="C1454" s="186"/>
      <c r="D1454" s="186"/>
      <c r="E1454" s="184">
        <f>SUM(E1452:E1453)</f>
        <v>1.827</v>
      </c>
      <c r="I1454" s="78"/>
      <c r="J1454" s="75"/>
      <c r="K1454" s="75"/>
    </row>
    <row r="1455" spans="1:11" ht="12.75">
      <c r="A1455" s="189"/>
      <c r="B1455" s="217"/>
      <c r="C1455" s="189"/>
      <c r="D1455" s="189"/>
      <c r="E1455" s="189"/>
      <c r="I1455" s="78"/>
      <c r="J1455" s="75"/>
      <c r="K1455" s="75"/>
    </row>
    <row r="1456" spans="1:11" ht="12.75">
      <c r="A1456" s="189"/>
      <c r="B1456" s="217"/>
      <c r="C1456" s="189"/>
      <c r="D1456" s="189"/>
      <c r="E1456" s="189"/>
      <c r="I1456" s="78"/>
      <c r="J1456" s="75"/>
      <c r="K1456" s="75"/>
    </row>
    <row r="1457" spans="1:11" ht="12.75">
      <c r="A1457" s="318" t="s">
        <v>250</v>
      </c>
      <c r="B1457" s="318"/>
      <c r="C1457" s="318"/>
      <c r="D1457" s="318"/>
      <c r="E1457" s="318"/>
      <c r="I1457" s="78"/>
      <c r="J1457" s="75"/>
      <c r="K1457" s="75"/>
    </row>
    <row r="1458" spans="1:11" ht="12.75">
      <c r="A1458" s="192" t="s">
        <v>1247</v>
      </c>
      <c r="B1458" s="192" t="s">
        <v>1248</v>
      </c>
      <c r="C1458" s="192" t="s">
        <v>1249</v>
      </c>
      <c r="D1458" s="192" t="s">
        <v>1250</v>
      </c>
      <c r="E1458" s="192" t="s">
        <v>931</v>
      </c>
      <c r="I1458" s="78"/>
      <c r="J1458" s="75"/>
      <c r="K1458" s="75"/>
    </row>
    <row r="1459" spans="1:11" ht="12.75">
      <c r="A1459" s="186"/>
      <c r="B1459" s="185"/>
      <c r="C1459" s="186"/>
      <c r="D1459" s="186"/>
      <c r="E1459" s="186"/>
      <c r="I1459" s="78"/>
      <c r="J1459" s="75"/>
      <c r="K1459" s="75"/>
    </row>
    <row r="1460" spans="1:11" ht="12.75">
      <c r="A1460" s="186" t="s">
        <v>1262</v>
      </c>
      <c r="B1460" s="185"/>
      <c r="C1460" s="186"/>
      <c r="D1460" s="186"/>
      <c r="E1460" s="186">
        <f>SUM(E1459:E1459)</f>
        <v>0</v>
      </c>
      <c r="I1460" s="78"/>
      <c r="J1460" s="75"/>
      <c r="K1460" s="75"/>
    </row>
    <row r="1461" spans="1:11" ht="12.75">
      <c r="A1461" s="186"/>
      <c r="B1461" s="185"/>
      <c r="C1461" s="186"/>
      <c r="D1461" s="186"/>
      <c r="E1461" s="186"/>
      <c r="I1461" s="78"/>
      <c r="J1461" s="75"/>
      <c r="K1461" s="75"/>
    </row>
    <row r="1462" spans="1:11" ht="12.75">
      <c r="A1462" s="186" t="s">
        <v>10</v>
      </c>
      <c r="B1462" s="185" t="s">
        <v>1266</v>
      </c>
      <c r="C1462" s="186">
        <v>0.7</v>
      </c>
      <c r="D1462" s="186">
        <f>$H$7</f>
        <v>1.94</v>
      </c>
      <c r="E1462" s="186">
        <f>C1462*D1462</f>
        <v>1.3579999999999999</v>
      </c>
      <c r="I1462" s="78"/>
      <c r="J1462" s="75"/>
      <c r="K1462" s="75"/>
    </row>
    <row r="1463" spans="1:11" ht="12.75">
      <c r="A1463" s="186" t="s">
        <v>1267</v>
      </c>
      <c r="B1463" s="185"/>
      <c r="C1463" s="186"/>
      <c r="D1463" s="186"/>
      <c r="E1463" s="186">
        <f>SUM(E1462:E1462)</f>
        <v>1.3579999999999999</v>
      </c>
      <c r="I1463" s="78"/>
      <c r="J1463" s="75"/>
      <c r="K1463" s="75"/>
    </row>
    <row r="1464" spans="1:11" ht="12.75">
      <c r="A1464" s="186"/>
      <c r="B1464" s="185"/>
      <c r="C1464" s="186"/>
      <c r="D1464" s="186"/>
      <c r="E1464" s="186"/>
      <c r="I1464" s="78"/>
      <c r="J1464" s="75"/>
      <c r="K1464" s="75"/>
    </row>
    <row r="1465" spans="1:11" ht="12.75">
      <c r="A1465" s="186" t="s">
        <v>1269</v>
      </c>
      <c r="B1465" s="185"/>
      <c r="C1465" s="186"/>
      <c r="D1465" s="186"/>
      <c r="E1465" s="186">
        <f>E1463*$H$4</f>
        <v>1.6974999999999998</v>
      </c>
      <c r="I1465" s="78"/>
      <c r="J1465" s="75"/>
      <c r="K1465" s="75"/>
    </row>
    <row r="1466" spans="1:11" ht="12.75">
      <c r="A1466" s="186"/>
      <c r="B1466" s="185"/>
      <c r="C1466" s="186"/>
      <c r="D1466" s="186"/>
      <c r="E1466" s="186"/>
      <c r="I1466" s="78"/>
      <c r="J1466" s="75"/>
      <c r="K1466" s="75"/>
    </row>
    <row r="1467" spans="1:11" ht="12.75">
      <c r="A1467" s="201" t="s">
        <v>1238</v>
      </c>
      <c r="B1467" s="216"/>
      <c r="C1467" s="200"/>
      <c r="D1467" s="200"/>
      <c r="E1467" s="201">
        <f>SUM(E1460,E1463,E1465)</f>
        <v>3.0554999999999994</v>
      </c>
      <c r="I1467" s="78"/>
      <c r="J1467" s="75"/>
      <c r="K1467" s="75"/>
    </row>
    <row r="1468" spans="1:11" ht="12.75">
      <c r="A1468" s="184" t="s">
        <v>1273</v>
      </c>
      <c r="B1468" s="185"/>
      <c r="C1468" s="186"/>
      <c r="D1468" s="186"/>
      <c r="E1468" s="184">
        <f>E1467*0.2</f>
        <v>0.6111</v>
      </c>
      <c r="I1468" s="78"/>
      <c r="J1468" s="75"/>
      <c r="K1468" s="75"/>
    </row>
    <row r="1469" spans="1:11" ht="12.75">
      <c r="A1469" s="184" t="s">
        <v>1238</v>
      </c>
      <c r="B1469" s="185"/>
      <c r="C1469" s="186"/>
      <c r="D1469" s="186"/>
      <c r="E1469" s="184">
        <f>SUM(E1467:E1468)</f>
        <v>3.6665999999999994</v>
      </c>
      <c r="I1469" s="78"/>
      <c r="J1469" s="75"/>
      <c r="K1469" s="75"/>
    </row>
    <row r="1470" spans="1:11" ht="12.75">
      <c r="A1470" s="184"/>
      <c r="B1470" s="185"/>
      <c r="C1470" s="186"/>
      <c r="D1470" s="186"/>
      <c r="E1470" s="184"/>
      <c r="I1470" s="78"/>
      <c r="J1470" s="75"/>
      <c r="K1470" s="75"/>
    </row>
    <row r="1471" spans="1:11" ht="12.75">
      <c r="A1471" s="317" t="s">
        <v>251</v>
      </c>
      <c r="B1471" s="317"/>
      <c r="C1471" s="317"/>
      <c r="D1471" s="317"/>
      <c r="E1471" s="317"/>
      <c r="I1471" s="78"/>
      <c r="J1471" s="75"/>
      <c r="K1471" s="75"/>
    </row>
    <row r="1472" spans="1:11" ht="12.75">
      <c r="A1472" s="192" t="s">
        <v>1247</v>
      </c>
      <c r="B1472" s="192" t="s">
        <v>1248</v>
      </c>
      <c r="C1472" s="192" t="s">
        <v>1249</v>
      </c>
      <c r="D1472" s="192" t="s">
        <v>1250</v>
      </c>
      <c r="E1472" s="192" t="s">
        <v>931</v>
      </c>
      <c r="I1472" s="78"/>
      <c r="J1472" s="75"/>
      <c r="K1472" s="75"/>
    </row>
    <row r="1473" spans="1:11" ht="12.75">
      <c r="A1473" s="186"/>
      <c r="B1473" s="185"/>
      <c r="C1473" s="186"/>
      <c r="D1473" s="186"/>
      <c r="E1473" s="186"/>
      <c r="I1473" s="78"/>
      <c r="J1473" s="75"/>
      <c r="K1473" s="75"/>
    </row>
    <row r="1474" spans="1:11" ht="12.75">
      <c r="A1474" s="186" t="s">
        <v>26</v>
      </c>
      <c r="B1474" s="185"/>
      <c r="C1474" s="186"/>
      <c r="D1474" s="186"/>
      <c r="E1474" s="186">
        <f>SUM(E1473:E1473)</f>
        <v>0</v>
      </c>
      <c r="I1474" s="78"/>
      <c r="J1474" s="75"/>
      <c r="K1474" s="75"/>
    </row>
    <row r="1475" spans="1:11" ht="12.75">
      <c r="A1475" s="186"/>
      <c r="B1475" s="185"/>
      <c r="C1475" s="186"/>
      <c r="D1475" s="186"/>
      <c r="E1475" s="186"/>
      <c r="I1475" s="78"/>
      <c r="J1475" s="75"/>
      <c r="K1475" s="75"/>
    </row>
    <row r="1476" spans="1:11" ht="12.75">
      <c r="A1476" s="186" t="s">
        <v>62</v>
      </c>
      <c r="B1476" s="185" t="s">
        <v>1266</v>
      </c>
      <c r="C1476" s="186">
        <v>0.6</v>
      </c>
      <c r="D1476" s="186">
        <f>$H$6</f>
        <v>2.91</v>
      </c>
      <c r="E1476" s="186">
        <f>C1476*D1476</f>
        <v>1.746</v>
      </c>
      <c r="I1476" s="78"/>
      <c r="J1476" s="75"/>
      <c r="K1476" s="75"/>
    </row>
    <row r="1477" spans="1:11" ht="12.75">
      <c r="A1477" s="186" t="s">
        <v>10</v>
      </c>
      <c r="B1477" s="185" t="s">
        <v>1266</v>
      </c>
      <c r="C1477" s="186">
        <v>0.6</v>
      </c>
      <c r="D1477" s="186">
        <f>$H$7</f>
        <v>1.94</v>
      </c>
      <c r="E1477" s="186">
        <f>C1477*D1477</f>
        <v>1.164</v>
      </c>
      <c r="I1477" s="78"/>
      <c r="J1477" s="75"/>
      <c r="K1477" s="75"/>
    </row>
    <row r="1478" spans="1:11" ht="12.75">
      <c r="A1478" s="186" t="s">
        <v>1267</v>
      </c>
      <c r="B1478" s="185"/>
      <c r="C1478" s="186"/>
      <c r="D1478" s="186"/>
      <c r="E1478" s="186">
        <f>SUM(E1476:E1477)</f>
        <v>2.91</v>
      </c>
      <c r="I1478" s="78"/>
      <c r="J1478" s="75"/>
      <c r="K1478" s="75"/>
    </row>
    <row r="1479" spans="1:11" ht="12.75">
      <c r="A1479" s="186"/>
      <c r="B1479" s="185"/>
      <c r="C1479" s="186"/>
      <c r="D1479" s="186"/>
      <c r="E1479" s="186"/>
      <c r="I1479" s="78"/>
      <c r="J1479" s="75"/>
      <c r="K1479" s="75"/>
    </row>
    <row r="1480" spans="1:11" ht="12.75">
      <c r="A1480" s="186" t="s">
        <v>1269</v>
      </c>
      <c r="B1480" s="185"/>
      <c r="C1480" s="186"/>
      <c r="D1480" s="186"/>
      <c r="E1480" s="186">
        <f>E1478*$H$4</f>
        <v>3.6375</v>
      </c>
      <c r="I1480" s="78"/>
      <c r="J1480" s="75"/>
      <c r="K1480" s="75"/>
    </row>
    <row r="1481" spans="1:11" ht="12.75">
      <c r="A1481" s="186"/>
      <c r="B1481" s="185"/>
      <c r="C1481" s="186"/>
      <c r="D1481" s="186"/>
      <c r="E1481" s="186"/>
      <c r="I1481" s="78"/>
      <c r="J1481" s="75"/>
      <c r="K1481" s="75"/>
    </row>
    <row r="1482" spans="1:11" ht="12.75">
      <c r="A1482" s="184" t="s">
        <v>1238</v>
      </c>
      <c r="B1482" s="185"/>
      <c r="C1482" s="186"/>
      <c r="D1482" s="186"/>
      <c r="E1482" s="184">
        <f>SUM(E1474,E1478,E1480)</f>
        <v>6.5475</v>
      </c>
      <c r="I1482" s="78"/>
      <c r="J1482" s="75"/>
      <c r="K1482" s="75"/>
    </row>
    <row r="1483" spans="1:11" ht="12.75">
      <c r="A1483" s="184" t="s">
        <v>1273</v>
      </c>
      <c r="B1483" s="185"/>
      <c r="C1483" s="186"/>
      <c r="D1483" s="186"/>
      <c r="E1483" s="184">
        <f>E1482*0.2</f>
        <v>1.3095</v>
      </c>
      <c r="I1483" s="78"/>
      <c r="J1483" s="75"/>
      <c r="K1483" s="75"/>
    </row>
    <row r="1484" spans="1:11" ht="12.75">
      <c r="A1484" s="184" t="s">
        <v>1238</v>
      </c>
      <c r="B1484" s="185"/>
      <c r="C1484" s="186"/>
      <c r="D1484" s="186"/>
      <c r="E1484" s="184">
        <f>SUM(E1482:E1483)</f>
        <v>7.857</v>
      </c>
      <c r="I1484" s="78"/>
      <c r="J1484" s="75"/>
      <c r="K1484" s="75"/>
    </row>
    <row r="1485" spans="1:5" ht="12.75">
      <c r="A1485" s="220"/>
      <c r="B1485" s="220"/>
      <c r="C1485" s="220"/>
      <c r="D1485" s="220"/>
      <c r="E1485" s="220"/>
    </row>
    <row r="1486" spans="1:5" ht="12.75">
      <c r="A1486" s="317" t="s">
        <v>252</v>
      </c>
      <c r="B1486" s="317"/>
      <c r="C1486" s="317"/>
      <c r="D1486" s="317"/>
      <c r="E1486" s="317"/>
    </row>
    <row r="1487" spans="1:5" ht="12.75">
      <c r="A1487" s="192" t="s">
        <v>1247</v>
      </c>
      <c r="B1487" s="192" t="s">
        <v>1248</v>
      </c>
      <c r="C1487" s="192" t="s">
        <v>1249</v>
      </c>
      <c r="D1487" s="192" t="s">
        <v>1250</v>
      </c>
      <c r="E1487" s="192" t="s">
        <v>931</v>
      </c>
    </row>
    <row r="1488" spans="1:5" ht="12.75">
      <c r="A1488" s="186"/>
      <c r="B1488" s="185"/>
      <c r="C1488" s="186"/>
      <c r="D1488" s="186"/>
      <c r="E1488" s="186"/>
    </row>
    <row r="1489" spans="1:5" ht="12.75">
      <c r="A1489" s="186" t="s">
        <v>26</v>
      </c>
      <c r="B1489" s="185"/>
      <c r="C1489" s="186"/>
      <c r="D1489" s="186"/>
      <c r="E1489" s="186">
        <f>SUM(E1488:E1488)</f>
        <v>0</v>
      </c>
    </row>
    <row r="1490" spans="1:5" ht="12.75">
      <c r="A1490" s="186"/>
      <c r="B1490" s="185"/>
      <c r="C1490" s="186"/>
      <c r="D1490" s="186"/>
      <c r="E1490" s="186"/>
    </row>
    <row r="1491" spans="1:5" ht="12.75">
      <c r="A1491" s="186" t="s">
        <v>32</v>
      </c>
      <c r="B1491" s="185" t="s">
        <v>1266</v>
      </c>
      <c r="C1491" s="186">
        <v>2</v>
      </c>
      <c r="D1491" s="186">
        <f>$H$6</f>
        <v>2.91</v>
      </c>
      <c r="E1491" s="186">
        <f>C1491*D1491</f>
        <v>5.82</v>
      </c>
    </row>
    <row r="1492" spans="1:5" ht="12.75">
      <c r="A1492" s="186" t="s">
        <v>10</v>
      </c>
      <c r="B1492" s="185" t="s">
        <v>1266</v>
      </c>
      <c r="C1492" s="186">
        <v>2</v>
      </c>
      <c r="D1492" s="186">
        <f>$H$7</f>
        <v>1.94</v>
      </c>
      <c r="E1492" s="186">
        <f>C1492*D1492</f>
        <v>3.88</v>
      </c>
    </row>
    <row r="1493" spans="1:5" ht="12.75">
      <c r="A1493" s="186" t="s">
        <v>1267</v>
      </c>
      <c r="B1493" s="185"/>
      <c r="C1493" s="186"/>
      <c r="D1493" s="186"/>
      <c r="E1493" s="186">
        <f>SUM(E1491:E1492)</f>
        <v>9.7</v>
      </c>
    </row>
    <row r="1494" spans="1:5" ht="12.75">
      <c r="A1494" s="186"/>
      <c r="B1494" s="185"/>
      <c r="C1494" s="186"/>
      <c r="D1494" s="186"/>
      <c r="E1494" s="186"/>
    </row>
    <row r="1495" spans="1:5" ht="12.75">
      <c r="A1495" s="186" t="s">
        <v>1269</v>
      </c>
      <c r="B1495" s="185"/>
      <c r="C1495" s="186"/>
      <c r="D1495" s="186"/>
      <c r="E1495" s="186">
        <f>E1493*$H$4</f>
        <v>12.125</v>
      </c>
    </row>
    <row r="1496" spans="1:5" ht="12.75">
      <c r="A1496" s="186"/>
      <c r="B1496" s="185"/>
      <c r="C1496" s="186"/>
      <c r="D1496" s="186"/>
      <c r="E1496" s="186"/>
    </row>
    <row r="1497" spans="1:5" ht="12.75">
      <c r="A1497" s="184" t="s">
        <v>1238</v>
      </c>
      <c r="B1497" s="185"/>
      <c r="C1497" s="186"/>
      <c r="D1497" s="186"/>
      <c r="E1497" s="184">
        <f>SUM(E1489,E1493,E1495)</f>
        <v>21.825</v>
      </c>
    </row>
    <row r="1498" spans="1:5" ht="12.75">
      <c r="A1498" s="184" t="s">
        <v>1273</v>
      </c>
      <c r="B1498" s="185"/>
      <c r="C1498" s="186"/>
      <c r="D1498" s="186"/>
      <c r="E1498" s="184">
        <f>E1497*0.2</f>
        <v>4.365</v>
      </c>
    </row>
    <row r="1499" spans="1:5" ht="12.75">
      <c r="A1499" s="184" t="s">
        <v>1238</v>
      </c>
      <c r="B1499" s="185"/>
      <c r="C1499" s="186"/>
      <c r="D1499" s="186"/>
      <c r="E1499" s="184">
        <f>SUM(E1497:E1498)</f>
        <v>26.189999999999998</v>
      </c>
    </row>
    <row r="1500" spans="1:5" ht="12.75">
      <c r="A1500" s="220"/>
      <c r="B1500" s="220"/>
      <c r="C1500" s="220"/>
      <c r="D1500" s="220"/>
      <c r="E1500" s="220"/>
    </row>
    <row r="1501" spans="1:5" ht="12.75">
      <c r="A1501" s="317" t="s">
        <v>253</v>
      </c>
      <c r="B1501" s="317"/>
      <c r="C1501" s="317"/>
      <c r="D1501" s="317"/>
      <c r="E1501" s="317"/>
    </row>
    <row r="1502" spans="1:5" ht="12.75">
      <c r="A1502" s="192" t="s">
        <v>1247</v>
      </c>
      <c r="B1502" s="192" t="s">
        <v>1248</v>
      </c>
      <c r="C1502" s="192" t="s">
        <v>1249</v>
      </c>
      <c r="D1502" s="192" t="s">
        <v>1250</v>
      </c>
      <c r="E1502" s="192" t="s">
        <v>931</v>
      </c>
    </row>
    <row r="1503" spans="1:5" ht="12.75">
      <c r="A1503" s="186" t="s">
        <v>254</v>
      </c>
      <c r="B1503" s="185" t="s">
        <v>1039</v>
      </c>
      <c r="C1503" s="186">
        <v>7</v>
      </c>
      <c r="D1503" s="186">
        <v>0.58</v>
      </c>
      <c r="E1503" s="186">
        <f>C1503*D1503</f>
        <v>4.06</v>
      </c>
    </row>
    <row r="1504" spans="1:5" ht="12.75">
      <c r="A1504" s="186" t="s">
        <v>26</v>
      </c>
      <c r="B1504" s="185"/>
      <c r="C1504" s="186"/>
      <c r="D1504" s="186"/>
      <c r="E1504" s="186">
        <f>SUM(E1503:E1503)</f>
        <v>4.06</v>
      </c>
    </row>
    <row r="1505" spans="1:5" ht="12.75">
      <c r="A1505" s="186"/>
      <c r="B1505" s="185"/>
      <c r="C1505" s="186"/>
      <c r="D1505" s="186"/>
      <c r="E1505" s="186"/>
    </row>
    <row r="1506" spans="1:5" ht="12.75">
      <c r="A1506" s="186" t="s">
        <v>32</v>
      </c>
      <c r="B1506" s="185" t="s">
        <v>1266</v>
      </c>
      <c r="C1506" s="186">
        <v>1.1</v>
      </c>
      <c r="D1506" s="186">
        <f>$H$6</f>
        <v>2.91</v>
      </c>
      <c r="E1506" s="186">
        <f>C1506*D1506</f>
        <v>3.2010000000000005</v>
      </c>
    </row>
    <row r="1507" spans="1:5" ht="12.75">
      <c r="A1507" s="186" t="s">
        <v>1265</v>
      </c>
      <c r="B1507" s="185" t="s">
        <v>1266</v>
      </c>
      <c r="C1507" s="186">
        <v>2.1</v>
      </c>
      <c r="D1507" s="186">
        <f>$H$7</f>
        <v>1.94</v>
      </c>
      <c r="E1507" s="186">
        <f>C1507*D1507</f>
        <v>4.074</v>
      </c>
    </row>
    <row r="1508" spans="1:5" ht="12.75">
      <c r="A1508" s="186" t="s">
        <v>1267</v>
      </c>
      <c r="B1508" s="185"/>
      <c r="C1508" s="186"/>
      <c r="D1508" s="186"/>
      <c r="E1508" s="186">
        <f>SUM(E1506:E1507)</f>
        <v>7.275</v>
      </c>
    </row>
    <row r="1509" spans="1:5" ht="12.75">
      <c r="A1509" s="186"/>
      <c r="B1509" s="185"/>
      <c r="C1509" s="186"/>
      <c r="D1509" s="186"/>
      <c r="E1509" s="186"/>
    </row>
    <row r="1510" spans="1:5" ht="12.75">
      <c r="A1510" s="186" t="s">
        <v>1269</v>
      </c>
      <c r="B1510" s="185"/>
      <c r="C1510" s="186"/>
      <c r="D1510" s="186"/>
      <c r="E1510" s="186">
        <f>E1508*$H$4</f>
        <v>9.09375</v>
      </c>
    </row>
    <row r="1511" spans="1:5" ht="12.75">
      <c r="A1511" s="186"/>
      <c r="B1511" s="185"/>
      <c r="C1511" s="186"/>
      <c r="D1511" s="186"/>
      <c r="E1511" s="186"/>
    </row>
    <row r="1512" spans="1:5" ht="12.75">
      <c r="A1512" s="184" t="s">
        <v>1238</v>
      </c>
      <c r="B1512" s="185"/>
      <c r="C1512" s="186"/>
      <c r="D1512" s="186"/>
      <c r="E1512" s="184">
        <f>SUM(E1504,E1508,E1510)</f>
        <v>20.42875</v>
      </c>
    </row>
    <row r="1513" spans="1:5" ht="12.75">
      <c r="A1513" s="184" t="s">
        <v>1273</v>
      </c>
      <c r="B1513" s="185"/>
      <c r="C1513" s="186"/>
      <c r="D1513" s="186"/>
      <c r="E1513" s="184">
        <f>E1512*0.2</f>
        <v>4.08575</v>
      </c>
    </row>
    <row r="1514" spans="1:5" ht="12.75">
      <c r="A1514" s="184" t="s">
        <v>1238</v>
      </c>
      <c r="B1514" s="185"/>
      <c r="C1514" s="186"/>
      <c r="D1514" s="186"/>
      <c r="E1514" s="184">
        <f>SUM(E1512:E1513)</f>
        <v>24.5145</v>
      </c>
    </row>
    <row r="1515" spans="1:5" ht="12.75">
      <c r="A1515" s="184"/>
      <c r="B1515" s="185"/>
      <c r="C1515" s="186"/>
      <c r="D1515" s="186"/>
      <c r="E1515" s="184"/>
    </row>
    <row r="1516" spans="1:5" ht="12.75">
      <c r="A1516" s="317" t="s">
        <v>255</v>
      </c>
      <c r="B1516" s="317"/>
      <c r="C1516" s="317"/>
      <c r="D1516" s="317"/>
      <c r="E1516" s="317"/>
    </row>
    <row r="1517" spans="1:5" ht="12.75">
      <c r="A1517" s="192" t="s">
        <v>1247</v>
      </c>
      <c r="B1517" s="192" t="s">
        <v>1248</v>
      </c>
      <c r="C1517" s="192" t="s">
        <v>1249</v>
      </c>
      <c r="D1517" s="192" t="s">
        <v>1250</v>
      </c>
      <c r="E1517" s="192" t="s">
        <v>931</v>
      </c>
    </row>
    <row r="1518" spans="1:5" ht="12.75">
      <c r="A1518" s="186" t="s">
        <v>256</v>
      </c>
      <c r="B1518" s="185" t="s">
        <v>1010</v>
      </c>
      <c r="C1518" s="186">
        <v>1.05</v>
      </c>
      <c r="D1518" s="186">
        <v>0.75</v>
      </c>
      <c r="E1518" s="186">
        <f>C1518*D1518</f>
        <v>0.7875000000000001</v>
      </c>
    </row>
    <row r="1519" spans="1:5" ht="12.75">
      <c r="A1519" s="186" t="s">
        <v>26</v>
      </c>
      <c r="B1519" s="185"/>
      <c r="C1519" s="186"/>
      <c r="D1519" s="186"/>
      <c r="E1519" s="186">
        <f>SUM(E1518:E1518)</f>
        <v>0.7875000000000001</v>
      </c>
    </row>
    <row r="1520" spans="1:5" ht="12.75">
      <c r="A1520" s="186"/>
      <c r="B1520" s="185"/>
      <c r="C1520" s="186"/>
      <c r="D1520" s="186"/>
      <c r="E1520" s="186"/>
    </row>
    <row r="1521" spans="1:5" ht="12.75">
      <c r="A1521" s="186" t="s">
        <v>32</v>
      </c>
      <c r="B1521" s="185" t="s">
        <v>1266</v>
      </c>
      <c r="C1521" s="186">
        <v>0.15</v>
      </c>
      <c r="D1521" s="186">
        <f>$H$6</f>
        <v>2.91</v>
      </c>
      <c r="E1521" s="186">
        <f>C1521*D1521</f>
        <v>0.4365</v>
      </c>
    </row>
    <row r="1522" spans="1:5" ht="12.75">
      <c r="A1522" s="186" t="s">
        <v>10</v>
      </c>
      <c r="B1522" s="185" t="s">
        <v>1266</v>
      </c>
      <c r="C1522" s="186">
        <v>0.3</v>
      </c>
      <c r="D1522" s="186">
        <f>$H$7</f>
        <v>1.94</v>
      </c>
      <c r="E1522" s="186">
        <f>C1522*D1522</f>
        <v>0.582</v>
      </c>
    </row>
    <row r="1523" spans="1:5" ht="12.75">
      <c r="A1523" s="186" t="s">
        <v>1267</v>
      </c>
      <c r="B1523" s="185"/>
      <c r="C1523" s="186"/>
      <c r="D1523" s="186"/>
      <c r="E1523" s="186">
        <f>SUM(E1521:E1522)</f>
        <v>1.0185</v>
      </c>
    </row>
    <row r="1524" spans="1:5" ht="12.75">
      <c r="A1524" s="186"/>
      <c r="B1524" s="185"/>
      <c r="C1524" s="186"/>
      <c r="D1524" s="186"/>
      <c r="E1524" s="186"/>
    </row>
    <row r="1525" spans="1:5" ht="12.75">
      <c r="A1525" s="186" t="s">
        <v>1269</v>
      </c>
      <c r="B1525" s="185"/>
      <c r="C1525" s="186"/>
      <c r="D1525" s="186"/>
      <c r="E1525" s="186">
        <f>E1523*$H$4</f>
        <v>1.2731249999999998</v>
      </c>
    </row>
    <row r="1526" spans="1:5" ht="12.75">
      <c r="A1526" s="186"/>
      <c r="B1526" s="185"/>
      <c r="C1526" s="186"/>
      <c r="D1526" s="186"/>
      <c r="E1526" s="186"/>
    </row>
    <row r="1527" spans="1:5" ht="12.75">
      <c r="A1527" s="184" t="s">
        <v>1238</v>
      </c>
      <c r="B1527" s="185"/>
      <c r="C1527" s="186"/>
      <c r="D1527" s="186"/>
      <c r="E1527" s="184">
        <f>SUM(E1519,E1523,E1525)</f>
        <v>3.079125</v>
      </c>
    </row>
    <row r="1528" spans="1:5" ht="12.75">
      <c r="A1528" s="184" t="s">
        <v>1273</v>
      </c>
      <c r="B1528" s="185"/>
      <c r="C1528" s="186"/>
      <c r="D1528" s="186"/>
      <c r="E1528" s="184">
        <f>E1527*0.2</f>
        <v>0.6158250000000001</v>
      </c>
    </row>
    <row r="1529" spans="1:5" ht="12.75">
      <c r="A1529" s="184" t="s">
        <v>1238</v>
      </c>
      <c r="B1529" s="185"/>
      <c r="C1529" s="186"/>
      <c r="D1529" s="186"/>
      <c r="E1529" s="184">
        <f>SUM(E1527:E1528)</f>
        <v>3.69495</v>
      </c>
    </row>
    <row r="1530" spans="1:5" ht="12.75">
      <c r="A1530" s="220"/>
      <c r="B1530" s="220"/>
      <c r="C1530" s="220"/>
      <c r="D1530" s="220"/>
      <c r="E1530" s="220"/>
    </row>
    <row r="1531" spans="1:5" ht="12.75">
      <c r="A1531" s="317" t="s">
        <v>257</v>
      </c>
      <c r="B1531" s="317"/>
      <c r="C1531" s="317"/>
      <c r="D1531" s="317"/>
      <c r="E1531" s="317"/>
    </row>
    <row r="1532" spans="1:5" ht="12.75">
      <c r="A1532" s="192" t="s">
        <v>1247</v>
      </c>
      <c r="B1532" s="192" t="s">
        <v>1248</v>
      </c>
      <c r="C1532" s="192" t="s">
        <v>1249</v>
      </c>
      <c r="D1532" s="192" t="s">
        <v>1250</v>
      </c>
      <c r="E1532" s="192" t="s">
        <v>931</v>
      </c>
    </row>
    <row r="1533" spans="1:5" ht="12.75">
      <c r="A1533" s="186" t="s">
        <v>258</v>
      </c>
      <c r="B1533" s="185" t="s">
        <v>1014</v>
      </c>
      <c r="C1533" s="186">
        <v>0.33</v>
      </c>
      <c r="D1533" s="186">
        <v>13.96</v>
      </c>
      <c r="E1533" s="186">
        <f>C1533*D1533</f>
        <v>4.606800000000001</v>
      </c>
    </row>
    <row r="1534" spans="1:5" ht="12.75">
      <c r="A1534" s="186" t="s">
        <v>1259</v>
      </c>
      <c r="B1534" s="185" t="s">
        <v>1260</v>
      </c>
      <c r="C1534" s="186">
        <v>0.04</v>
      </c>
      <c r="D1534" s="186">
        <v>4.2</v>
      </c>
      <c r="E1534" s="186">
        <f>C1534*D1534</f>
        <v>0.168</v>
      </c>
    </row>
    <row r="1535" spans="1:5" ht="12.75">
      <c r="A1535" s="186" t="s">
        <v>259</v>
      </c>
      <c r="B1535" s="185" t="s">
        <v>1260</v>
      </c>
      <c r="C1535" s="186">
        <v>0.02</v>
      </c>
      <c r="D1535" s="186">
        <v>20</v>
      </c>
      <c r="E1535" s="186">
        <f>C1535*D1535</f>
        <v>0.4</v>
      </c>
    </row>
    <row r="1536" spans="1:5" ht="12.75">
      <c r="A1536" s="186" t="s">
        <v>260</v>
      </c>
      <c r="B1536" s="185" t="s">
        <v>1260</v>
      </c>
      <c r="C1536" s="186">
        <v>0.02</v>
      </c>
      <c r="D1536" s="186">
        <v>24.35</v>
      </c>
      <c r="E1536" s="186">
        <f>C1536*D1536</f>
        <v>0.48700000000000004</v>
      </c>
    </row>
    <row r="1537" spans="1:5" ht="12.75">
      <c r="A1537" s="186" t="s">
        <v>26</v>
      </c>
      <c r="B1537" s="185"/>
      <c r="C1537" s="186"/>
      <c r="D1537" s="186"/>
      <c r="E1537" s="186">
        <f>SUM(E1533:E1536)</f>
        <v>5.661800000000001</v>
      </c>
    </row>
    <row r="1538" spans="1:5" ht="12.75">
      <c r="A1538" s="186"/>
      <c r="B1538" s="185"/>
      <c r="C1538" s="186"/>
      <c r="D1538" s="186"/>
      <c r="E1538" s="186"/>
    </row>
    <row r="1539" spans="1:5" ht="12.75">
      <c r="A1539" s="186" t="s">
        <v>62</v>
      </c>
      <c r="B1539" s="185" t="s">
        <v>1266</v>
      </c>
      <c r="C1539" s="186">
        <v>0.6</v>
      </c>
      <c r="D1539" s="186">
        <f>$H$6</f>
        <v>2.91</v>
      </c>
      <c r="E1539" s="186">
        <f>C1539*D1539</f>
        <v>1.746</v>
      </c>
    </row>
    <row r="1540" spans="1:5" ht="12.75">
      <c r="A1540" s="186" t="s">
        <v>10</v>
      </c>
      <c r="B1540" s="185" t="s">
        <v>1266</v>
      </c>
      <c r="C1540" s="186">
        <v>0.6</v>
      </c>
      <c r="D1540" s="186">
        <f>$H$7</f>
        <v>1.94</v>
      </c>
      <c r="E1540" s="186">
        <f>C1540*D1540</f>
        <v>1.164</v>
      </c>
    </row>
    <row r="1541" spans="1:5" ht="12.75">
      <c r="A1541" s="186" t="s">
        <v>1267</v>
      </c>
      <c r="B1541" s="185"/>
      <c r="C1541" s="186"/>
      <c r="D1541" s="186"/>
      <c r="E1541" s="186">
        <f>SUM(E1539:E1540)</f>
        <v>2.91</v>
      </c>
    </row>
    <row r="1542" spans="1:5" ht="12.75">
      <c r="A1542" s="186"/>
      <c r="B1542" s="185"/>
      <c r="C1542" s="186"/>
      <c r="D1542" s="186"/>
      <c r="E1542" s="186"/>
    </row>
    <row r="1543" spans="1:5" ht="12.75">
      <c r="A1543" s="186" t="s">
        <v>1269</v>
      </c>
      <c r="B1543" s="185"/>
      <c r="C1543" s="186"/>
      <c r="D1543" s="186"/>
      <c r="E1543" s="186">
        <f>E1541*$H$4</f>
        <v>3.6375</v>
      </c>
    </row>
    <row r="1544" spans="1:5" ht="12.75">
      <c r="A1544" s="186"/>
      <c r="B1544" s="185"/>
      <c r="C1544" s="186"/>
      <c r="D1544" s="186"/>
      <c r="E1544" s="186"/>
    </row>
    <row r="1545" spans="1:5" ht="12.75">
      <c r="A1545" s="184" t="s">
        <v>1238</v>
      </c>
      <c r="B1545" s="185"/>
      <c r="C1545" s="186"/>
      <c r="D1545" s="186"/>
      <c r="E1545" s="184">
        <f>SUM(E1537,E1541,E1543)</f>
        <v>12.209300000000002</v>
      </c>
    </row>
    <row r="1546" spans="1:5" ht="12.75">
      <c r="A1546" s="184" t="s">
        <v>1273</v>
      </c>
      <c r="B1546" s="185"/>
      <c r="C1546" s="186"/>
      <c r="D1546" s="186"/>
      <c r="E1546" s="184">
        <f>E1545*0.2</f>
        <v>2.4418600000000006</v>
      </c>
    </row>
    <row r="1547" spans="1:5" ht="12.75">
      <c r="A1547" s="184" t="s">
        <v>1238</v>
      </c>
      <c r="B1547" s="185"/>
      <c r="C1547" s="186"/>
      <c r="D1547" s="186"/>
      <c r="E1547" s="184">
        <f>SUM(E1545:E1546)</f>
        <v>14.651160000000003</v>
      </c>
    </row>
    <row r="1548" spans="1:5" ht="12.75">
      <c r="A1548" s="220"/>
      <c r="B1548" s="220"/>
      <c r="C1548" s="220"/>
      <c r="D1548" s="220"/>
      <c r="E1548" s="220"/>
    </row>
    <row r="1549" spans="1:5" ht="12.75">
      <c r="A1549" s="317" t="s">
        <v>583</v>
      </c>
      <c r="B1549" s="317"/>
      <c r="C1549" s="317"/>
      <c r="D1549" s="317"/>
      <c r="E1549" s="317"/>
    </row>
    <row r="1550" spans="1:5" ht="12.75">
      <c r="A1550" s="192" t="s">
        <v>1247</v>
      </c>
      <c r="B1550" s="192" t="s">
        <v>1248</v>
      </c>
      <c r="C1550" s="192" t="s">
        <v>1249</v>
      </c>
      <c r="D1550" s="192" t="s">
        <v>1250</v>
      </c>
      <c r="E1550" s="192" t="s">
        <v>931</v>
      </c>
    </row>
    <row r="1551" spans="1:5" ht="12.75">
      <c r="A1551" s="186" t="s">
        <v>261</v>
      </c>
      <c r="B1551" s="185" t="s">
        <v>1014</v>
      </c>
      <c r="C1551" s="186">
        <v>0.7</v>
      </c>
      <c r="D1551" s="186">
        <v>1.9</v>
      </c>
      <c r="E1551" s="186">
        <f>C1551*D1551</f>
        <v>1.3299999999999998</v>
      </c>
    </row>
    <row r="1552" spans="1:5" ht="12.75">
      <c r="A1552" s="186" t="s">
        <v>2</v>
      </c>
      <c r="B1552" s="185" t="s">
        <v>1260</v>
      </c>
      <c r="C1552" s="186">
        <v>0.02</v>
      </c>
      <c r="D1552" s="186">
        <v>4.1</v>
      </c>
      <c r="E1552" s="186">
        <f>C1552*D1552</f>
        <v>0.08199999999999999</v>
      </c>
    </row>
    <row r="1553" spans="1:5" ht="12.75">
      <c r="A1553" s="186" t="s">
        <v>262</v>
      </c>
      <c r="B1553" s="185" t="s">
        <v>1014</v>
      </c>
      <c r="C1553" s="186">
        <v>0.7</v>
      </c>
      <c r="D1553" s="186">
        <v>0.9</v>
      </c>
      <c r="E1553" s="186">
        <f>C1553*D1553</f>
        <v>0.63</v>
      </c>
    </row>
    <row r="1554" spans="1:5" ht="12.75">
      <c r="A1554" s="186" t="s">
        <v>26</v>
      </c>
      <c r="B1554" s="185"/>
      <c r="C1554" s="186"/>
      <c r="D1554" s="186"/>
      <c r="E1554" s="186">
        <f>SUM(E1551:E1553)</f>
        <v>2.042</v>
      </c>
    </row>
    <row r="1555" spans="1:5" ht="12.75">
      <c r="A1555" s="186"/>
      <c r="B1555" s="185"/>
      <c r="C1555" s="186"/>
      <c r="D1555" s="186"/>
      <c r="E1555" s="186"/>
    </row>
    <row r="1556" spans="1:5" ht="12.75">
      <c r="A1556" s="186" t="s">
        <v>8</v>
      </c>
      <c r="B1556" s="185" t="s">
        <v>1266</v>
      </c>
      <c r="C1556" s="186">
        <v>0.35</v>
      </c>
      <c r="D1556" s="186">
        <f>$H$6</f>
        <v>2.91</v>
      </c>
      <c r="E1556" s="186">
        <f>C1556*D1556</f>
        <v>1.0185</v>
      </c>
    </row>
    <row r="1557" spans="1:5" ht="12.75">
      <c r="A1557" s="186" t="s">
        <v>10</v>
      </c>
      <c r="B1557" s="185" t="s">
        <v>1266</v>
      </c>
      <c r="C1557" s="186">
        <v>0.35</v>
      </c>
      <c r="D1557" s="186">
        <f>$H$7</f>
        <v>1.94</v>
      </c>
      <c r="E1557" s="186">
        <f>C1557*D1557</f>
        <v>0.6789999999999999</v>
      </c>
    </row>
    <row r="1558" spans="1:5" ht="12.75">
      <c r="A1558" s="186" t="s">
        <v>1267</v>
      </c>
      <c r="B1558" s="185"/>
      <c r="C1558" s="186"/>
      <c r="D1558" s="186"/>
      <c r="E1558" s="186">
        <f>SUM(E1556:E1557)</f>
        <v>1.6974999999999998</v>
      </c>
    </row>
    <row r="1559" spans="1:5" ht="12.75">
      <c r="A1559" s="186"/>
      <c r="B1559" s="185"/>
      <c r="C1559" s="186"/>
      <c r="D1559" s="186"/>
      <c r="E1559" s="186"/>
    </row>
    <row r="1560" spans="1:5" ht="12.75">
      <c r="A1560" s="186" t="s">
        <v>1269</v>
      </c>
      <c r="B1560" s="185"/>
      <c r="C1560" s="186"/>
      <c r="D1560" s="186"/>
      <c r="E1560" s="186">
        <f>E1558*$H$4</f>
        <v>2.1218749999999997</v>
      </c>
    </row>
    <row r="1561" spans="1:5" ht="12.75">
      <c r="A1561" s="186"/>
      <c r="B1561" s="185"/>
      <c r="C1561" s="186"/>
      <c r="D1561" s="186"/>
      <c r="E1561" s="186"/>
    </row>
    <row r="1562" spans="1:5" ht="12.75">
      <c r="A1562" s="184" t="s">
        <v>1238</v>
      </c>
      <c r="B1562" s="185"/>
      <c r="C1562" s="186"/>
      <c r="D1562" s="186"/>
      <c r="E1562" s="184">
        <f>SUM(E1554,E1558,E1560)</f>
        <v>5.861374999999999</v>
      </c>
    </row>
    <row r="1563" spans="1:5" ht="12.75">
      <c r="A1563" s="184" t="s">
        <v>1273</v>
      </c>
      <c r="B1563" s="185"/>
      <c r="C1563" s="186"/>
      <c r="D1563" s="186"/>
      <c r="E1563" s="184">
        <f>E1562*0.2</f>
        <v>1.1722749999999997</v>
      </c>
    </row>
    <row r="1564" spans="1:5" ht="12.75">
      <c r="A1564" s="184" t="s">
        <v>1238</v>
      </c>
      <c r="B1564" s="185"/>
      <c r="C1564" s="186"/>
      <c r="D1564" s="186"/>
      <c r="E1564" s="184">
        <f>SUM(E1562:E1563)</f>
        <v>7.033649999999999</v>
      </c>
    </row>
    <row r="1565" spans="1:5" ht="12.75">
      <c r="A1565" s="220"/>
      <c r="B1565" s="220"/>
      <c r="C1565" s="220"/>
      <c r="D1565" s="220"/>
      <c r="E1565" s="220"/>
    </row>
    <row r="1566" spans="1:5" ht="12.75">
      <c r="A1566" s="317" t="s">
        <v>584</v>
      </c>
      <c r="B1566" s="317"/>
      <c r="C1566" s="317"/>
      <c r="D1566" s="317"/>
      <c r="E1566" s="317"/>
    </row>
    <row r="1567" spans="1:5" ht="12.75">
      <c r="A1567" s="192" t="s">
        <v>1247</v>
      </c>
      <c r="B1567" s="192" t="s">
        <v>1248</v>
      </c>
      <c r="C1567" s="192" t="s">
        <v>1249</v>
      </c>
      <c r="D1567" s="192" t="s">
        <v>1250</v>
      </c>
      <c r="E1567" s="192" t="s">
        <v>931</v>
      </c>
    </row>
    <row r="1568" spans="1:5" ht="12.75">
      <c r="A1568" s="186" t="s">
        <v>585</v>
      </c>
      <c r="B1568" s="185" t="s">
        <v>1266</v>
      </c>
      <c r="C1568" s="186">
        <v>0.2</v>
      </c>
      <c r="D1568" s="186">
        <v>58.81</v>
      </c>
      <c r="E1568" s="186">
        <f>C1568*D1568</f>
        <v>11.762</v>
      </c>
    </row>
    <row r="1569" spans="1:5" ht="12.75">
      <c r="A1569" s="186" t="s">
        <v>26</v>
      </c>
      <c r="B1569" s="185"/>
      <c r="C1569" s="186"/>
      <c r="D1569" s="186"/>
      <c r="E1569" s="186">
        <f>SUM(E1568:E1568)</f>
        <v>11.762</v>
      </c>
    </row>
    <row r="1570" spans="1:5" ht="12.75">
      <c r="A1570" s="186"/>
      <c r="B1570" s="185"/>
      <c r="C1570" s="186"/>
      <c r="D1570" s="186"/>
      <c r="E1570" s="186"/>
    </row>
    <row r="1571" spans="1:5" ht="12.75">
      <c r="A1571" s="186" t="s">
        <v>263</v>
      </c>
      <c r="B1571" s="185" t="s">
        <v>1266</v>
      </c>
      <c r="C1571" s="186">
        <v>0.2</v>
      </c>
      <c r="D1571" s="186">
        <v>2.59</v>
      </c>
      <c r="E1571" s="186">
        <f>C1571*D1571</f>
        <v>0.518</v>
      </c>
    </row>
    <row r="1572" spans="1:5" ht="12.75">
      <c r="A1572" s="186" t="s">
        <v>1265</v>
      </c>
      <c r="B1572" s="185" t="s">
        <v>1266</v>
      </c>
      <c r="C1572" s="186">
        <v>1.631</v>
      </c>
      <c r="D1572" s="186">
        <f>$H$7</f>
        <v>1.94</v>
      </c>
      <c r="E1572" s="186">
        <f>C1572*D1572</f>
        <v>3.1641399999999997</v>
      </c>
    </row>
    <row r="1573" spans="1:5" ht="12.75">
      <c r="A1573" s="186" t="s">
        <v>1267</v>
      </c>
      <c r="B1573" s="185"/>
      <c r="C1573" s="186"/>
      <c r="D1573" s="186"/>
      <c r="E1573" s="186">
        <f>SUM(E1571:E1572)</f>
        <v>3.6821399999999995</v>
      </c>
    </row>
    <row r="1574" spans="1:5" ht="12.75">
      <c r="A1574" s="186"/>
      <c r="B1574" s="185"/>
      <c r="C1574" s="186"/>
      <c r="D1574" s="186"/>
      <c r="E1574" s="186"/>
    </row>
    <row r="1575" spans="1:5" ht="12.75">
      <c r="A1575" s="186" t="s">
        <v>1269</v>
      </c>
      <c r="B1575" s="185"/>
      <c r="C1575" s="186"/>
      <c r="D1575" s="186"/>
      <c r="E1575" s="186">
        <f>E1573*$H$4</f>
        <v>4.602675</v>
      </c>
    </row>
    <row r="1576" spans="1:5" ht="12.75">
      <c r="A1576" s="186"/>
      <c r="B1576" s="185"/>
      <c r="C1576" s="186"/>
      <c r="D1576" s="186"/>
      <c r="E1576" s="186"/>
    </row>
    <row r="1577" spans="1:5" ht="12.75">
      <c r="A1577" s="184" t="s">
        <v>1238</v>
      </c>
      <c r="B1577" s="185"/>
      <c r="C1577" s="186"/>
      <c r="D1577" s="186"/>
      <c r="E1577" s="184">
        <f>SUM(E1569,E1573,E1575)</f>
        <v>20.046815000000002</v>
      </c>
    </row>
    <row r="1578" spans="1:5" ht="12.75">
      <c r="A1578" s="184" t="s">
        <v>1273</v>
      </c>
      <c r="B1578" s="185"/>
      <c r="C1578" s="186"/>
      <c r="D1578" s="186"/>
      <c r="E1578" s="184">
        <f>E1577*0.2</f>
        <v>4.0093630000000005</v>
      </c>
    </row>
    <row r="1579" spans="1:5" ht="12.75">
      <c r="A1579" s="184" t="s">
        <v>1238</v>
      </c>
      <c r="B1579" s="185"/>
      <c r="C1579" s="186"/>
      <c r="D1579" s="186"/>
      <c r="E1579" s="184">
        <f>SUM(E1577:E1578)</f>
        <v>24.056178000000003</v>
      </c>
    </row>
    <row r="1580" spans="1:5" ht="12.75">
      <c r="A1580" s="220"/>
      <c r="B1580" s="220"/>
      <c r="C1580" s="220"/>
      <c r="D1580" s="220"/>
      <c r="E1580" s="220"/>
    </row>
    <row r="1581" spans="1:5" ht="12.75">
      <c r="A1581" s="317" t="s">
        <v>586</v>
      </c>
      <c r="B1581" s="317"/>
      <c r="C1581" s="317"/>
      <c r="D1581" s="317"/>
      <c r="E1581" s="317"/>
    </row>
    <row r="1582" spans="1:5" ht="12.75">
      <c r="A1582" s="192" t="s">
        <v>1247</v>
      </c>
      <c r="B1582" s="192" t="s">
        <v>1248</v>
      </c>
      <c r="C1582" s="192" t="s">
        <v>1249</v>
      </c>
      <c r="D1582" s="192" t="s">
        <v>1250</v>
      </c>
      <c r="E1582" s="192" t="s">
        <v>931</v>
      </c>
    </row>
    <row r="1583" spans="1:5" ht="12.75">
      <c r="A1583" s="186" t="s">
        <v>264</v>
      </c>
      <c r="B1583" s="185" t="s">
        <v>1260</v>
      </c>
      <c r="C1583" s="186">
        <v>2.303</v>
      </c>
      <c r="D1583" s="186">
        <f>$H$8</f>
        <v>0.4</v>
      </c>
      <c r="E1583" s="186">
        <f aca="true" t="shared" si="7" ref="E1583:E1592">C1583*D1583</f>
        <v>0.9212</v>
      </c>
    </row>
    <row r="1584" spans="1:5" ht="12.75">
      <c r="A1584" s="186" t="s">
        <v>265</v>
      </c>
      <c r="B1584" s="185" t="s">
        <v>948</v>
      </c>
      <c r="C1584" s="186">
        <v>0.005</v>
      </c>
      <c r="D1584" s="186">
        <f>$H$12</f>
        <v>50</v>
      </c>
      <c r="E1584" s="186">
        <f t="shared" si="7"/>
        <v>0.25</v>
      </c>
    </row>
    <row r="1585" spans="1:5" ht="12.75">
      <c r="A1585" s="186" t="s">
        <v>266</v>
      </c>
      <c r="B1585" s="185" t="s">
        <v>1010</v>
      </c>
      <c r="C1585" s="186">
        <v>0.73</v>
      </c>
      <c r="D1585" s="186">
        <v>208</v>
      </c>
      <c r="E1585" s="186">
        <f t="shared" si="7"/>
        <v>151.84</v>
      </c>
    </row>
    <row r="1586" spans="1:5" ht="12.75">
      <c r="A1586" s="186" t="s">
        <v>267</v>
      </c>
      <c r="B1586" s="185" t="s">
        <v>1014</v>
      </c>
      <c r="C1586" s="186">
        <v>3.331</v>
      </c>
      <c r="D1586" s="186">
        <v>1.92</v>
      </c>
      <c r="E1586" s="186">
        <f t="shared" si="7"/>
        <v>6.395519999999999</v>
      </c>
    </row>
    <row r="1587" spans="1:5" ht="12.75">
      <c r="A1587" s="186" t="s">
        <v>268</v>
      </c>
      <c r="B1587" s="185" t="s">
        <v>1039</v>
      </c>
      <c r="C1587" s="186">
        <v>2.666</v>
      </c>
      <c r="D1587" s="186">
        <v>0.38</v>
      </c>
      <c r="E1587" s="186">
        <f t="shared" si="7"/>
        <v>1.01308</v>
      </c>
    </row>
    <row r="1588" spans="1:5" ht="12.75">
      <c r="A1588" s="186" t="s">
        <v>269</v>
      </c>
      <c r="B1588" s="185" t="s">
        <v>1014</v>
      </c>
      <c r="C1588" s="186">
        <v>2.333</v>
      </c>
      <c r="D1588" s="186">
        <v>6.79</v>
      </c>
      <c r="E1588" s="186">
        <f t="shared" si="7"/>
        <v>15.841070000000002</v>
      </c>
    </row>
    <row r="1589" spans="1:5" ht="12.75">
      <c r="A1589" s="186" t="s">
        <v>1078</v>
      </c>
      <c r="B1589" s="185" t="s">
        <v>270</v>
      </c>
      <c r="C1589" s="186">
        <v>1</v>
      </c>
      <c r="D1589" s="186">
        <v>80</v>
      </c>
      <c r="E1589" s="186">
        <f t="shared" si="7"/>
        <v>80</v>
      </c>
    </row>
    <row r="1590" spans="1:5" ht="12.75">
      <c r="A1590" s="186" t="s">
        <v>271</v>
      </c>
      <c r="B1590" s="185" t="s">
        <v>1260</v>
      </c>
      <c r="C1590" s="186">
        <v>0.032</v>
      </c>
      <c r="D1590" s="186">
        <v>5.76</v>
      </c>
      <c r="E1590" s="186">
        <f t="shared" si="7"/>
        <v>0.18431999999999998</v>
      </c>
    </row>
    <row r="1591" spans="1:5" ht="12.75">
      <c r="A1591" s="186" t="s">
        <v>272</v>
      </c>
      <c r="B1591" s="185" t="s">
        <v>1260</v>
      </c>
      <c r="C1591" s="186">
        <v>0.01</v>
      </c>
      <c r="D1591" s="186">
        <v>6.48</v>
      </c>
      <c r="E1591" s="186">
        <f t="shared" si="7"/>
        <v>0.06480000000000001</v>
      </c>
    </row>
    <row r="1592" spans="1:5" ht="12.75">
      <c r="A1592" s="186" t="s">
        <v>273</v>
      </c>
      <c r="B1592" s="185" t="s">
        <v>1010</v>
      </c>
      <c r="C1592" s="186">
        <v>0.305</v>
      </c>
      <c r="D1592" s="186">
        <v>30</v>
      </c>
      <c r="E1592" s="186">
        <f t="shared" si="7"/>
        <v>9.15</v>
      </c>
    </row>
    <row r="1593" spans="1:5" ht="12.75">
      <c r="A1593" s="186" t="s">
        <v>26</v>
      </c>
      <c r="B1593" s="185"/>
      <c r="C1593" s="186"/>
      <c r="D1593" s="186"/>
      <c r="E1593" s="186">
        <f>SUM(E1583:E1592)</f>
        <v>265.65999</v>
      </c>
    </row>
    <row r="1594" spans="1:5" ht="12.75">
      <c r="A1594" s="186"/>
      <c r="B1594" s="185"/>
      <c r="C1594" s="186"/>
      <c r="D1594" s="186"/>
      <c r="E1594" s="186"/>
    </row>
    <row r="1595" spans="1:5" ht="12.75">
      <c r="A1595" s="186" t="s">
        <v>8</v>
      </c>
      <c r="B1595" s="185" t="s">
        <v>1266</v>
      </c>
      <c r="C1595" s="186">
        <v>1.974</v>
      </c>
      <c r="D1595" s="186">
        <f>$H$6</f>
        <v>2.91</v>
      </c>
      <c r="E1595" s="186">
        <f>C1595*D1595</f>
        <v>5.74434</v>
      </c>
    </row>
    <row r="1596" spans="1:5" ht="12.75">
      <c r="A1596" s="186" t="s">
        <v>274</v>
      </c>
      <c r="B1596" s="185" t="s">
        <v>1266</v>
      </c>
      <c r="C1596" s="186">
        <v>1.6920000000000002</v>
      </c>
      <c r="D1596" s="186">
        <f>$H$7</f>
        <v>1.94</v>
      </c>
      <c r="E1596" s="186">
        <f>C1596*D1596</f>
        <v>3.28248</v>
      </c>
    </row>
    <row r="1597" spans="1:5" ht="12.75">
      <c r="A1597" s="186" t="s">
        <v>275</v>
      </c>
      <c r="B1597" s="185" t="s">
        <v>1266</v>
      </c>
      <c r="C1597" s="186">
        <v>0.115</v>
      </c>
      <c r="D1597" s="186">
        <f>$H$6</f>
        <v>2.91</v>
      </c>
      <c r="E1597" s="186">
        <f>C1597*D1597</f>
        <v>0.33465000000000006</v>
      </c>
    </row>
    <row r="1598" spans="1:5" ht="12.75">
      <c r="A1598" s="186" t="s">
        <v>276</v>
      </c>
      <c r="B1598" s="185" t="s">
        <v>1266</v>
      </c>
      <c r="C1598" s="186">
        <v>0.08600000000000001</v>
      </c>
      <c r="D1598" s="186">
        <f>$H$7</f>
        <v>1.94</v>
      </c>
      <c r="E1598" s="186">
        <f>C1598*D1598</f>
        <v>0.16684000000000002</v>
      </c>
    </row>
    <row r="1599" spans="1:5" ht="12.75">
      <c r="A1599" s="186" t="s">
        <v>1267</v>
      </c>
      <c r="B1599" s="185"/>
      <c r="C1599" s="186"/>
      <c r="D1599" s="186"/>
      <c r="E1599" s="186">
        <f>SUM(E1595:E1598)</f>
        <v>9.528310000000001</v>
      </c>
    </row>
    <row r="1600" spans="1:5" ht="12.75">
      <c r="A1600" s="186"/>
      <c r="B1600" s="185"/>
      <c r="C1600" s="186"/>
      <c r="D1600" s="186"/>
      <c r="E1600" s="186"/>
    </row>
    <row r="1601" spans="1:5" ht="12.75">
      <c r="A1601" s="186" t="s">
        <v>1269</v>
      </c>
      <c r="B1601" s="185"/>
      <c r="C1601" s="186"/>
      <c r="D1601" s="186"/>
      <c r="E1601" s="186">
        <f>E1599*$H$4</f>
        <v>11.910387500000002</v>
      </c>
    </row>
    <row r="1602" spans="1:5" ht="12.75">
      <c r="A1602" s="186"/>
      <c r="B1602" s="185"/>
      <c r="C1602" s="186"/>
      <c r="D1602" s="186"/>
      <c r="E1602" s="186"/>
    </row>
    <row r="1603" spans="1:5" ht="12.75">
      <c r="A1603" s="184" t="s">
        <v>1238</v>
      </c>
      <c r="B1603" s="185"/>
      <c r="C1603" s="186"/>
      <c r="D1603" s="186"/>
      <c r="E1603" s="184">
        <f>SUM(E1593,E1599,E1601)</f>
        <v>287.0986875</v>
      </c>
    </row>
    <row r="1604" spans="1:5" ht="12.75">
      <c r="A1604" s="184" t="s">
        <v>1273</v>
      </c>
      <c r="B1604" s="185"/>
      <c r="C1604" s="186"/>
      <c r="D1604" s="186"/>
      <c r="E1604" s="184">
        <f>E1603*0.2</f>
        <v>57.4197375</v>
      </c>
    </row>
    <row r="1605" spans="1:5" ht="12.75">
      <c r="A1605" s="184" t="s">
        <v>1238</v>
      </c>
      <c r="B1605" s="185"/>
      <c r="C1605" s="186"/>
      <c r="D1605" s="186"/>
      <c r="E1605" s="184">
        <f>SUM(E1603:E1604)</f>
        <v>344.518425</v>
      </c>
    </row>
    <row r="1606" spans="1:5" ht="12.75">
      <c r="A1606" s="220"/>
      <c r="B1606" s="220"/>
      <c r="C1606" s="220"/>
      <c r="D1606" s="220"/>
      <c r="E1606" s="220"/>
    </row>
    <row r="1607" spans="1:5" ht="12.75">
      <c r="A1607" s="317" t="s">
        <v>587</v>
      </c>
      <c r="B1607" s="317"/>
      <c r="C1607" s="317"/>
      <c r="D1607" s="317"/>
      <c r="E1607" s="317"/>
    </row>
    <row r="1608" spans="1:5" ht="12.75">
      <c r="A1608" s="192" t="s">
        <v>1247</v>
      </c>
      <c r="B1608" s="192" t="s">
        <v>1248</v>
      </c>
      <c r="C1608" s="192" t="s">
        <v>1249</v>
      </c>
      <c r="D1608" s="192" t="s">
        <v>1250</v>
      </c>
      <c r="E1608" s="192" t="s">
        <v>931</v>
      </c>
    </row>
    <row r="1609" spans="1:5" ht="12.75">
      <c r="A1609" s="186" t="s">
        <v>26</v>
      </c>
      <c r="B1609" s="185"/>
      <c r="C1609" s="186"/>
      <c r="D1609" s="186"/>
      <c r="E1609" s="186"/>
    </row>
    <row r="1610" spans="1:5" ht="12.75">
      <c r="A1610" s="186"/>
      <c r="B1610" s="185"/>
      <c r="C1610" s="186"/>
      <c r="D1610" s="186"/>
      <c r="E1610" s="186"/>
    </row>
    <row r="1611" spans="1:5" ht="12.75">
      <c r="A1611" s="186" t="s">
        <v>277</v>
      </c>
      <c r="B1611" s="185" t="s">
        <v>1266</v>
      </c>
      <c r="C1611" s="186">
        <v>0.2</v>
      </c>
      <c r="D1611" s="186">
        <v>2.59</v>
      </c>
      <c r="E1611" s="186">
        <f>C1611*D1611</f>
        <v>0.518</v>
      </c>
    </row>
    <row r="1612" spans="1:5" ht="12.75">
      <c r="A1612" s="186" t="s">
        <v>10</v>
      </c>
      <c r="B1612" s="185" t="s">
        <v>1266</v>
      </c>
      <c r="C1612" s="186">
        <v>0.35</v>
      </c>
      <c r="D1612" s="186">
        <f>$H$7</f>
        <v>1.94</v>
      </c>
      <c r="E1612" s="186">
        <f>C1612*D1612</f>
        <v>0.6789999999999999</v>
      </c>
    </row>
    <row r="1613" spans="1:5" ht="12.75">
      <c r="A1613" s="186" t="s">
        <v>1267</v>
      </c>
      <c r="B1613" s="185"/>
      <c r="C1613" s="186"/>
      <c r="D1613" s="186"/>
      <c r="E1613" s="186">
        <f>SUM(E1611:E1612)</f>
        <v>1.197</v>
      </c>
    </row>
    <row r="1614" spans="1:5" ht="12.75">
      <c r="A1614" s="186"/>
      <c r="B1614" s="185"/>
      <c r="C1614" s="186"/>
      <c r="D1614" s="186"/>
      <c r="E1614" s="186"/>
    </row>
    <row r="1615" spans="1:5" ht="12.75">
      <c r="A1615" s="186" t="s">
        <v>1269</v>
      </c>
      <c r="B1615" s="185"/>
      <c r="C1615" s="186"/>
      <c r="D1615" s="186"/>
      <c r="E1615" s="186">
        <f>E1613*$H$4</f>
        <v>1.49625</v>
      </c>
    </row>
    <row r="1616" spans="1:5" ht="12.75">
      <c r="A1616" s="186"/>
      <c r="B1616" s="185"/>
      <c r="C1616" s="186"/>
      <c r="D1616" s="186"/>
      <c r="E1616" s="186"/>
    </row>
    <row r="1617" spans="1:5" ht="12.75">
      <c r="A1617" s="184" t="s">
        <v>1238</v>
      </c>
      <c r="B1617" s="185"/>
      <c r="C1617" s="186"/>
      <c r="D1617" s="186"/>
      <c r="E1617" s="184">
        <f>SUM(E1609,E1613,E1615)</f>
        <v>2.69325</v>
      </c>
    </row>
    <row r="1618" spans="1:5" ht="12.75">
      <c r="A1618" s="184" t="s">
        <v>1273</v>
      </c>
      <c r="B1618" s="185"/>
      <c r="C1618" s="186"/>
      <c r="D1618" s="186"/>
      <c r="E1618" s="184">
        <f>E1617*0.2</f>
        <v>0.53865</v>
      </c>
    </row>
    <row r="1619" spans="1:5" ht="12.75">
      <c r="A1619" s="184" t="s">
        <v>1238</v>
      </c>
      <c r="B1619" s="185"/>
      <c r="C1619" s="186"/>
      <c r="D1619" s="186"/>
      <c r="E1619" s="184">
        <f>SUM(E1617:E1618)</f>
        <v>3.2319</v>
      </c>
    </row>
    <row r="1620" spans="1:5" ht="12.75">
      <c r="A1620" s="220"/>
      <c r="B1620" s="220"/>
      <c r="C1620" s="220"/>
      <c r="D1620" s="220"/>
      <c r="E1620" s="220"/>
    </row>
    <row r="1621" spans="1:5" ht="12.75">
      <c r="A1621" s="317" t="s">
        <v>586</v>
      </c>
      <c r="B1621" s="317"/>
      <c r="C1621" s="317"/>
      <c r="D1621" s="317"/>
      <c r="E1621" s="317"/>
    </row>
    <row r="1622" spans="1:5" ht="12.75">
      <c r="A1622" s="192" t="s">
        <v>1247</v>
      </c>
      <c r="B1622" s="192" t="s">
        <v>1248</v>
      </c>
      <c r="C1622" s="192" t="s">
        <v>1249</v>
      </c>
      <c r="D1622" s="192" t="s">
        <v>1250</v>
      </c>
      <c r="E1622" s="192" t="s">
        <v>931</v>
      </c>
    </row>
    <row r="1623" spans="1:5" ht="12.75">
      <c r="A1623" s="186" t="s">
        <v>264</v>
      </c>
      <c r="B1623" s="185" t="s">
        <v>1260</v>
      </c>
      <c r="C1623" s="185">
        <v>2.303</v>
      </c>
      <c r="D1623" s="185">
        <f>$H$8</f>
        <v>0.4</v>
      </c>
      <c r="E1623" s="185">
        <f aca="true" t="shared" si="8" ref="E1623:E1632">C1623*D1623</f>
        <v>0.9212</v>
      </c>
    </row>
    <row r="1624" spans="1:5" ht="12.75">
      <c r="A1624" s="186" t="s">
        <v>265</v>
      </c>
      <c r="B1624" s="185" t="s">
        <v>948</v>
      </c>
      <c r="C1624" s="185">
        <v>0.005</v>
      </c>
      <c r="D1624" s="185">
        <f>$H$12</f>
        <v>50</v>
      </c>
      <c r="E1624" s="185">
        <f t="shared" si="8"/>
        <v>0.25</v>
      </c>
    </row>
    <row r="1625" spans="1:5" ht="12.75">
      <c r="A1625" s="186" t="s">
        <v>266</v>
      </c>
      <c r="B1625" s="185" t="s">
        <v>1010</v>
      </c>
      <c r="C1625" s="185">
        <v>0.66</v>
      </c>
      <c r="D1625" s="185">
        <v>128</v>
      </c>
      <c r="E1625" s="185">
        <f t="shared" si="8"/>
        <v>84.48</v>
      </c>
    </row>
    <row r="1626" spans="1:5" ht="12.75">
      <c r="A1626" s="186" t="s">
        <v>267</v>
      </c>
      <c r="B1626" s="185" t="s">
        <v>1014</v>
      </c>
      <c r="C1626" s="185">
        <v>3.331</v>
      </c>
      <c r="D1626" s="185"/>
      <c r="E1626" s="185">
        <f t="shared" si="8"/>
        <v>0</v>
      </c>
    </row>
    <row r="1627" spans="1:5" ht="12.75">
      <c r="A1627" s="186" t="s">
        <v>268</v>
      </c>
      <c r="B1627" s="185" t="s">
        <v>1039</v>
      </c>
      <c r="C1627" s="185">
        <v>2.666</v>
      </c>
      <c r="D1627" s="185"/>
      <c r="E1627" s="185">
        <f t="shared" si="8"/>
        <v>0</v>
      </c>
    </row>
    <row r="1628" spans="1:5" ht="12.75">
      <c r="A1628" s="186" t="s">
        <v>269</v>
      </c>
      <c r="B1628" s="185" t="s">
        <v>1014</v>
      </c>
      <c r="C1628" s="185">
        <v>0.23</v>
      </c>
      <c r="D1628" s="185">
        <v>6.79</v>
      </c>
      <c r="E1628" s="185">
        <f t="shared" si="8"/>
        <v>1.5617</v>
      </c>
    </row>
    <row r="1629" spans="1:5" ht="12.75">
      <c r="A1629" s="186" t="s">
        <v>1078</v>
      </c>
      <c r="B1629" s="185" t="s">
        <v>270</v>
      </c>
      <c r="C1629" s="185">
        <v>1</v>
      </c>
      <c r="D1629" s="185"/>
      <c r="E1629" s="185">
        <f t="shared" si="8"/>
        <v>0</v>
      </c>
    </row>
    <row r="1630" spans="1:5" ht="12.75">
      <c r="A1630" s="186" t="s">
        <v>271</v>
      </c>
      <c r="B1630" s="185" t="s">
        <v>1260</v>
      </c>
      <c r="C1630" s="185">
        <v>0.032</v>
      </c>
      <c r="D1630" s="185">
        <v>5.76</v>
      </c>
      <c r="E1630" s="185">
        <f t="shared" si="8"/>
        <v>0.18431999999999998</v>
      </c>
    </row>
    <row r="1631" spans="1:5" ht="12.75">
      <c r="A1631" s="186" t="s">
        <v>272</v>
      </c>
      <c r="B1631" s="185" t="s">
        <v>1260</v>
      </c>
      <c r="C1631" s="185">
        <v>0.01</v>
      </c>
      <c r="D1631" s="185">
        <v>6.48</v>
      </c>
      <c r="E1631" s="185">
        <f t="shared" si="8"/>
        <v>0.06480000000000001</v>
      </c>
    </row>
    <row r="1632" spans="1:5" ht="12.75">
      <c r="A1632" s="186" t="s">
        <v>273</v>
      </c>
      <c r="B1632" s="185" t="s">
        <v>1010</v>
      </c>
      <c r="C1632" s="185">
        <v>0.305</v>
      </c>
      <c r="D1632" s="185"/>
      <c r="E1632" s="185">
        <f t="shared" si="8"/>
        <v>0</v>
      </c>
    </row>
    <row r="1633" spans="1:5" ht="12.75">
      <c r="A1633" s="186" t="s">
        <v>26</v>
      </c>
      <c r="B1633" s="185"/>
      <c r="C1633" s="185"/>
      <c r="D1633" s="185"/>
      <c r="E1633" s="185">
        <f>SUM(E1623:E1632)</f>
        <v>87.46202000000001</v>
      </c>
    </row>
    <row r="1634" spans="1:5" ht="12.75">
      <c r="A1634" s="186"/>
      <c r="B1634" s="185"/>
      <c r="C1634" s="185"/>
      <c r="D1634" s="185"/>
      <c r="E1634" s="185"/>
    </row>
    <row r="1635" spans="1:5" ht="12.75">
      <c r="A1635" s="186" t="s">
        <v>8</v>
      </c>
      <c r="B1635" s="185" t="s">
        <v>1266</v>
      </c>
      <c r="C1635" s="185">
        <v>2.53</v>
      </c>
      <c r="D1635" s="185">
        <f>$H$6</f>
        <v>2.91</v>
      </c>
      <c r="E1635" s="185">
        <f>C1635*D1635</f>
        <v>7.362299999999999</v>
      </c>
    </row>
    <row r="1636" spans="1:5" ht="12.75">
      <c r="A1636" s="186" t="s">
        <v>274</v>
      </c>
      <c r="B1636" s="185" t="s">
        <v>1266</v>
      </c>
      <c r="C1636" s="185">
        <v>3</v>
      </c>
      <c r="D1636" s="185">
        <f>$H$7</f>
        <v>1.94</v>
      </c>
      <c r="E1636" s="185">
        <f>C1636*D1636</f>
        <v>5.82</v>
      </c>
    </row>
    <row r="1637" spans="1:5" ht="12.75">
      <c r="A1637" s="186" t="s">
        <v>275</v>
      </c>
      <c r="B1637" s="185" t="s">
        <v>1266</v>
      </c>
      <c r="C1637" s="185">
        <v>0.115</v>
      </c>
      <c r="D1637" s="185"/>
      <c r="E1637" s="185">
        <f>C1637*D1637</f>
        <v>0</v>
      </c>
    </row>
    <row r="1638" spans="1:5" ht="12.75">
      <c r="A1638" s="186" t="s">
        <v>276</v>
      </c>
      <c r="B1638" s="185" t="s">
        <v>1266</v>
      </c>
      <c r="C1638" s="185">
        <v>0.08600000000000001</v>
      </c>
      <c r="D1638" s="185"/>
      <c r="E1638" s="185">
        <f>C1638*D1638</f>
        <v>0</v>
      </c>
    </row>
    <row r="1639" spans="1:5" ht="12.75">
      <c r="A1639" s="186" t="s">
        <v>1267</v>
      </c>
      <c r="B1639" s="185"/>
      <c r="C1639" s="185"/>
      <c r="D1639" s="185"/>
      <c r="E1639" s="185">
        <f>SUM(E1635:E1638)</f>
        <v>13.1823</v>
      </c>
    </row>
    <row r="1640" spans="1:5" ht="12.75">
      <c r="A1640" s="186"/>
      <c r="B1640" s="185"/>
      <c r="C1640" s="185"/>
      <c r="D1640" s="185"/>
      <c r="E1640" s="185"/>
    </row>
    <row r="1641" spans="1:5" ht="12.75">
      <c r="A1641" s="186" t="s">
        <v>1269</v>
      </c>
      <c r="B1641" s="185"/>
      <c r="C1641" s="185"/>
      <c r="D1641" s="185"/>
      <c r="E1641" s="185">
        <f>E1639*$H$4</f>
        <v>16.477875</v>
      </c>
    </row>
    <row r="1642" spans="1:5" ht="12.75">
      <c r="A1642" s="186"/>
      <c r="B1642" s="185"/>
      <c r="C1642" s="185"/>
      <c r="D1642" s="185"/>
      <c r="E1642" s="185"/>
    </row>
    <row r="1643" spans="1:5" ht="12.75">
      <c r="A1643" s="184" t="s">
        <v>1238</v>
      </c>
      <c r="B1643" s="185"/>
      <c r="C1643" s="185"/>
      <c r="D1643" s="185"/>
      <c r="E1643" s="187">
        <f>SUM(E1633,E1639,E1641)</f>
        <v>117.122195</v>
      </c>
    </row>
    <row r="1644" spans="1:5" ht="12.75">
      <c r="A1644" s="184" t="s">
        <v>1273</v>
      </c>
      <c r="B1644" s="185"/>
      <c r="C1644" s="185"/>
      <c r="D1644" s="185"/>
      <c r="E1644" s="187">
        <f>E1643*0.2</f>
        <v>23.424439000000003</v>
      </c>
    </row>
    <row r="1645" spans="1:5" ht="12.75">
      <c r="A1645" s="184" t="s">
        <v>1238</v>
      </c>
      <c r="B1645" s="185"/>
      <c r="C1645" s="185"/>
      <c r="D1645" s="185"/>
      <c r="E1645" s="187">
        <f>SUM(E1643:E1644)</f>
        <v>140.546634</v>
      </c>
    </row>
    <row r="1646" spans="1:5" ht="12.75">
      <c r="A1646" s="220"/>
      <c r="B1646" s="220"/>
      <c r="C1646" s="220"/>
      <c r="D1646" s="220"/>
      <c r="E1646" s="220"/>
    </row>
    <row r="1647" spans="1:5" ht="12.75">
      <c r="A1647" s="317" t="s">
        <v>278</v>
      </c>
      <c r="B1647" s="317"/>
      <c r="C1647" s="317"/>
      <c r="D1647" s="317"/>
      <c r="E1647" s="317"/>
    </row>
    <row r="1648" spans="1:5" ht="12.75">
      <c r="A1648" s="192" t="s">
        <v>1247</v>
      </c>
      <c r="B1648" s="192" t="s">
        <v>1248</v>
      </c>
      <c r="C1648" s="192" t="s">
        <v>1249</v>
      </c>
      <c r="D1648" s="192" t="s">
        <v>1250</v>
      </c>
      <c r="E1648" s="192" t="s">
        <v>931</v>
      </c>
    </row>
    <row r="1649" spans="1:5" ht="12.75">
      <c r="A1649" s="186" t="s">
        <v>596</v>
      </c>
      <c r="B1649" s="185" t="s">
        <v>280</v>
      </c>
      <c r="C1649" s="186">
        <v>3</v>
      </c>
      <c r="D1649" s="186">
        <v>4</v>
      </c>
      <c r="E1649" s="186">
        <f>C1649*D1649</f>
        <v>12</v>
      </c>
    </row>
    <row r="1650" spans="1:5" ht="12.75">
      <c r="A1650" s="186" t="s">
        <v>598</v>
      </c>
      <c r="B1650" s="185" t="s">
        <v>280</v>
      </c>
      <c r="C1650" s="186">
        <v>1</v>
      </c>
      <c r="D1650" s="186">
        <v>5</v>
      </c>
      <c r="E1650" s="186">
        <f>C1650*D1650</f>
        <v>5</v>
      </c>
    </row>
    <row r="1651" spans="1:5" ht="12.75">
      <c r="A1651" s="186" t="s">
        <v>597</v>
      </c>
      <c r="B1651" s="185" t="s">
        <v>283</v>
      </c>
      <c r="C1651" s="186">
        <v>1</v>
      </c>
      <c r="D1651" s="186">
        <v>20</v>
      </c>
      <c r="E1651" s="186">
        <f>C1651*D1651</f>
        <v>20</v>
      </c>
    </row>
    <row r="1652" spans="1:5" ht="12.75">
      <c r="A1652" s="186" t="s">
        <v>26</v>
      </c>
      <c r="B1652" s="185"/>
      <c r="C1652" s="186"/>
      <c r="D1652" s="186"/>
      <c r="E1652" s="186">
        <f>SUM(E1649:E1651)</f>
        <v>37</v>
      </c>
    </row>
    <row r="1653" spans="1:5" ht="12.75">
      <c r="A1653" s="186" t="s">
        <v>599</v>
      </c>
      <c r="B1653" s="185" t="s">
        <v>1266</v>
      </c>
      <c r="C1653" s="186">
        <v>5</v>
      </c>
      <c r="D1653" s="186">
        <v>4</v>
      </c>
      <c r="E1653" s="186">
        <f>C1653*D1653</f>
        <v>20</v>
      </c>
    </row>
    <row r="1654" spans="1:5" ht="12.75">
      <c r="A1654" s="186" t="s">
        <v>8</v>
      </c>
      <c r="B1654" s="185" t="s">
        <v>1266</v>
      </c>
      <c r="C1654" s="186">
        <v>1</v>
      </c>
      <c r="D1654" s="186">
        <v>2.59</v>
      </c>
      <c r="E1654" s="186">
        <f>C1654*D1654</f>
        <v>2.59</v>
      </c>
    </row>
    <row r="1655" spans="1:5" ht="12.75">
      <c r="A1655" s="186" t="s">
        <v>10</v>
      </c>
      <c r="B1655" s="185" t="s">
        <v>1266</v>
      </c>
      <c r="C1655" s="186">
        <v>0.5</v>
      </c>
      <c r="D1655" s="186">
        <f>$H$7</f>
        <v>1.94</v>
      </c>
      <c r="E1655" s="186">
        <f>C1655*D1655</f>
        <v>0.97</v>
      </c>
    </row>
    <row r="1656" spans="1:5" ht="12.75">
      <c r="A1656" s="186" t="s">
        <v>1267</v>
      </c>
      <c r="B1656" s="185"/>
      <c r="C1656" s="186"/>
      <c r="D1656" s="186"/>
      <c r="E1656" s="186">
        <f>SUM(E1654:E1655)</f>
        <v>3.5599999999999996</v>
      </c>
    </row>
    <row r="1657" spans="1:5" ht="12.75">
      <c r="A1657" s="186"/>
      <c r="B1657" s="185"/>
      <c r="C1657" s="186"/>
      <c r="D1657" s="186"/>
      <c r="E1657" s="186"/>
    </row>
    <row r="1658" spans="1:5" ht="12.75">
      <c r="A1658" s="186" t="s">
        <v>1269</v>
      </c>
      <c r="B1658" s="185"/>
      <c r="C1658" s="186"/>
      <c r="D1658" s="186"/>
      <c r="E1658" s="186">
        <f>E1656*$H$4</f>
        <v>4.449999999999999</v>
      </c>
    </row>
    <row r="1659" spans="1:5" ht="12.75">
      <c r="A1659" s="186"/>
      <c r="B1659" s="185"/>
      <c r="C1659" s="186"/>
      <c r="D1659" s="186"/>
      <c r="E1659" s="186"/>
    </row>
    <row r="1660" spans="1:5" ht="12.75">
      <c r="A1660" s="184" t="s">
        <v>1238</v>
      </c>
      <c r="B1660" s="185"/>
      <c r="C1660" s="186"/>
      <c r="D1660" s="186"/>
      <c r="E1660" s="184">
        <f>SUM(E1652,E1656,E1658)</f>
        <v>45.010000000000005</v>
      </c>
    </row>
    <row r="1661" spans="1:5" ht="12.75">
      <c r="A1661" s="184" t="s">
        <v>1273</v>
      </c>
      <c r="B1661" s="187"/>
      <c r="C1661" s="184"/>
      <c r="D1661" s="188"/>
      <c r="E1661" s="184">
        <f>E1660*0.2</f>
        <v>9.002</v>
      </c>
    </row>
    <row r="1662" spans="1:5" ht="12.75">
      <c r="A1662" s="184" t="s">
        <v>1238</v>
      </c>
      <c r="B1662" s="185"/>
      <c r="C1662" s="186"/>
      <c r="D1662" s="186"/>
      <c r="E1662" s="184">
        <f>SUM(E1660:E1661)</f>
        <v>54.01200000000001</v>
      </c>
    </row>
    <row r="1663" spans="1:5" ht="22.5" customHeight="1">
      <c r="A1663" s="189"/>
      <c r="B1663" s="189"/>
      <c r="C1663" s="189"/>
      <c r="D1663" s="189"/>
      <c r="E1663" s="189"/>
    </row>
    <row r="1664" spans="1:5" ht="38.25" customHeight="1">
      <c r="A1664" s="324" t="s">
        <v>707</v>
      </c>
      <c r="B1664" s="324"/>
      <c r="C1664" s="324"/>
      <c r="D1664" s="324"/>
      <c r="E1664" s="324"/>
    </row>
    <row r="1665" spans="1:5" ht="12.75">
      <c r="A1665" s="192" t="s">
        <v>1247</v>
      </c>
      <c r="B1665" s="192" t="s">
        <v>1248</v>
      </c>
      <c r="C1665" s="192" t="s">
        <v>1249</v>
      </c>
      <c r="D1665" s="192" t="s">
        <v>1250</v>
      </c>
      <c r="E1665" s="192" t="s">
        <v>931</v>
      </c>
    </row>
    <row r="1666" spans="1:5" ht="12.75">
      <c r="A1666" s="186" t="s">
        <v>284</v>
      </c>
      <c r="B1666" s="185" t="s">
        <v>1260</v>
      </c>
      <c r="C1666" s="186">
        <v>39.43</v>
      </c>
      <c r="D1666" s="225">
        <f>$H$8</f>
        <v>0.4</v>
      </c>
      <c r="E1666" s="186">
        <f>C1666*D1666</f>
        <v>15.772</v>
      </c>
    </row>
    <row r="1667" spans="1:5" ht="12.75">
      <c r="A1667" s="186" t="s">
        <v>265</v>
      </c>
      <c r="B1667" s="185" t="s">
        <v>948</v>
      </c>
      <c r="C1667" s="186">
        <v>0.098</v>
      </c>
      <c r="D1667" s="225">
        <f>$H$12</f>
        <v>50</v>
      </c>
      <c r="E1667" s="186">
        <f>C1667*D1667</f>
        <v>4.9</v>
      </c>
    </row>
    <row r="1668" spans="1:5" ht="12.75">
      <c r="A1668" s="186" t="s">
        <v>285</v>
      </c>
      <c r="B1668" s="185" t="s">
        <v>948</v>
      </c>
      <c r="C1668" s="186">
        <v>0.08</v>
      </c>
      <c r="D1668" s="186">
        <v>40</v>
      </c>
      <c r="E1668" s="186">
        <f>C1668*D1668</f>
        <v>3.2</v>
      </c>
    </row>
    <row r="1669" spans="1:5" ht="12.75">
      <c r="A1669" s="186" t="s">
        <v>286</v>
      </c>
      <c r="B1669" s="185" t="s">
        <v>1014</v>
      </c>
      <c r="C1669" s="186">
        <v>0.9390000000000001</v>
      </c>
      <c r="D1669" s="186">
        <v>52</v>
      </c>
      <c r="E1669" s="186">
        <f>C1669*D1669</f>
        <v>48.828</v>
      </c>
    </row>
    <row r="1670" spans="1:5" ht="12.75">
      <c r="A1670" s="186" t="s">
        <v>26</v>
      </c>
      <c r="B1670" s="185"/>
      <c r="C1670" s="186"/>
      <c r="D1670" s="186"/>
      <c r="E1670" s="186">
        <f>SUM(E1666:E1669)</f>
        <v>72.7</v>
      </c>
    </row>
    <row r="1671" spans="1:5" ht="12.75">
      <c r="A1671" s="186"/>
      <c r="B1671" s="185"/>
      <c r="C1671" s="186"/>
      <c r="D1671" s="186"/>
      <c r="E1671" s="186"/>
    </row>
    <row r="1672" spans="1:5" ht="12.75">
      <c r="A1672" s="186" t="s">
        <v>32</v>
      </c>
      <c r="B1672" s="185" t="s">
        <v>1266</v>
      </c>
      <c r="C1672" s="186">
        <v>1.335</v>
      </c>
      <c r="D1672" s="186">
        <v>2.59</v>
      </c>
      <c r="E1672" s="186">
        <f>C1672*D1672</f>
        <v>3.4576499999999997</v>
      </c>
    </row>
    <row r="1673" spans="1:5" ht="12.75">
      <c r="A1673" s="186" t="s">
        <v>1265</v>
      </c>
      <c r="B1673" s="185" t="s">
        <v>1266</v>
      </c>
      <c r="C1673" s="186">
        <v>1.748</v>
      </c>
      <c r="D1673" s="186">
        <f>$H$7</f>
        <v>1.94</v>
      </c>
      <c r="E1673" s="186">
        <f>C1673*D1673</f>
        <v>3.39112</v>
      </c>
    </row>
    <row r="1674" spans="1:5" ht="12.75">
      <c r="A1674" s="186" t="s">
        <v>1267</v>
      </c>
      <c r="B1674" s="185"/>
      <c r="C1674" s="186"/>
      <c r="D1674" s="186"/>
      <c r="E1674" s="186">
        <f>SUM(E1672:E1673)</f>
        <v>6.84877</v>
      </c>
    </row>
    <row r="1675" spans="1:5" ht="12.75">
      <c r="A1675" s="186"/>
      <c r="B1675" s="185"/>
      <c r="C1675" s="186"/>
      <c r="D1675" s="186"/>
      <c r="E1675" s="186"/>
    </row>
    <row r="1676" spans="1:5" ht="12.75">
      <c r="A1676" s="186" t="s">
        <v>1269</v>
      </c>
      <c r="B1676" s="185"/>
      <c r="C1676" s="186"/>
      <c r="D1676" s="186"/>
      <c r="E1676" s="186">
        <f>E1674*$H$4</f>
        <v>8.5609625</v>
      </c>
    </row>
    <row r="1677" spans="1:5" ht="12.75">
      <c r="A1677" s="186"/>
      <c r="B1677" s="185"/>
      <c r="C1677" s="186"/>
      <c r="D1677" s="186"/>
      <c r="E1677" s="186"/>
    </row>
    <row r="1678" spans="1:5" ht="12.75">
      <c r="A1678" s="184" t="s">
        <v>1238</v>
      </c>
      <c r="B1678" s="185"/>
      <c r="C1678" s="186"/>
      <c r="D1678" s="186"/>
      <c r="E1678" s="184">
        <f>SUM(E1670,E1674,E1676)</f>
        <v>88.1097325</v>
      </c>
    </row>
    <row r="1679" spans="1:5" ht="12.75">
      <c r="A1679" s="184" t="s">
        <v>1273</v>
      </c>
      <c r="B1679" s="185"/>
      <c r="C1679" s="186"/>
      <c r="D1679" s="186"/>
      <c r="E1679" s="184">
        <f>E1678*0.2</f>
        <v>17.621946500000004</v>
      </c>
    </row>
    <row r="1680" spans="1:5" ht="12.75">
      <c r="A1680" s="184" t="s">
        <v>1238</v>
      </c>
      <c r="B1680" s="185"/>
      <c r="C1680" s="186"/>
      <c r="D1680" s="186"/>
      <c r="E1680" s="184">
        <f>SUM(E1678:E1679)</f>
        <v>105.73167900000001</v>
      </c>
    </row>
    <row r="1681" spans="1:5" ht="12.75">
      <c r="A1681" s="189"/>
      <c r="B1681" s="189"/>
      <c r="C1681" s="189"/>
      <c r="D1681" s="189"/>
      <c r="E1681" s="189"/>
    </row>
    <row r="1682" spans="1:5" ht="12.75">
      <c r="A1682" s="317" t="s">
        <v>278</v>
      </c>
      <c r="B1682" s="317"/>
      <c r="C1682" s="317"/>
      <c r="D1682" s="317"/>
      <c r="E1682" s="317"/>
    </row>
    <row r="1683" spans="1:5" ht="12.75">
      <c r="A1683" s="192" t="s">
        <v>1247</v>
      </c>
      <c r="B1683" s="192" t="s">
        <v>1248</v>
      </c>
      <c r="C1683" s="192" t="s">
        <v>1249</v>
      </c>
      <c r="D1683" s="192" t="s">
        <v>1250</v>
      </c>
      <c r="E1683" s="192" t="s">
        <v>931</v>
      </c>
    </row>
    <row r="1684" spans="1:5" ht="12.75">
      <c r="A1684" s="186" t="s">
        <v>279</v>
      </c>
      <c r="B1684" s="185" t="s">
        <v>280</v>
      </c>
      <c r="C1684" s="186">
        <v>3</v>
      </c>
      <c r="D1684" s="186">
        <v>4.64</v>
      </c>
      <c r="E1684" s="186">
        <f>C1684*D1684</f>
        <v>13.919999999999998</v>
      </c>
    </row>
    <row r="1685" spans="1:5" ht="12.75">
      <c r="A1685" s="186" t="s">
        <v>281</v>
      </c>
      <c r="B1685" s="185" t="s">
        <v>280</v>
      </c>
      <c r="C1685" s="186">
        <v>1</v>
      </c>
      <c r="D1685" s="186">
        <v>1.55</v>
      </c>
      <c r="E1685" s="186">
        <f>C1685*D1685</f>
        <v>1.55</v>
      </c>
    </row>
    <row r="1686" spans="1:5" ht="12.75">
      <c r="A1686" s="186" t="s">
        <v>282</v>
      </c>
      <c r="B1686" s="185" t="s">
        <v>283</v>
      </c>
      <c r="C1686" s="186">
        <v>1</v>
      </c>
      <c r="D1686" s="186">
        <v>25</v>
      </c>
      <c r="E1686" s="186">
        <f>C1686*D1686</f>
        <v>25</v>
      </c>
    </row>
    <row r="1687" spans="1:5" ht="12.75">
      <c r="A1687" s="186" t="s">
        <v>26</v>
      </c>
      <c r="B1687" s="185"/>
      <c r="C1687" s="186"/>
      <c r="D1687" s="186"/>
      <c r="E1687" s="186">
        <f>SUM(E1684:E1686)</f>
        <v>40.47</v>
      </c>
    </row>
    <row r="1688" spans="1:5" ht="12.75">
      <c r="A1688" s="186"/>
      <c r="B1688" s="185"/>
      <c r="C1688" s="186"/>
      <c r="D1688" s="186"/>
      <c r="E1688" s="186"/>
    </row>
    <row r="1689" spans="1:5" ht="12.75">
      <c r="A1689" s="186" t="s">
        <v>8</v>
      </c>
      <c r="B1689" s="185" t="s">
        <v>1266</v>
      </c>
      <c r="C1689" s="186">
        <v>2</v>
      </c>
      <c r="D1689" s="186">
        <v>2.59</v>
      </c>
      <c r="E1689" s="186">
        <f>C1689*D1689</f>
        <v>5.18</v>
      </c>
    </row>
    <row r="1690" spans="1:5" ht="12.75">
      <c r="A1690" s="186" t="s">
        <v>10</v>
      </c>
      <c r="B1690" s="185" t="s">
        <v>1266</v>
      </c>
      <c r="C1690" s="186">
        <v>1.5</v>
      </c>
      <c r="D1690" s="186">
        <f>$H$7</f>
        <v>1.94</v>
      </c>
      <c r="E1690" s="186">
        <f>C1690*D1690</f>
        <v>2.91</v>
      </c>
    </row>
    <row r="1691" spans="1:5" ht="12.75">
      <c r="A1691" s="186" t="s">
        <v>1267</v>
      </c>
      <c r="B1691" s="185"/>
      <c r="C1691" s="186"/>
      <c r="D1691" s="186"/>
      <c r="E1691" s="186">
        <f>SUM(E1689:E1690)</f>
        <v>8.09</v>
      </c>
    </row>
    <row r="1692" spans="1:5" ht="12.75">
      <c r="A1692" s="186"/>
      <c r="B1692" s="185"/>
      <c r="C1692" s="186"/>
      <c r="D1692" s="186"/>
      <c r="E1692" s="186"/>
    </row>
    <row r="1693" spans="1:5" ht="12.75">
      <c r="A1693" s="186" t="s">
        <v>1269</v>
      </c>
      <c r="B1693" s="185"/>
      <c r="C1693" s="186"/>
      <c r="D1693" s="186"/>
      <c r="E1693" s="186">
        <f>E1691*$H$4</f>
        <v>10.1125</v>
      </c>
    </row>
    <row r="1694" spans="1:5" ht="12.75">
      <c r="A1694" s="186"/>
      <c r="B1694" s="185"/>
      <c r="C1694" s="186"/>
      <c r="D1694" s="186"/>
      <c r="E1694" s="186"/>
    </row>
    <row r="1695" spans="1:5" ht="12.75">
      <c r="A1695" s="184" t="s">
        <v>1238</v>
      </c>
      <c r="B1695" s="185"/>
      <c r="C1695" s="186"/>
      <c r="D1695" s="186"/>
      <c r="E1695" s="184">
        <f>SUM(E1687,E1691,E1693)</f>
        <v>58.6725</v>
      </c>
    </row>
    <row r="1696" spans="1:5" ht="12.75">
      <c r="A1696" s="184" t="s">
        <v>1273</v>
      </c>
      <c r="B1696" s="185"/>
      <c r="C1696" s="186"/>
      <c r="D1696" s="186"/>
      <c r="E1696" s="184">
        <f>E1695*0.2</f>
        <v>11.7345</v>
      </c>
    </row>
    <row r="1697" spans="1:5" ht="12.75">
      <c r="A1697" s="184" t="s">
        <v>1238</v>
      </c>
      <c r="B1697" s="185"/>
      <c r="C1697" s="186"/>
      <c r="D1697" s="186"/>
      <c r="E1697" s="184">
        <f>SUM(E1695:E1696)</f>
        <v>70.407</v>
      </c>
    </row>
    <row r="1698" spans="1:5" ht="12.75">
      <c r="A1698" s="189"/>
      <c r="B1698" s="189"/>
      <c r="C1698" s="189"/>
      <c r="D1698" s="189"/>
      <c r="E1698" s="189"/>
    </row>
    <row r="1699" spans="1:5" ht="12.75">
      <c r="A1699" s="317" t="s">
        <v>467</v>
      </c>
      <c r="B1699" s="317"/>
      <c r="C1699" s="317"/>
      <c r="D1699" s="317"/>
      <c r="E1699" s="317"/>
    </row>
    <row r="1700" spans="1:5" ht="12.75">
      <c r="A1700" s="192" t="s">
        <v>1247</v>
      </c>
      <c r="B1700" s="192" t="s">
        <v>1248</v>
      </c>
      <c r="C1700" s="192" t="s">
        <v>1249</v>
      </c>
      <c r="D1700" s="192" t="s">
        <v>1250</v>
      </c>
      <c r="E1700" s="192" t="s">
        <v>931</v>
      </c>
    </row>
    <row r="1701" spans="1:5" ht="12.75">
      <c r="A1701" s="186" t="s">
        <v>479</v>
      </c>
      <c r="B1701" s="185" t="s">
        <v>280</v>
      </c>
      <c r="C1701" s="186">
        <v>3</v>
      </c>
      <c r="D1701" s="186">
        <v>4.64</v>
      </c>
      <c r="E1701" s="186">
        <f>C1701*D1701</f>
        <v>13.919999999999998</v>
      </c>
    </row>
    <row r="1702" spans="1:5" ht="12.75">
      <c r="A1702" s="186"/>
      <c r="B1702" s="185"/>
      <c r="C1702" s="186"/>
      <c r="D1702" s="186"/>
      <c r="E1702" s="186"/>
    </row>
    <row r="1703" spans="1:5" ht="12.75">
      <c r="A1703" s="186"/>
      <c r="B1703" s="185"/>
      <c r="C1703" s="186"/>
      <c r="D1703" s="186"/>
      <c r="E1703" s="186"/>
    </row>
    <row r="1704" spans="1:5" ht="12.75">
      <c r="A1704" s="186" t="s">
        <v>26</v>
      </c>
      <c r="B1704" s="185"/>
      <c r="C1704" s="186"/>
      <c r="D1704" s="186"/>
      <c r="E1704" s="186">
        <f>SUM(E1701:E1703)</f>
        <v>13.919999999999998</v>
      </c>
    </row>
    <row r="1705" spans="1:5" ht="12.75">
      <c r="A1705" s="186"/>
      <c r="B1705" s="185"/>
      <c r="C1705" s="186"/>
      <c r="D1705" s="186"/>
      <c r="E1705" s="186"/>
    </row>
    <row r="1706" spans="1:5" ht="12.75">
      <c r="A1706" s="186" t="s">
        <v>8</v>
      </c>
      <c r="B1706" s="185" t="s">
        <v>1266</v>
      </c>
      <c r="C1706" s="186">
        <v>0.5</v>
      </c>
      <c r="D1706" s="186">
        <v>2.59</v>
      </c>
      <c r="E1706" s="186">
        <f>C1706*D1706</f>
        <v>1.295</v>
      </c>
    </row>
    <row r="1707" spans="1:5" ht="12.75">
      <c r="A1707" s="186" t="s">
        <v>10</v>
      </c>
      <c r="B1707" s="185" t="s">
        <v>1266</v>
      </c>
      <c r="C1707" s="186">
        <v>0.25</v>
      </c>
      <c r="D1707" s="186">
        <f>$H$7</f>
        <v>1.94</v>
      </c>
      <c r="E1707" s="186">
        <f>C1707*D1707</f>
        <v>0.485</v>
      </c>
    </row>
    <row r="1708" spans="1:5" ht="12.75">
      <c r="A1708" s="186" t="s">
        <v>1267</v>
      </c>
      <c r="B1708" s="185"/>
      <c r="C1708" s="186"/>
      <c r="D1708" s="186"/>
      <c r="E1708" s="186">
        <f>SUM(E1706:E1707)</f>
        <v>1.7799999999999998</v>
      </c>
    </row>
    <row r="1709" spans="1:5" ht="12.75">
      <c r="A1709" s="186"/>
      <c r="B1709" s="185"/>
      <c r="C1709" s="186"/>
      <c r="D1709" s="186"/>
      <c r="E1709" s="186"/>
    </row>
    <row r="1710" spans="1:5" ht="12.75">
      <c r="A1710" s="186" t="s">
        <v>1269</v>
      </c>
      <c r="B1710" s="185"/>
      <c r="C1710" s="186"/>
      <c r="D1710" s="186"/>
      <c r="E1710" s="186">
        <f>E1708*$H$4</f>
        <v>2.2249999999999996</v>
      </c>
    </row>
    <row r="1711" spans="1:5" ht="12.75">
      <c r="A1711" s="186"/>
      <c r="B1711" s="185"/>
      <c r="C1711" s="186"/>
      <c r="D1711" s="186"/>
      <c r="E1711" s="186"/>
    </row>
    <row r="1712" spans="1:5" ht="12.75">
      <c r="A1712" s="184" t="s">
        <v>1238</v>
      </c>
      <c r="B1712" s="185"/>
      <c r="C1712" s="186"/>
      <c r="D1712" s="186"/>
      <c r="E1712" s="184">
        <f>SUM(E1704,E1708,E1710)</f>
        <v>17.924999999999997</v>
      </c>
    </row>
    <row r="1713" spans="1:5" ht="12.75">
      <c r="A1713" s="184" t="s">
        <v>1273</v>
      </c>
      <c r="B1713" s="185"/>
      <c r="C1713" s="186"/>
      <c r="D1713" s="186"/>
      <c r="E1713" s="184">
        <f>E1712*0.2</f>
        <v>3.5849999999999995</v>
      </c>
    </row>
    <row r="1714" spans="1:5" ht="12.75">
      <c r="A1714" s="184" t="s">
        <v>1238</v>
      </c>
      <c r="B1714" s="185"/>
      <c r="C1714" s="186"/>
      <c r="D1714" s="186"/>
      <c r="E1714" s="184">
        <f>SUM(E1712:E1713)</f>
        <v>21.509999999999998</v>
      </c>
    </row>
    <row r="1715" spans="1:5" ht="12.75">
      <c r="A1715" s="189"/>
      <c r="B1715" s="189"/>
      <c r="C1715" s="189"/>
      <c r="D1715" s="189"/>
      <c r="E1715" s="189"/>
    </row>
    <row r="1716" spans="1:5" ht="12.75">
      <c r="A1716" s="317" t="s">
        <v>468</v>
      </c>
      <c r="B1716" s="317"/>
      <c r="C1716" s="317"/>
      <c r="D1716" s="317"/>
      <c r="E1716" s="317"/>
    </row>
    <row r="1717" spans="1:5" ht="12.75">
      <c r="A1717" s="192" t="s">
        <v>1247</v>
      </c>
      <c r="B1717" s="192" t="s">
        <v>1248</v>
      </c>
      <c r="C1717" s="192" t="s">
        <v>1249</v>
      </c>
      <c r="D1717" s="192" t="s">
        <v>1250</v>
      </c>
      <c r="E1717" s="192" t="s">
        <v>931</v>
      </c>
    </row>
    <row r="1718" spans="1:5" ht="12.75">
      <c r="A1718" s="186" t="s">
        <v>487</v>
      </c>
      <c r="B1718" s="185" t="s">
        <v>280</v>
      </c>
      <c r="C1718" s="186">
        <v>1</v>
      </c>
      <c r="D1718" s="186">
        <v>35</v>
      </c>
      <c r="E1718" s="186">
        <f>C1718*D1718</f>
        <v>35</v>
      </c>
    </row>
    <row r="1719" spans="1:5" ht="12.75">
      <c r="A1719" s="186"/>
      <c r="B1719" s="185"/>
      <c r="C1719" s="186"/>
      <c r="D1719" s="186"/>
      <c r="E1719" s="186"/>
    </row>
    <row r="1720" spans="1:5" ht="12.75">
      <c r="A1720" s="186"/>
      <c r="B1720" s="185"/>
      <c r="C1720" s="186"/>
      <c r="D1720" s="186"/>
      <c r="E1720" s="186">
        <f>C1720*D1720</f>
        <v>0</v>
      </c>
    </row>
    <row r="1721" spans="1:5" ht="12.75">
      <c r="A1721" s="186" t="s">
        <v>26</v>
      </c>
      <c r="B1721" s="185"/>
      <c r="C1721" s="186"/>
      <c r="D1721" s="186"/>
      <c r="E1721" s="186">
        <f>SUM(E1718:E1720)</f>
        <v>35</v>
      </c>
    </row>
    <row r="1722" spans="1:5" ht="12.75">
      <c r="A1722" s="186"/>
      <c r="B1722" s="185"/>
      <c r="C1722" s="186"/>
      <c r="D1722" s="186"/>
      <c r="E1722" s="186"/>
    </row>
    <row r="1723" spans="1:5" ht="12.75">
      <c r="A1723" s="186" t="s">
        <v>8</v>
      </c>
      <c r="B1723" s="185" t="s">
        <v>1266</v>
      </c>
      <c r="C1723" s="186">
        <v>0.6</v>
      </c>
      <c r="D1723" s="186">
        <v>2.59</v>
      </c>
      <c r="E1723" s="186">
        <f>C1723*D1723</f>
        <v>1.5539999999999998</v>
      </c>
    </row>
    <row r="1724" spans="1:5" ht="12.75">
      <c r="A1724" s="186" t="s">
        <v>10</v>
      </c>
      <c r="B1724" s="185" t="s">
        <v>1266</v>
      </c>
      <c r="C1724" s="186">
        <v>0.3</v>
      </c>
      <c r="D1724" s="186">
        <f>$H$7</f>
        <v>1.94</v>
      </c>
      <c r="E1724" s="186">
        <f>C1724*D1724</f>
        <v>0.582</v>
      </c>
    </row>
    <row r="1725" spans="1:5" ht="12.75">
      <c r="A1725" s="186" t="s">
        <v>1267</v>
      </c>
      <c r="B1725" s="185"/>
      <c r="C1725" s="186"/>
      <c r="D1725" s="186"/>
      <c r="E1725" s="186">
        <f>SUM(E1723:E1724)</f>
        <v>2.1359999999999997</v>
      </c>
    </row>
    <row r="1726" spans="1:5" ht="12.75">
      <c r="A1726" s="186"/>
      <c r="B1726" s="185"/>
      <c r="C1726" s="186"/>
      <c r="D1726" s="186"/>
      <c r="E1726" s="186"/>
    </row>
    <row r="1727" spans="1:5" ht="12.75">
      <c r="A1727" s="186" t="s">
        <v>1269</v>
      </c>
      <c r="B1727" s="185"/>
      <c r="C1727" s="186"/>
      <c r="D1727" s="186"/>
      <c r="E1727" s="186">
        <f>E1725*$H$4</f>
        <v>2.6699999999999995</v>
      </c>
    </row>
    <row r="1728" spans="1:5" ht="12.75">
      <c r="A1728" s="186"/>
      <c r="B1728" s="185"/>
      <c r="C1728" s="186"/>
      <c r="D1728" s="186"/>
      <c r="E1728" s="186"/>
    </row>
    <row r="1729" spans="1:5" ht="12.75">
      <c r="A1729" s="184" t="s">
        <v>1238</v>
      </c>
      <c r="B1729" s="185"/>
      <c r="C1729" s="186"/>
      <c r="D1729" s="186"/>
      <c r="E1729" s="184">
        <f>SUM(E1721,E1725,E1727)</f>
        <v>39.806000000000004</v>
      </c>
    </row>
    <row r="1730" spans="1:5" ht="12.75">
      <c r="A1730" s="184" t="s">
        <v>1273</v>
      </c>
      <c r="B1730" s="185"/>
      <c r="C1730" s="186"/>
      <c r="D1730" s="186"/>
      <c r="E1730" s="184">
        <f>E1729*0.2</f>
        <v>7.961200000000002</v>
      </c>
    </row>
    <row r="1731" spans="1:5" ht="12.75">
      <c r="A1731" s="184" t="s">
        <v>1238</v>
      </c>
      <c r="B1731" s="185"/>
      <c r="C1731" s="186"/>
      <c r="D1731" s="186"/>
      <c r="E1731" s="184">
        <f>SUM(E1729:E1730)</f>
        <v>47.7672</v>
      </c>
    </row>
    <row r="1732" spans="1:5" ht="12.75">
      <c r="A1732" s="189"/>
      <c r="B1732" s="189"/>
      <c r="C1732" s="189"/>
      <c r="D1732" s="189"/>
      <c r="E1732" s="189"/>
    </row>
    <row r="1733" spans="1:5" ht="12.75">
      <c r="A1733" s="317" t="s">
        <v>469</v>
      </c>
      <c r="B1733" s="317"/>
      <c r="C1733" s="317"/>
      <c r="D1733" s="317"/>
      <c r="E1733" s="317"/>
    </row>
    <row r="1734" spans="1:5" ht="12.75">
      <c r="A1734" s="192" t="s">
        <v>1247</v>
      </c>
      <c r="B1734" s="192" t="s">
        <v>1248</v>
      </c>
      <c r="C1734" s="192" t="s">
        <v>1249</v>
      </c>
      <c r="D1734" s="192" t="s">
        <v>1250</v>
      </c>
      <c r="E1734" s="192" t="s">
        <v>931</v>
      </c>
    </row>
    <row r="1735" spans="1:5" ht="12.75">
      <c r="A1735" s="186"/>
      <c r="B1735" s="185"/>
      <c r="C1735" s="186"/>
      <c r="D1735" s="186"/>
      <c r="E1735" s="186"/>
    </row>
    <row r="1736" spans="1:5" ht="12.75">
      <c r="A1736" s="186"/>
      <c r="B1736" s="185"/>
      <c r="C1736" s="186"/>
      <c r="D1736" s="186"/>
      <c r="E1736" s="186"/>
    </row>
    <row r="1737" spans="1:5" ht="12.75">
      <c r="A1737" s="186" t="s">
        <v>282</v>
      </c>
      <c r="B1737" s="185" t="s">
        <v>283</v>
      </c>
      <c r="C1737" s="186">
        <v>1</v>
      </c>
      <c r="D1737" s="186">
        <v>25</v>
      </c>
      <c r="E1737" s="186">
        <f>C1737*D1737</f>
        <v>25</v>
      </c>
    </row>
    <row r="1738" spans="1:5" ht="12.75">
      <c r="A1738" s="186" t="s">
        <v>26</v>
      </c>
      <c r="B1738" s="185"/>
      <c r="C1738" s="186"/>
      <c r="D1738" s="186"/>
      <c r="E1738" s="186">
        <f>SUM(E1735:E1737)</f>
        <v>25</v>
      </c>
    </row>
    <row r="1739" spans="1:5" ht="12.75">
      <c r="A1739" s="186"/>
      <c r="B1739" s="185"/>
      <c r="C1739" s="186"/>
      <c r="D1739" s="186"/>
      <c r="E1739" s="186"/>
    </row>
    <row r="1740" spans="1:5" ht="12.75">
      <c r="A1740" s="186" t="s">
        <v>8</v>
      </c>
      <c r="B1740" s="185" t="s">
        <v>1266</v>
      </c>
      <c r="C1740" s="186">
        <v>0.4</v>
      </c>
      <c r="D1740" s="186">
        <v>2.59</v>
      </c>
      <c r="E1740" s="186">
        <f>C1740*D1740</f>
        <v>1.036</v>
      </c>
    </row>
    <row r="1741" spans="1:5" ht="12.75">
      <c r="A1741" s="186" t="s">
        <v>10</v>
      </c>
      <c r="B1741" s="185" t="s">
        <v>1266</v>
      </c>
      <c r="C1741" s="186">
        <v>0.2</v>
      </c>
      <c r="D1741" s="186">
        <f>$H$7</f>
        <v>1.94</v>
      </c>
      <c r="E1741" s="186">
        <f>C1741*D1741</f>
        <v>0.388</v>
      </c>
    </row>
    <row r="1742" spans="1:5" ht="12.75">
      <c r="A1742" s="186" t="s">
        <v>1267</v>
      </c>
      <c r="B1742" s="185"/>
      <c r="C1742" s="186"/>
      <c r="D1742" s="186"/>
      <c r="E1742" s="186">
        <f>SUM(E1740:E1741)</f>
        <v>1.424</v>
      </c>
    </row>
    <row r="1743" spans="1:5" ht="12.75">
      <c r="A1743" s="186"/>
      <c r="B1743" s="185"/>
      <c r="C1743" s="186"/>
      <c r="D1743" s="186"/>
      <c r="E1743" s="186"/>
    </row>
    <row r="1744" spans="1:5" ht="12.75">
      <c r="A1744" s="186" t="s">
        <v>1269</v>
      </c>
      <c r="B1744" s="185"/>
      <c r="C1744" s="186"/>
      <c r="D1744" s="186"/>
      <c r="E1744" s="186">
        <f>E1742*$H$4</f>
        <v>1.7799999999999998</v>
      </c>
    </row>
    <row r="1745" spans="1:5" ht="12.75">
      <c r="A1745" s="186"/>
      <c r="B1745" s="185"/>
      <c r="C1745" s="186"/>
      <c r="D1745" s="186"/>
      <c r="E1745" s="186"/>
    </row>
    <row r="1746" spans="1:5" ht="12.75">
      <c r="A1746" s="184" t="s">
        <v>1238</v>
      </c>
      <c r="B1746" s="185"/>
      <c r="C1746" s="186"/>
      <c r="D1746" s="186"/>
      <c r="E1746" s="184">
        <f>SUM(E1738,E1742,E1744)</f>
        <v>28.204</v>
      </c>
    </row>
    <row r="1747" spans="1:5" ht="12.75">
      <c r="A1747" s="184" t="s">
        <v>1273</v>
      </c>
      <c r="B1747" s="185"/>
      <c r="C1747" s="186"/>
      <c r="D1747" s="186"/>
      <c r="E1747" s="184">
        <f>E1746*0.2</f>
        <v>5.6408000000000005</v>
      </c>
    </row>
    <row r="1748" spans="1:5" ht="12.75">
      <c r="A1748" s="184" t="s">
        <v>1238</v>
      </c>
      <c r="B1748" s="185"/>
      <c r="C1748" s="186"/>
      <c r="D1748" s="186"/>
      <c r="E1748" s="184">
        <f>SUM(E1746:E1747)</f>
        <v>33.8448</v>
      </c>
    </row>
    <row r="1749" spans="1:5" ht="12.75">
      <c r="A1749" s="189"/>
      <c r="B1749" s="189"/>
      <c r="C1749" s="189"/>
      <c r="D1749" s="189"/>
      <c r="E1749" s="189"/>
    </row>
    <row r="1750" spans="1:5" ht="12.75">
      <c r="A1750" s="317" t="s">
        <v>470</v>
      </c>
      <c r="B1750" s="317"/>
      <c r="C1750" s="317"/>
      <c r="D1750" s="317"/>
      <c r="E1750" s="317"/>
    </row>
    <row r="1751" spans="1:5" ht="12.75">
      <c r="A1751" s="192" t="s">
        <v>1247</v>
      </c>
      <c r="B1751" s="192" t="s">
        <v>1248</v>
      </c>
      <c r="C1751" s="192" t="s">
        <v>1249</v>
      </c>
      <c r="D1751" s="192" t="s">
        <v>1250</v>
      </c>
      <c r="E1751" s="192" t="s">
        <v>931</v>
      </c>
    </row>
    <row r="1752" spans="1:5" ht="12.75">
      <c r="A1752" s="186" t="s">
        <v>488</v>
      </c>
      <c r="B1752" s="185" t="s">
        <v>280</v>
      </c>
      <c r="C1752" s="186">
        <v>1</v>
      </c>
      <c r="D1752" s="186">
        <v>12</v>
      </c>
      <c r="E1752" s="186">
        <f>C1752*D1752</f>
        <v>12</v>
      </c>
    </row>
    <row r="1753" spans="1:5" ht="12.75">
      <c r="A1753" s="186"/>
      <c r="B1753" s="185"/>
      <c r="C1753" s="186"/>
      <c r="D1753" s="186"/>
      <c r="E1753" s="186"/>
    </row>
    <row r="1754" spans="1:5" ht="12.75">
      <c r="A1754" s="186"/>
      <c r="B1754" s="185"/>
      <c r="C1754" s="186"/>
      <c r="D1754" s="186"/>
      <c r="E1754" s="186"/>
    </row>
    <row r="1755" spans="1:5" ht="12.75">
      <c r="A1755" s="186" t="s">
        <v>26</v>
      </c>
      <c r="B1755" s="185"/>
      <c r="C1755" s="186"/>
      <c r="D1755" s="186"/>
      <c r="E1755" s="186">
        <f>SUM(E1752:E1754)</f>
        <v>12</v>
      </c>
    </row>
    <row r="1756" spans="1:5" ht="12.75">
      <c r="A1756" s="186"/>
      <c r="B1756" s="185"/>
      <c r="C1756" s="186"/>
      <c r="D1756" s="186"/>
      <c r="E1756" s="186"/>
    </row>
    <row r="1757" spans="1:5" ht="12.75">
      <c r="A1757" s="186" t="s">
        <v>8</v>
      </c>
      <c r="B1757" s="185" t="s">
        <v>1266</v>
      </c>
      <c r="C1757" s="186">
        <v>0.45</v>
      </c>
      <c r="D1757" s="186">
        <v>2.59</v>
      </c>
      <c r="E1757" s="186">
        <f>C1757*D1757</f>
        <v>1.1655</v>
      </c>
    </row>
    <row r="1758" spans="1:5" ht="12.75">
      <c r="A1758" s="186" t="s">
        <v>10</v>
      </c>
      <c r="B1758" s="185" t="s">
        <v>1266</v>
      </c>
      <c r="C1758" s="186">
        <v>0.45</v>
      </c>
      <c r="D1758" s="186">
        <f>$H$7</f>
        <v>1.94</v>
      </c>
      <c r="E1758" s="186">
        <f>C1758*D1758</f>
        <v>0.873</v>
      </c>
    </row>
    <row r="1759" spans="1:5" ht="12.75">
      <c r="A1759" s="186" t="s">
        <v>1267</v>
      </c>
      <c r="B1759" s="185"/>
      <c r="C1759" s="186"/>
      <c r="D1759" s="186"/>
      <c r="E1759" s="186">
        <f>SUM(E1757:E1758)</f>
        <v>2.0385</v>
      </c>
    </row>
    <row r="1760" spans="1:5" ht="12.75">
      <c r="A1760" s="186"/>
      <c r="B1760" s="185"/>
      <c r="C1760" s="186"/>
      <c r="D1760" s="186"/>
      <c r="E1760" s="186"/>
    </row>
    <row r="1761" spans="1:5" ht="12.75">
      <c r="A1761" s="186" t="s">
        <v>1269</v>
      </c>
      <c r="B1761" s="185"/>
      <c r="C1761" s="186"/>
      <c r="D1761" s="186"/>
      <c r="E1761" s="186">
        <f>E1759*$H$4</f>
        <v>2.5481249999999998</v>
      </c>
    </row>
    <row r="1762" spans="1:5" ht="12.75">
      <c r="A1762" s="186"/>
      <c r="B1762" s="185"/>
      <c r="C1762" s="186"/>
      <c r="D1762" s="186"/>
      <c r="E1762" s="186"/>
    </row>
    <row r="1763" spans="1:5" ht="12.75">
      <c r="A1763" s="184" t="s">
        <v>1238</v>
      </c>
      <c r="B1763" s="185"/>
      <c r="C1763" s="186"/>
      <c r="D1763" s="186"/>
      <c r="E1763" s="184">
        <f>SUM(E1755,E1759,E1761)</f>
        <v>16.586624999999998</v>
      </c>
    </row>
    <row r="1764" spans="1:5" ht="12.75">
      <c r="A1764" s="184" t="s">
        <v>1273</v>
      </c>
      <c r="B1764" s="185"/>
      <c r="C1764" s="186"/>
      <c r="D1764" s="186"/>
      <c r="E1764" s="184">
        <f>E1763*0.2</f>
        <v>3.317325</v>
      </c>
    </row>
    <row r="1765" spans="1:5" ht="12.75">
      <c r="A1765" s="184" t="s">
        <v>1238</v>
      </c>
      <c r="B1765" s="185"/>
      <c r="C1765" s="186"/>
      <c r="D1765" s="186"/>
      <c r="E1765" s="184">
        <f>SUM(E1763:E1764)</f>
        <v>19.90395</v>
      </c>
    </row>
    <row r="1766" spans="1:5" ht="12.75">
      <c r="A1766" s="189"/>
      <c r="B1766" s="189"/>
      <c r="C1766" s="189"/>
      <c r="D1766" s="189"/>
      <c r="E1766" s="189"/>
    </row>
    <row r="1767" spans="1:5" ht="12.75">
      <c r="A1767" s="317" t="s">
        <v>471</v>
      </c>
      <c r="B1767" s="317"/>
      <c r="C1767" s="317"/>
      <c r="D1767" s="317"/>
      <c r="E1767" s="317"/>
    </row>
    <row r="1768" spans="1:5" ht="12.75">
      <c r="A1768" s="192" t="s">
        <v>1247</v>
      </c>
      <c r="B1768" s="192" t="s">
        <v>1248</v>
      </c>
      <c r="C1768" s="192" t="s">
        <v>1249</v>
      </c>
      <c r="D1768" s="192" t="s">
        <v>1250</v>
      </c>
      <c r="E1768" s="192" t="s">
        <v>931</v>
      </c>
    </row>
    <row r="1769" spans="1:5" ht="12.75">
      <c r="A1769" s="186" t="s">
        <v>489</v>
      </c>
      <c r="B1769" s="185" t="s">
        <v>280</v>
      </c>
      <c r="C1769" s="186">
        <v>1</v>
      </c>
      <c r="D1769" s="186">
        <v>14</v>
      </c>
      <c r="E1769" s="186">
        <f>C1769*D1769</f>
        <v>14</v>
      </c>
    </row>
    <row r="1770" spans="1:5" ht="12.75">
      <c r="A1770" s="186"/>
      <c r="B1770" s="185"/>
      <c r="C1770" s="186"/>
      <c r="D1770" s="186"/>
      <c r="E1770" s="186"/>
    </row>
    <row r="1771" spans="1:5" ht="12.75">
      <c r="A1771" s="186"/>
      <c r="B1771" s="185"/>
      <c r="C1771" s="186"/>
      <c r="D1771" s="186"/>
      <c r="E1771" s="186"/>
    </row>
    <row r="1772" spans="1:5" ht="12.75">
      <c r="A1772" s="186" t="s">
        <v>26</v>
      </c>
      <c r="B1772" s="185"/>
      <c r="C1772" s="186"/>
      <c r="D1772" s="186"/>
      <c r="E1772" s="186">
        <f>SUM(E1769:E1771)</f>
        <v>14</v>
      </c>
    </row>
    <row r="1773" spans="1:5" ht="12.75">
      <c r="A1773" s="186"/>
      <c r="B1773" s="185"/>
      <c r="C1773" s="186"/>
      <c r="D1773" s="186"/>
      <c r="E1773" s="186"/>
    </row>
    <row r="1774" spans="1:5" ht="12.75">
      <c r="A1774" s="186" t="s">
        <v>8</v>
      </c>
      <c r="B1774" s="185" t="s">
        <v>1266</v>
      </c>
      <c r="C1774" s="186">
        <v>0.45</v>
      </c>
      <c r="D1774" s="186">
        <v>2.59</v>
      </c>
      <c r="E1774" s="186">
        <f>C1774*D1774</f>
        <v>1.1655</v>
      </c>
    </row>
    <row r="1775" spans="1:5" ht="12.75">
      <c r="A1775" s="186" t="s">
        <v>10</v>
      </c>
      <c r="B1775" s="185" t="s">
        <v>1266</v>
      </c>
      <c r="C1775" s="186">
        <v>0.45</v>
      </c>
      <c r="D1775" s="186">
        <f>$H$7</f>
        <v>1.94</v>
      </c>
      <c r="E1775" s="186">
        <f>C1775*D1775</f>
        <v>0.873</v>
      </c>
    </row>
    <row r="1776" spans="1:5" ht="12.75">
      <c r="A1776" s="186" t="s">
        <v>1267</v>
      </c>
      <c r="B1776" s="185"/>
      <c r="C1776" s="186"/>
      <c r="D1776" s="186"/>
      <c r="E1776" s="186">
        <f>SUM(E1774:E1775)</f>
        <v>2.0385</v>
      </c>
    </row>
    <row r="1777" spans="1:5" ht="12.75">
      <c r="A1777" s="186"/>
      <c r="B1777" s="185"/>
      <c r="C1777" s="186"/>
      <c r="D1777" s="186"/>
      <c r="E1777" s="186"/>
    </row>
    <row r="1778" spans="1:5" ht="12.75">
      <c r="A1778" s="186" t="s">
        <v>1269</v>
      </c>
      <c r="B1778" s="185"/>
      <c r="C1778" s="186"/>
      <c r="D1778" s="186"/>
      <c r="E1778" s="186">
        <f>E1776*$H$4</f>
        <v>2.5481249999999998</v>
      </c>
    </row>
    <row r="1779" spans="1:5" ht="12.75">
      <c r="A1779" s="186"/>
      <c r="B1779" s="185"/>
      <c r="C1779" s="186"/>
      <c r="D1779" s="186"/>
      <c r="E1779" s="186"/>
    </row>
    <row r="1780" spans="1:5" ht="12.75">
      <c r="A1780" s="184" t="s">
        <v>1238</v>
      </c>
      <c r="B1780" s="185"/>
      <c r="C1780" s="186"/>
      <c r="D1780" s="186"/>
      <c r="E1780" s="184">
        <f>SUM(E1772,E1776,E1778)</f>
        <v>18.586624999999998</v>
      </c>
    </row>
    <row r="1781" spans="1:5" ht="12.75">
      <c r="A1781" s="184" t="s">
        <v>1273</v>
      </c>
      <c r="B1781" s="185"/>
      <c r="C1781" s="186"/>
      <c r="D1781" s="186"/>
      <c r="E1781" s="184">
        <f>E1780*0.2</f>
        <v>3.7173249999999998</v>
      </c>
    </row>
    <row r="1782" spans="1:5" ht="12.75">
      <c r="A1782" s="184" t="s">
        <v>1238</v>
      </c>
      <c r="B1782" s="185"/>
      <c r="C1782" s="186"/>
      <c r="D1782" s="186"/>
      <c r="E1782" s="184">
        <f>SUM(E1780:E1781)</f>
        <v>22.303949999999997</v>
      </c>
    </row>
    <row r="1783" spans="1:5" ht="12.75">
      <c r="A1783" s="189"/>
      <c r="B1783" s="189"/>
      <c r="C1783" s="189"/>
      <c r="D1783" s="189"/>
      <c r="E1783" s="189"/>
    </row>
    <row r="1784" spans="1:5" ht="12.75">
      <c r="A1784" s="317" t="s">
        <v>472</v>
      </c>
      <c r="B1784" s="317"/>
      <c r="C1784" s="317"/>
      <c r="D1784" s="317"/>
      <c r="E1784" s="317"/>
    </row>
    <row r="1785" spans="1:5" ht="12.75">
      <c r="A1785" s="192" t="s">
        <v>1247</v>
      </c>
      <c r="B1785" s="192" t="s">
        <v>1248</v>
      </c>
      <c r="C1785" s="192" t="s">
        <v>1249</v>
      </c>
      <c r="D1785" s="192" t="s">
        <v>1250</v>
      </c>
      <c r="E1785" s="192" t="s">
        <v>931</v>
      </c>
    </row>
    <row r="1786" spans="1:5" ht="12.75">
      <c r="A1786" s="186" t="s">
        <v>490</v>
      </c>
      <c r="B1786" s="185" t="s">
        <v>280</v>
      </c>
      <c r="C1786" s="186">
        <v>1</v>
      </c>
      <c r="D1786" s="186">
        <v>18</v>
      </c>
      <c r="E1786" s="186">
        <f>C1786*D1786</f>
        <v>18</v>
      </c>
    </row>
    <row r="1787" spans="1:5" ht="12.75">
      <c r="A1787" s="186"/>
      <c r="B1787" s="185"/>
      <c r="C1787" s="186"/>
      <c r="D1787" s="186"/>
      <c r="E1787" s="186"/>
    </row>
    <row r="1788" spans="1:5" ht="12.75">
      <c r="A1788" s="186"/>
      <c r="B1788" s="185"/>
      <c r="C1788" s="186"/>
      <c r="D1788" s="186"/>
      <c r="E1788" s="186"/>
    </row>
    <row r="1789" spans="1:5" ht="12.75">
      <c r="A1789" s="186" t="s">
        <v>26</v>
      </c>
      <c r="B1789" s="185"/>
      <c r="C1789" s="186"/>
      <c r="D1789" s="186"/>
      <c r="E1789" s="186">
        <f>SUM(E1786:E1788)</f>
        <v>18</v>
      </c>
    </row>
    <row r="1790" spans="1:5" ht="12.75">
      <c r="A1790" s="186"/>
      <c r="B1790" s="185"/>
      <c r="C1790" s="186"/>
      <c r="D1790" s="186"/>
      <c r="E1790" s="186"/>
    </row>
    <row r="1791" spans="1:5" ht="12.75">
      <c r="A1791" s="186" t="s">
        <v>8</v>
      </c>
      <c r="B1791" s="185" t="s">
        <v>1266</v>
      </c>
      <c r="C1791" s="186">
        <v>0.45</v>
      </c>
      <c r="D1791" s="186">
        <v>2.59</v>
      </c>
      <c r="E1791" s="186">
        <f>C1791*D1791</f>
        <v>1.1655</v>
      </c>
    </row>
    <row r="1792" spans="1:5" ht="12.75">
      <c r="A1792" s="186" t="s">
        <v>10</v>
      </c>
      <c r="B1792" s="185" t="s">
        <v>1266</v>
      </c>
      <c r="C1792" s="186">
        <v>0.45</v>
      </c>
      <c r="D1792" s="186">
        <f>$H$7</f>
        <v>1.94</v>
      </c>
      <c r="E1792" s="186">
        <f>C1792*D1792</f>
        <v>0.873</v>
      </c>
    </row>
    <row r="1793" spans="1:5" ht="12.75">
      <c r="A1793" s="186" t="s">
        <v>1267</v>
      </c>
      <c r="B1793" s="185"/>
      <c r="C1793" s="186"/>
      <c r="D1793" s="186"/>
      <c r="E1793" s="186">
        <f>SUM(E1791:E1792)</f>
        <v>2.0385</v>
      </c>
    </row>
    <row r="1794" spans="1:5" ht="12.75">
      <c r="A1794" s="186"/>
      <c r="B1794" s="185"/>
      <c r="C1794" s="186"/>
      <c r="D1794" s="186"/>
      <c r="E1794" s="186"/>
    </row>
    <row r="1795" spans="1:5" ht="12.75">
      <c r="A1795" s="186" t="s">
        <v>1269</v>
      </c>
      <c r="B1795" s="185"/>
      <c r="C1795" s="186"/>
      <c r="D1795" s="186"/>
      <c r="E1795" s="186">
        <f>E1793*$H$4</f>
        <v>2.5481249999999998</v>
      </c>
    </row>
    <row r="1796" spans="1:5" ht="12.75">
      <c r="A1796" s="186"/>
      <c r="B1796" s="185"/>
      <c r="C1796" s="186"/>
      <c r="D1796" s="186"/>
      <c r="E1796" s="186"/>
    </row>
    <row r="1797" spans="1:5" ht="12.75">
      <c r="A1797" s="184" t="s">
        <v>1238</v>
      </c>
      <c r="B1797" s="185"/>
      <c r="C1797" s="186"/>
      <c r="D1797" s="186"/>
      <c r="E1797" s="184">
        <f>SUM(E1789,E1793,E1795)</f>
        <v>22.586624999999998</v>
      </c>
    </row>
    <row r="1798" spans="1:5" ht="12.75">
      <c r="A1798" s="184" t="s">
        <v>1273</v>
      </c>
      <c r="B1798" s="185"/>
      <c r="C1798" s="186"/>
      <c r="D1798" s="186"/>
      <c r="E1798" s="184">
        <f>E1797*0.2</f>
        <v>4.517325</v>
      </c>
    </row>
    <row r="1799" spans="1:5" ht="12.75">
      <c r="A1799" s="184" t="s">
        <v>1238</v>
      </c>
      <c r="B1799" s="185"/>
      <c r="C1799" s="186"/>
      <c r="D1799" s="186"/>
      <c r="E1799" s="184">
        <f>SUM(E1797:E1798)</f>
        <v>27.103949999999998</v>
      </c>
    </row>
    <row r="1800" spans="1:5" ht="12.75">
      <c r="A1800" s="189"/>
      <c r="B1800" s="189"/>
      <c r="C1800" s="189"/>
      <c r="D1800" s="189"/>
      <c r="E1800" s="189"/>
    </row>
    <row r="1801" spans="1:5" ht="12.75">
      <c r="A1801" s="317" t="s">
        <v>473</v>
      </c>
      <c r="B1801" s="317"/>
      <c r="C1801" s="317"/>
      <c r="D1801" s="317"/>
      <c r="E1801" s="317"/>
    </row>
    <row r="1802" spans="1:5" ht="12.75">
      <c r="A1802" s="192" t="s">
        <v>1247</v>
      </c>
      <c r="B1802" s="192" t="s">
        <v>1248</v>
      </c>
      <c r="C1802" s="192" t="s">
        <v>1249</v>
      </c>
      <c r="D1802" s="192" t="s">
        <v>1250</v>
      </c>
      <c r="E1802" s="192" t="s">
        <v>931</v>
      </c>
    </row>
    <row r="1803" spans="1:5" ht="12.75">
      <c r="A1803" s="186" t="s">
        <v>495</v>
      </c>
      <c r="B1803" s="185" t="s">
        <v>280</v>
      </c>
      <c r="C1803" s="186">
        <v>1</v>
      </c>
      <c r="D1803" s="186">
        <v>85</v>
      </c>
      <c r="E1803" s="186">
        <f>C1803*D1803</f>
        <v>85</v>
      </c>
    </row>
    <row r="1804" spans="1:5" ht="12.75">
      <c r="A1804" s="186"/>
      <c r="B1804" s="185"/>
      <c r="C1804" s="186"/>
      <c r="D1804" s="186"/>
      <c r="E1804" s="186"/>
    </row>
    <row r="1805" spans="1:5" ht="12.75">
      <c r="A1805" s="186"/>
      <c r="B1805" s="185"/>
      <c r="C1805" s="186"/>
      <c r="D1805" s="186"/>
      <c r="E1805" s="186"/>
    </row>
    <row r="1806" spans="1:5" ht="12.75">
      <c r="A1806" s="186" t="s">
        <v>26</v>
      </c>
      <c r="B1806" s="185"/>
      <c r="C1806" s="186"/>
      <c r="D1806" s="186"/>
      <c r="E1806" s="186">
        <f>SUM(E1803:E1805)</f>
        <v>85</v>
      </c>
    </row>
    <row r="1807" spans="1:5" ht="12.75">
      <c r="A1807" s="186"/>
      <c r="B1807" s="185"/>
      <c r="C1807" s="186"/>
      <c r="D1807" s="186"/>
      <c r="E1807" s="186"/>
    </row>
    <row r="1808" spans="1:5" ht="12.75">
      <c r="A1808" s="186" t="s">
        <v>8</v>
      </c>
      <c r="B1808" s="185" t="s">
        <v>1266</v>
      </c>
      <c r="C1808" s="186">
        <v>1.5</v>
      </c>
      <c r="D1808" s="186">
        <v>2.59</v>
      </c>
      <c r="E1808" s="186">
        <f>C1808*D1808</f>
        <v>3.885</v>
      </c>
    </row>
    <row r="1809" spans="1:5" ht="12.75">
      <c r="A1809" s="186" t="s">
        <v>10</v>
      </c>
      <c r="B1809" s="185" t="s">
        <v>1266</v>
      </c>
      <c r="C1809" s="186">
        <v>1.5</v>
      </c>
      <c r="D1809" s="186">
        <f>$H$7</f>
        <v>1.94</v>
      </c>
      <c r="E1809" s="186">
        <f>C1809*D1809</f>
        <v>2.91</v>
      </c>
    </row>
    <row r="1810" spans="1:5" ht="12.75">
      <c r="A1810" s="186" t="s">
        <v>1267</v>
      </c>
      <c r="B1810" s="185"/>
      <c r="C1810" s="186"/>
      <c r="D1810" s="186"/>
      <c r="E1810" s="186">
        <f>SUM(E1808:E1809)</f>
        <v>6.795</v>
      </c>
    </row>
    <row r="1811" spans="1:5" ht="12.75">
      <c r="A1811" s="186"/>
      <c r="B1811" s="185"/>
      <c r="C1811" s="186"/>
      <c r="D1811" s="186"/>
      <c r="E1811" s="186"/>
    </row>
    <row r="1812" spans="1:5" ht="12.75">
      <c r="A1812" s="186" t="s">
        <v>1269</v>
      </c>
      <c r="B1812" s="185"/>
      <c r="C1812" s="186"/>
      <c r="D1812" s="186"/>
      <c r="E1812" s="186">
        <f>E1810*$H$4</f>
        <v>8.49375</v>
      </c>
    </row>
    <row r="1813" spans="1:5" ht="12.75">
      <c r="A1813" s="186"/>
      <c r="B1813" s="185"/>
      <c r="C1813" s="186"/>
      <c r="D1813" s="186"/>
      <c r="E1813" s="186"/>
    </row>
    <row r="1814" spans="1:5" ht="12.75">
      <c r="A1814" s="184" t="s">
        <v>1238</v>
      </c>
      <c r="B1814" s="185"/>
      <c r="C1814" s="186"/>
      <c r="D1814" s="186"/>
      <c r="E1814" s="184">
        <f>SUM(E1806,E1810,E1812)</f>
        <v>100.28875000000001</v>
      </c>
    </row>
    <row r="1815" spans="1:5" ht="12.75">
      <c r="A1815" s="184" t="s">
        <v>1273</v>
      </c>
      <c r="B1815" s="185"/>
      <c r="C1815" s="186"/>
      <c r="D1815" s="186"/>
      <c r="E1815" s="184">
        <f>E1814*0.2</f>
        <v>20.057750000000002</v>
      </c>
    </row>
    <row r="1816" spans="1:5" ht="12.75">
      <c r="A1816" s="184" t="s">
        <v>1238</v>
      </c>
      <c r="B1816" s="185"/>
      <c r="C1816" s="186"/>
      <c r="D1816" s="186"/>
      <c r="E1816" s="184">
        <f>SUM(E1814:E1815)</f>
        <v>120.3465</v>
      </c>
    </row>
    <row r="1817" spans="1:5" ht="12.75">
      <c r="A1817" s="189"/>
      <c r="B1817" s="189"/>
      <c r="C1817" s="189"/>
      <c r="D1817" s="189"/>
      <c r="E1817" s="189"/>
    </row>
    <row r="1818" spans="1:5" ht="12.75">
      <c r="A1818" s="317" t="s">
        <v>474</v>
      </c>
      <c r="B1818" s="317"/>
      <c r="C1818" s="317"/>
      <c r="D1818" s="317"/>
      <c r="E1818" s="317"/>
    </row>
    <row r="1819" spans="1:5" ht="12.75">
      <c r="A1819" s="192" t="s">
        <v>1247</v>
      </c>
      <c r="B1819" s="192" t="s">
        <v>1248</v>
      </c>
      <c r="C1819" s="192" t="s">
        <v>1249</v>
      </c>
      <c r="D1819" s="192" t="s">
        <v>1250</v>
      </c>
      <c r="E1819" s="192" t="s">
        <v>931</v>
      </c>
    </row>
    <row r="1820" spans="1:5" ht="12.75">
      <c r="A1820" s="186" t="s">
        <v>496</v>
      </c>
      <c r="B1820" s="185" t="s">
        <v>280</v>
      </c>
      <c r="C1820" s="186">
        <v>1</v>
      </c>
      <c r="D1820" s="186">
        <v>12</v>
      </c>
      <c r="E1820" s="186">
        <f>C1820*D1820</f>
        <v>12</v>
      </c>
    </row>
    <row r="1821" spans="1:5" ht="12.75">
      <c r="A1821" s="186"/>
      <c r="B1821" s="185"/>
      <c r="C1821" s="186"/>
      <c r="D1821" s="186"/>
      <c r="E1821" s="186"/>
    </row>
    <row r="1822" spans="1:5" ht="12.75">
      <c r="A1822" s="186"/>
      <c r="B1822" s="185"/>
      <c r="C1822" s="186"/>
      <c r="D1822" s="186"/>
      <c r="E1822" s="186"/>
    </row>
    <row r="1823" spans="1:5" ht="12.75">
      <c r="A1823" s="186" t="s">
        <v>26</v>
      </c>
      <c r="B1823" s="185"/>
      <c r="C1823" s="186"/>
      <c r="D1823" s="186"/>
      <c r="E1823" s="186">
        <f>SUM(E1820:E1822)</f>
        <v>12</v>
      </c>
    </row>
    <row r="1824" spans="1:5" ht="12.75">
      <c r="A1824" s="186"/>
      <c r="B1824" s="185"/>
      <c r="C1824" s="186"/>
      <c r="D1824" s="186"/>
      <c r="E1824" s="186"/>
    </row>
    <row r="1825" spans="1:5" ht="12.75">
      <c r="A1825" s="186" t="s">
        <v>8</v>
      </c>
      <c r="B1825" s="185" t="s">
        <v>1266</v>
      </c>
      <c r="C1825" s="186">
        <v>0.2</v>
      </c>
      <c r="D1825" s="186">
        <v>2.59</v>
      </c>
      <c r="E1825" s="186">
        <f>C1825*D1825</f>
        <v>0.518</v>
      </c>
    </row>
    <row r="1826" spans="1:5" ht="12.75">
      <c r="A1826" s="186" t="s">
        <v>10</v>
      </c>
      <c r="B1826" s="185" t="s">
        <v>1266</v>
      </c>
      <c r="C1826" s="186">
        <v>0.2</v>
      </c>
      <c r="D1826" s="186">
        <f>$H$7</f>
        <v>1.94</v>
      </c>
      <c r="E1826" s="186">
        <f>C1826*D1826</f>
        <v>0.388</v>
      </c>
    </row>
    <row r="1827" spans="1:5" ht="12.75">
      <c r="A1827" s="186" t="s">
        <v>1267</v>
      </c>
      <c r="B1827" s="185"/>
      <c r="C1827" s="186"/>
      <c r="D1827" s="186"/>
      <c r="E1827" s="186">
        <f>SUM(E1825:E1826)</f>
        <v>0.906</v>
      </c>
    </row>
    <row r="1828" spans="1:5" ht="12.75">
      <c r="A1828" s="186"/>
      <c r="B1828" s="185"/>
      <c r="C1828" s="186"/>
      <c r="D1828" s="186"/>
      <c r="E1828" s="186"/>
    </row>
    <row r="1829" spans="1:5" ht="12.75">
      <c r="A1829" s="186" t="s">
        <v>1269</v>
      </c>
      <c r="B1829" s="185"/>
      <c r="C1829" s="186"/>
      <c r="D1829" s="186"/>
      <c r="E1829" s="186">
        <f>E1827*$H$4</f>
        <v>1.1325</v>
      </c>
    </row>
    <row r="1830" spans="1:5" ht="12.75">
      <c r="A1830" s="186"/>
      <c r="B1830" s="185"/>
      <c r="C1830" s="186"/>
      <c r="D1830" s="186"/>
      <c r="E1830" s="186"/>
    </row>
    <row r="1831" spans="1:5" ht="12.75">
      <c r="A1831" s="184" t="s">
        <v>1238</v>
      </c>
      <c r="B1831" s="185"/>
      <c r="C1831" s="186"/>
      <c r="D1831" s="186"/>
      <c r="E1831" s="184">
        <f>SUM(E1823,E1827,E1829)</f>
        <v>14.0385</v>
      </c>
    </row>
    <row r="1832" spans="1:5" ht="12.75">
      <c r="A1832" s="184" t="s">
        <v>1273</v>
      </c>
      <c r="B1832" s="185"/>
      <c r="C1832" s="186"/>
      <c r="D1832" s="186"/>
      <c r="E1832" s="184">
        <f>E1831*0.2</f>
        <v>2.8077000000000005</v>
      </c>
    </row>
    <row r="1833" spans="1:5" ht="12.75">
      <c r="A1833" s="184" t="s">
        <v>1238</v>
      </c>
      <c r="B1833" s="185"/>
      <c r="C1833" s="186"/>
      <c r="D1833" s="186"/>
      <c r="E1833" s="184">
        <f>SUM(E1831:E1832)</f>
        <v>16.846200000000003</v>
      </c>
    </row>
    <row r="1834" spans="1:5" ht="12.75">
      <c r="A1834" s="189"/>
      <c r="B1834" s="189"/>
      <c r="C1834" s="189"/>
      <c r="D1834" s="189"/>
      <c r="E1834" s="189"/>
    </row>
    <row r="1835" spans="1:5" ht="12.75">
      <c r="A1835" s="317" t="s">
        <v>475</v>
      </c>
      <c r="B1835" s="317"/>
      <c r="C1835" s="317"/>
      <c r="D1835" s="317"/>
      <c r="E1835" s="317"/>
    </row>
    <row r="1836" spans="1:5" ht="12.75">
      <c r="A1836" s="192" t="s">
        <v>1247</v>
      </c>
      <c r="B1836" s="192" t="s">
        <v>1248</v>
      </c>
      <c r="C1836" s="192" t="s">
        <v>1249</v>
      </c>
      <c r="D1836" s="192" t="s">
        <v>1250</v>
      </c>
      <c r="E1836" s="192" t="s">
        <v>931</v>
      </c>
    </row>
    <row r="1837" spans="1:5" ht="12.75">
      <c r="A1837" s="186" t="s">
        <v>497</v>
      </c>
      <c r="B1837" s="185" t="s">
        <v>280</v>
      </c>
      <c r="C1837" s="186">
        <v>1</v>
      </c>
      <c r="D1837" s="186">
        <v>15</v>
      </c>
      <c r="E1837" s="186">
        <f>C1837*D1837</f>
        <v>15</v>
      </c>
    </row>
    <row r="1838" spans="1:5" ht="12.75">
      <c r="A1838" s="186"/>
      <c r="B1838" s="185"/>
      <c r="C1838" s="186"/>
      <c r="D1838" s="186"/>
      <c r="E1838" s="186"/>
    </row>
    <row r="1839" spans="1:5" ht="12.75">
      <c r="A1839" s="186"/>
      <c r="B1839" s="185"/>
      <c r="C1839" s="186"/>
      <c r="D1839" s="186"/>
      <c r="E1839" s="186"/>
    </row>
    <row r="1840" spans="1:5" ht="12.75">
      <c r="A1840" s="186" t="s">
        <v>26</v>
      </c>
      <c r="B1840" s="185"/>
      <c r="C1840" s="186"/>
      <c r="D1840" s="186"/>
      <c r="E1840" s="186">
        <f>SUM(E1837:E1839)</f>
        <v>15</v>
      </c>
    </row>
    <row r="1841" spans="1:5" ht="12.75">
      <c r="A1841" s="186"/>
      <c r="B1841" s="185"/>
      <c r="C1841" s="186"/>
      <c r="D1841" s="186"/>
      <c r="E1841" s="186"/>
    </row>
    <row r="1842" spans="1:5" ht="12.75">
      <c r="A1842" s="186" t="s">
        <v>8</v>
      </c>
      <c r="B1842" s="185" t="s">
        <v>1266</v>
      </c>
      <c r="C1842" s="186">
        <v>0.5</v>
      </c>
      <c r="D1842" s="186">
        <v>2.59</v>
      </c>
      <c r="E1842" s="186">
        <f>C1842*D1842</f>
        <v>1.295</v>
      </c>
    </row>
    <row r="1843" spans="1:5" ht="12.75">
      <c r="A1843" s="186" t="s">
        <v>10</v>
      </c>
      <c r="B1843" s="185" t="s">
        <v>1266</v>
      </c>
      <c r="C1843" s="186">
        <v>0.5</v>
      </c>
      <c r="D1843" s="186">
        <f>$H$7</f>
        <v>1.94</v>
      </c>
      <c r="E1843" s="186">
        <f>C1843*D1843</f>
        <v>0.97</v>
      </c>
    </row>
    <row r="1844" spans="1:5" ht="12.75">
      <c r="A1844" s="186" t="s">
        <v>1267</v>
      </c>
      <c r="B1844" s="185"/>
      <c r="C1844" s="186"/>
      <c r="D1844" s="186"/>
      <c r="E1844" s="186">
        <f>SUM(E1842:E1843)</f>
        <v>2.2649999999999997</v>
      </c>
    </row>
    <row r="1845" spans="1:5" ht="12.75">
      <c r="A1845" s="186"/>
      <c r="B1845" s="185"/>
      <c r="C1845" s="186"/>
      <c r="D1845" s="186"/>
      <c r="E1845" s="186"/>
    </row>
    <row r="1846" spans="1:5" ht="12.75">
      <c r="A1846" s="186" t="s">
        <v>1269</v>
      </c>
      <c r="B1846" s="185"/>
      <c r="C1846" s="186"/>
      <c r="D1846" s="186"/>
      <c r="E1846" s="186">
        <f>E1844*$H$4</f>
        <v>2.83125</v>
      </c>
    </row>
    <row r="1847" spans="1:5" ht="12.75">
      <c r="A1847" s="186"/>
      <c r="B1847" s="185"/>
      <c r="C1847" s="186"/>
      <c r="D1847" s="186"/>
      <c r="E1847" s="186"/>
    </row>
    <row r="1848" spans="1:5" ht="12.75">
      <c r="A1848" s="184" t="s">
        <v>1238</v>
      </c>
      <c r="B1848" s="185"/>
      <c r="C1848" s="186"/>
      <c r="D1848" s="186"/>
      <c r="E1848" s="184">
        <f>SUM(E1840,E1844,E1846)</f>
        <v>20.09625</v>
      </c>
    </row>
    <row r="1849" spans="1:5" ht="12.75">
      <c r="A1849" s="184" t="s">
        <v>1273</v>
      </c>
      <c r="B1849" s="185"/>
      <c r="C1849" s="186"/>
      <c r="D1849" s="186"/>
      <c r="E1849" s="184">
        <f>E1848*0.2</f>
        <v>4.01925</v>
      </c>
    </row>
    <row r="1850" spans="1:5" ht="12.75">
      <c r="A1850" s="184" t="s">
        <v>1238</v>
      </c>
      <c r="B1850" s="185"/>
      <c r="C1850" s="186"/>
      <c r="D1850" s="186"/>
      <c r="E1850" s="184">
        <f>SUM(E1848:E1849)</f>
        <v>24.1155</v>
      </c>
    </row>
    <row r="1851" spans="1:5" ht="12.75">
      <c r="A1851" s="189"/>
      <c r="B1851" s="189"/>
      <c r="C1851" s="189"/>
      <c r="D1851" s="189"/>
      <c r="E1851" s="189"/>
    </row>
    <row r="1852" spans="1:5" ht="12.75">
      <c r="A1852" s="317" t="s">
        <v>476</v>
      </c>
      <c r="B1852" s="317"/>
      <c r="C1852" s="317"/>
      <c r="D1852" s="317"/>
      <c r="E1852" s="317"/>
    </row>
    <row r="1853" spans="1:5" ht="12.75">
      <c r="A1853" s="192" t="s">
        <v>1247</v>
      </c>
      <c r="B1853" s="192" t="s">
        <v>1248</v>
      </c>
      <c r="C1853" s="192" t="s">
        <v>1249</v>
      </c>
      <c r="D1853" s="192" t="s">
        <v>1250</v>
      </c>
      <c r="E1853" s="192" t="s">
        <v>931</v>
      </c>
    </row>
    <row r="1854" spans="1:5" ht="12.75">
      <c r="A1854" s="186" t="s">
        <v>498</v>
      </c>
      <c r="B1854" s="185" t="s">
        <v>1255</v>
      </c>
      <c r="C1854" s="186">
        <v>0.05</v>
      </c>
      <c r="D1854" s="186">
        <v>12</v>
      </c>
      <c r="E1854" s="186">
        <f>C1854*D1854</f>
        <v>0.6000000000000001</v>
      </c>
    </row>
    <row r="1855" spans="1:5" ht="12.75">
      <c r="A1855" s="186" t="s">
        <v>499</v>
      </c>
      <c r="B1855" s="185" t="s">
        <v>280</v>
      </c>
      <c r="C1855" s="186">
        <v>0.3</v>
      </c>
      <c r="D1855" s="186">
        <v>0.3</v>
      </c>
      <c r="E1855" s="186">
        <f>C1855*D1855</f>
        <v>0.09</v>
      </c>
    </row>
    <row r="1856" spans="1:5" ht="12.75">
      <c r="A1856" s="186"/>
      <c r="B1856" s="185"/>
      <c r="C1856" s="186"/>
      <c r="D1856" s="186"/>
      <c r="E1856" s="186"/>
    </row>
    <row r="1857" spans="1:5" ht="12.75">
      <c r="A1857" s="186" t="s">
        <v>26</v>
      </c>
      <c r="B1857" s="185"/>
      <c r="C1857" s="186"/>
      <c r="D1857" s="186"/>
      <c r="E1857" s="186">
        <f>SUM(E1854:E1856)</f>
        <v>0.6900000000000001</v>
      </c>
    </row>
    <row r="1858" spans="1:5" ht="12.75">
      <c r="A1858" s="186"/>
      <c r="B1858" s="185"/>
      <c r="C1858" s="186"/>
      <c r="D1858" s="186"/>
      <c r="E1858" s="186"/>
    </row>
    <row r="1859" spans="1:5" ht="12.75">
      <c r="A1859" s="186"/>
      <c r="B1859" s="185"/>
      <c r="C1859" s="186"/>
      <c r="D1859" s="186"/>
      <c r="E1859" s="186"/>
    </row>
    <row r="1860" spans="1:5" ht="12.75">
      <c r="A1860" s="186" t="s">
        <v>10</v>
      </c>
      <c r="B1860" s="185" t="s">
        <v>1266</v>
      </c>
      <c r="C1860" s="186">
        <v>0.8</v>
      </c>
      <c r="D1860" s="186">
        <f>$H$7</f>
        <v>1.94</v>
      </c>
      <c r="E1860" s="186">
        <f>C1860*D1860</f>
        <v>1.552</v>
      </c>
    </row>
    <row r="1861" spans="1:5" ht="12.75">
      <c r="A1861" s="186" t="s">
        <v>1267</v>
      </c>
      <c r="B1861" s="185"/>
      <c r="C1861" s="186"/>
      <c r="D1861" s="186"/>
      <c r="E1861" s="186">
        <f>SUM(E1859:E1860)</f>
        <v>1.552</v>
      </c>
    </row>
    <row r="1862" spans="1:5" ht="12.75">
      <c r="A1862" s="186"/>
      <c r="B1862" s="185"/>
      <c r="C1862" s="186"/>
      <c r="D1862" s="186"/>
      <c r="E1862" s="186"/>
    </row>
    <row r="1863" spans="1:5" ht="12.75">
      <c r="A1863" s="186" t="s">
        <v>1269</v>
      </c>
      <c r="B1863" s="185"/>
      <c r="C1863" s="186"/>
      <c r="D1863" s="186"/>
      <c r="E1863" s="186">
        <f>E1861*$H$4</f>
        <v>1.94</v>
      </c>
    </row>
    <row r="1864" spans="1:5" ht="12.75">
      <c r="A1864" s="186"/>
      <c r="B1864" s="185"/>
      <c r="C1864" s="186"/>
      <c r="D1864" s="186"/>
      <c r="E1864" s="186"/>
    </row>
    <row r="1865" spans="1:5" ht="12.75">
      <c r="A1865" s="184" t="s">
        <v>1238</v>
      </c>
      <c r="B1865" s="185"/>
      <c r="C1865" s="186"/>
      <c r="D1865" s="186"/>
      <c r="E1865" s="184">
        <f>SUM(E1857,E1861,E1863)</f>
        <v>4.182</v>
      </c>
    </row>
    <row r="1866" spans="1:5" ht="12.75">
      <c r="A1866" s="184" t="s">
        <v>1273</v>
      </c>
      <c r="B1866" s="185"/>
      <c r="C1866" s="186"/>
      <c r="D1866" s="186"/>
      <c r="E1866" s="184">
        <f>E1865*0.2</f>
        <v>0.8364000000000001</v>
      </c>
    </row>
    <row r="1867" spans="1:5" ht="12.75">
      <c r="A1867" s="184" t="s">
        <v>1238</v>
      </c>
      <c r="B1867" s="185"/>
      <c r="C1867" s="186"/>
      <c r="D1867" s="186"/>
      <c r="E1867" s="184">
        <f>SUM(E1865:E1866)</f>
        <v>5.018400000000001</v>
      </c>
    </row>
    <row r="1868" spans="1:5" ht="12.75">
      <c r="A1868" s="189"/>
      <c r="B1868" s="189"/>
      <c r="C1868" s="189"/>
      <c r="D1868" s="189"/>
      <c r="E1868" s="189"/>
    </row>
    <row r="1869" spans="1:5" ht="12.75">
      <c r="A1869" s="317" t="s">
        <v>477</v>
      </c>
      <c r="B1869" s="317"/>
      <c r="C1869" s="317"/>
      <c r="D1869" s="317"/>
      <c r="E1869" s="317"/>
    </row>
    <row r="1870" spans="1:5" ht="12.75">
      <c r="A1870" s="192" t="s">
        <v>1247</v>
      </c>
      <c r="B1870" s="192" t="s">
        <v>1248</v>
      </c>
      <c r="C1870" s="192" t="s">
        <v>1249</v>
      </c>
      <c r="D1870" s="192" t="s">
        <v>1250</v>
      </c>
      <c r="E1870" s="192" t="s">
        <v>931</v>
      </c>
    </row>
    <row r="1871" spans="1:5" ht="12.75">
      <c r="A1871" s="186" t="s">
        <v>500</v>
      </c>
      <c r="B1871" s="185" t="s">
        <v>1023</v>
      </c>
      <c r="C1871" s="186">
        <v>0.02</v>
      </c>
      <c r="D1871" s="186">
        <v>1800</v>
      </c>
      <c r="E1871" s="186">
        <f>C1871*D1871</f>
        <v>36</v>
      </c>
    </row>
    <row r="1872" spans="1:5" ht="12.75">
      <c r="A1872" s="186" t="s">
        <v>501</v>
      </c>
      <c r="B1872" s="185" t="s">
        <v>1260</v>
      </c>
      <c r="C1872" s="186">
        <v>0.2</v>
      </c>
      <c r="D1872" s="186">
        <v>12</v>
      </c>
      <c r="E1872" s="186">
        <f>C1872*D1872</f>
        <v>2.4000000000000004</v>
      </c>
    </row>
    <row r="1873" spans="1:5" ht="12.75">
      <c r="A1873" s="186" t="s">
        <v>2</v>
      </c>
      <c r="B1873" s="185" t="s">
        <v>1260</v>
      </c>
      <c r="C1873" s="186">
        <v>0.15</v>
      </c>
      <c r="D1873" s="186">
        <v>7.5</v>
      </c>
      <c r="E1873" s="186">
        <f>C1873*D1873</f>
        <v>1.125</v>
      </c>
    </row>
    <row r="1874" spans="1:5" ht="12.75">
      <c r="A1874" s="186" t="s">
        <v>26</v>
      </c>
      <c r="B1874" s="185"/>
      <c r="C1874" s="186"/>
      <c r="D1874" s="186"/>
      <c r="E1874" s="186">
        <f>SUM(E1871:E1873)</f>
        <v>39.525</v>
      </c>
    </row>
    <row r="1875" spans="1:5" ht="12.75">
      <c r="A1875" s="186"/>
      <c r="B1875" s="185"/>
      <c r="C1875" s="186"/>
      <c r="D1875" s="186"/>
      <c r="E1875" s="186"/>
    </row>
    <row r="1876" spans="1:5" ht="12.75">
      <c r="A1876" s="186" t="s">
        <v>8</v>
      </c>
      <c r="B1876" s="185" t="s">
        <v>1266</v>
      </c>
      <c r="C1876" s="186">
        <v>0.8</v>
      </c>
      <c r="D1876" s="186">
        <v>2.59</v>
      </c>
      <c r="E1876" s="186">
        <f>C1876*D1876</f>
        <v>2.072</v>
      </c>
    </row>
    <row r="1877" spans="1:5" ht="12.75">
      <c r="A1877" s="186" t="s">
        <v>10</v>
      </c>
      <c r="B1877" s="185" t="s">
        <v>1266</v>
      </c>
      <c r="C1877" s="186">
        <v>0.8</v>
      </c>
      <c r="D1877" s="186">
        <f>$H$7</f>
        <v>1.94</v>
      </c>
      <c r="E1877" s="186">
        <f>C1877*D1877</f>
        <v>1.552</v>
      </c>
    </row>
    <row r="1878" spans="1:5" ht="12.75">
      <c r="A1878" s="186" t="s">
        <v>1267</v>
      </c>
      <c r="B1878" s="185"/>
      <c r="C1878" s="186"/>
      <c r="D1878" s="186"/>
      <c r="E1878" s="186">
        <f>SUM(E1876:E1877)</f>
        <v>3.624</v>
      </c>
    </row>
    <row r="1879" spans="1:5" ht="12.75">
      <c r="A1879" s="186"/>
      <c r="B1879" s="185"/>
      <c r="C1879" s="186"/>
      <c r="D1879" s="186"/>
      <c r="E1879" s="186"/>
    </row>
    <row r="1880" spans="1:5" ht="12.75">
      <c r="A1880" s="186" t="s">
        <v>1269</v>
      </c>
      <c r="B1880" s="185"/>
      <c r="C1880" s="186"/>
      <c r="D1880" s="186"/>
      <c r="E1880" s="186">
        <f>E1878*$H$4</f>
        <v>4.53</v>
      </c>
    </row>
    <row r="1881" spans="1:5" ht="12.75">
      <c r="A1881" s="186"/>
      <c r="B1881" s="185"/>
      <c r="C1881" s="186"/>
      <c r="D1881" s="186"/>
      <c r="E1881" s="186"/>
    </row>
    <row r="1882" spans="1:5" ht="12.75">
      <c r="A1882" s="184" t="s">
        <v>1238</v>
      </c>
      <c r="B1882" s="185"/>
      <c r="C1882" s="186"/>
      <c r="D1882" s="186"/>
      <c r="E1882" s="184">
        <f>SUM(E1874,E1878,E1880)</f>
        <v>47.679</v>
      </c>
    </row>
    <row r="1883" spans="1:5" ht="12.75">
      <c r="A1883" s="184" t="s">
        <v>1273</v>
      </c>
      <c r="B1883" s="185"/>
      <c r="C1883" s="186"/>
      <c r="D1883" s="186"/>
      <c r="E1883" s="184">
        <f>E1882*0.2</f>
        <v>9.5358</v>
      </c>
    </row>
    <row r="1884" spans="1:5" ht="12.75">
      <c r="A1884" s="184" t="s">
        <v>1238</v>
      </c>
      <c r="B1884" s="185"/>
      <c r="C1884" s="186"/>
      <c r="D1884" s="186"/>
      <c r="E1884" s="184">
        <f>SUM(E1882:E1883)</f>
        <v>57.214800000000004</v>
      </c>
    </row>
    <row r="1885" spans="1:5" ht="12.75">
      <c r="A1885" s="189"/>
      <c r="B1885" s="189"/>
      <c r="C1885" s="189"/>
      <c r="D1885" s="189"/>
      <c r="E1885" s="189"/>
    </row>
    <row r="1886" spans="1:5" ht="12.75">
      <c r="A1886" s="317" t="s">
        <v>478</v>
      </c>
      <c r="B1886" s="317"/>
      <c r="C1886" s="317"/>
      <c r="D1886" s="317"/>
      <c r="E1886" s="317"/>
    </row>
    <row r="1887" spans="1:5" ht="12.75">
      <c r="A1887" s="192" t="s">
        <v>1247</v>
      </c>
      <c r="B1887" s="192" t="s">
        <v>1248</v>
      </c>
      <c r="C1887" s="192" t="s">
        <v>1249</v>
      </c>
      <c r="D1887" s="192" t="s">
        <v>1250</v>
      </c>
      <c r="E1887" s="192" t="s">
        <v>931</v>
      </c>
    </row>
    <row r="1888" spans="1:5" ht="12.75">
      <c r="A1888" s="186" t="s">
        <v>500</v>
      </c>
      <c r="B1888" s="185" t="s">
        <v>1023</v>
      </c>
      <c r="C1888" s="186">
        <v>0.01</v>
      </c>
      <c r="D1888" s="186">
        <v>1800</v>
      </c>
      <c r="E1888" s="186">
        <f>C1888*D1888</f>
        <v>18</v>
      </c>
    </row>
    <row r="1889" spans="1:5" ht="12.75">
      <c r="A1889" s="186" t="s">
        <v>501</v>
      </c>
      <c r="B1889" s="185" t="s">
        <v>1260</v>
      </c>
      <c r="C1889" s="186">
        <v>0.2</v>
      </c>
      <c r="D1889" s="186">
        <v>12</v>
      </c>
      <c r="E1889" s="186">
        <f>C1889*D1889</f>
        <v>2.4000000000000004</v>
      </c>
    </row>
    <row r="1890" spans="1:5" ht="12.75">
      <c r="A1890" s="186"/>
      <c r="B1890" s="185"/>
      <c r="C1890" s="186"/>
      <c r="D1890" s="186"/>
      <c r="E1890" s="186"/>
    </row>
    <row r="1891" spans="1:5" ht="12.75">
      <c r="A1891" s="186" t="s">
        <v>26</v>
      </c>
      <c r="B1891" s="185"/>
      <c r="C1891" s="186"/>
      <c r="D1891" s="186"/>
      <c r="E1891" s="186">
        <f>SUM(E1888:E1890)</f>
        <v>20.4</v>
      </c>
    </row>
    <row r="1892" spans="1:5" ht="12.75">
      <c r="A1892" s="186"/>
      <c r="B1892" s="185"/>
      <c r="C1892" s="186"/>
      <c r="D1892" s="186"/>
      <c r="E1892" s="186"/>
    </row>
    <row r="1893" spans="1:5" ht="12.75">
      <c r="A1893" s="186" t="s">
        <v>8</v>
      </c>
      <c r="B1893" s="185" t="s">
        <v>1266</v>
      </c>
      <c r="C1893" s="186">
        <v>1</v>
      </c>
      <c r="D1893" s="186">
        <v>2.59</v>
      </c>
      <c r="E1893" s="186">
        <f>C1893*D1893</f>
        <v>2.59</v>
      </c>
    </row>
    <row r="1894" spans="1:5" ht="12.75">
      <c r="A1894" s="186" t="s">
        <v>10</v>
      </c>
      <c r="B1894" s="185" t="s">
        <v>1266</v>
      </c>
      <c r="C1894" s="186">
        <v>0.5</v>
      </c>
      <c r="D1894" s="186">
        <f>$H$7</f>
        <v>1.94</v>
      </c>
      <c r="E1894" s="186">
        <f>C1894*D1894</f>
        <v>0.97</v>
      </c>
    </row>
    <row r="1895" spans="1:5" ht="12.75">
      <c r="A1895" s="186" t="s">
        <v>1267</v>
      </c>
      <c r="B1895" s="185"/>
      <c r="C1895" s="186"/>
      <c r="D1895" s="186"/>
      <c r="E1895" s="186">
        <f>SUM(E1893:E1894)</f>
        <v>3.5599999999999996</v>
      </c>
    </row>
    <row r="1896" spans="1:5" ht="12.75">
      <c r="A1896" s="186"/>
      <c r="B1896" s="185"/>
      <c r="C1896" s="186"/>
      <c r="D1896" s="186"/>
      <c r="E1896" s="186"/>
    </row>
    <row r="1897" spans="1:5" ht="12.75">
      <c r="A1897" s="186" t="s">
        <v>1269</v>
      </c>
      <c r="B1897" s="185"/>
      <c r="C1897" s="186"/>
      <c r="D1897" s="186"/>
      <c r="E1897" s="186">
        <f>E1895*$H$4</f>
        <v>4.449999999999999</v>
      </c>
    </row>
    <row r="1898" spans="1:5" ht="12.75">
      <c r="A1898" s="186"/>
      <c r="B1898" s="185"/>
      <c r="C1898" s="186"/>
      <c r="D1898" s="186"/>
      <c r="E1898" s="186"/>
    </row>
    <row r="1899" spans="1:5" ht="12.75">
      <c r="A1899" s="184" t="s">
        <v>1238</v>
      </c>
      <c r="B1899" s="185"/>
      <c r="C1899" s="186"/>
      <c r="D1899" s="186"/>
      <c r="E1899" s="184">
        <f>SUM(E1891,E1895,E1897)</f>
        <v>28.409999999999997</v>
      </c>
    </row>
    <row r="1900" spans="1:5" ht="12.75">
      <c r="A1900" s="184" t="s">
        <v>1273</v>
      </c>
      <c r="B1900" s="185"/>
      <c r="C1900" s="186"/>
      <c r="D1900" s="186"/>
      <c r="E1900" s="184">
        <f>E1899*0.2</f>
        <v>5.6819999999999995</v>
      </c>
    </row>
    <row r="1901" spans="1:5" ht="12.75">
      <c r="A1901" s="184" t="s">
        <v>1238</v>
      </c>
      <c r="B1901" s="185"/>
      <c r="C1901" s="186"/>
      <c r="D1901" s="186"/>
      <c r="E1901" s="184">
        <f>SUM(E1899:E1900)</f>
        <v>34.092</v>
      </c>
    </row>
    <row r="1902" spans="1:5" ht="12.75">
      <c r="A1902" s="189"/>
      <c r="B1902" s="189"/>
      <c r="C1902" s="189"/>
      <c r="D1902" s="189"/>
      <c r="E1902" s="189"/>
    </row>
    <row r="1903" spans="1:5" ht="12.75">
      <c r="A1903" s="218"/>
      <c r="B1903" s="217"/>
      <c r="C1903" s="189"/>
      <c r="D1903" s="189"/>
      <c r="E1903" s="218"/>
    </row>
    <row r="1904" spans="1:5" ht="12.75">
      <c r="A1904" s="316" t="s">
        <v>512</v>
      </c>
      <c r="B1904" s="316"/>
      <c r="C1904" s="316"/>
      <c r="D1904" s="316"/>
      <c r="E1904" s="316"/>
    </row>
    <row r="1905" spans="1:5" ht="12.75">
      <c r="A1905" s="192" t="s">
        <v>1247</v>
      </c>
      <c r="B1905" s="192" t="s">
        <v>1248</v>
      </c>
      <c r="C1905" s="192" t="s">
        <v>1249</v>
      </c>
      <c r="D1905" s="192" t="s">
        <v>1250</v>
      </c>
      <c r="E1905" s="192" t="s">
        <v>931</v>
      </c>
    </row>
    <row r="1906" spans="1:5" ht="12.75">
      <c r="A1906" s="214" t="s">
        <v>68</v>
      </c>
      <c r="B1906" s="215" t="s">
        <v>1014</v>
      </c>
      <c r="C1906" s="211">
        <v>1.1</v>
      </c>
      <c r="D1906" s="211">
        <v>3.5</v>
      </c>
      <c r="E1906" s="211">
        <f>C1906*D1906</f>
        <v>3.8500000000000005</v>
      </c>
    </row>
    <row r="1907" spans="1:5" ht="12.75">
      <c r="A1907" s="214" t="s">
        <v>513</v>
      </c>
      <c r="B1907" s="215" t="s">
        <v>1010</v>
      </c>
      <c r="C1907" s="211">
        <v>1.05</v>
      </c>
      <c r="D1907" s="211">
        <v>100</v>
      </c>
      <c r="E1907" s="211">
        <f>C1907*D1907</f>
        <v>105</v>
      </c>
    </row>
    <row r="1908" spans="1:5" ht="12.75">
      <c r="A1908" s="214" t="s">
        <v>70</v>
      </c>
      <c r="B1908" s="215" t="s">
        <v>1260</v>
      </c>
      <c r="C1908" s="211">
        <v>0.12</v>
      </c>
      <c r="D1908" s="211">
        <v>7.5</v>
      </c>
      <c r="E1908" s="211">
        <f>C1908*D1908</f>
        <v>0.8999999999999999</v>
      </c>
    </row>
    <row r="1909" spans="1:5" ht="12.75">
      <c r="A1909" s="186" t="s">
        <v>26</v>
      </c>
      <c r="B1909" s="185"/>
      <c r="C1909" s="186"/>
      <c r="D1909" s="186"/>
      <c r="E1909" s="186">
        <f>SUM(E1906:E1908)</f>
        <v>109.75</v>
      </c>
    </row>
    <row r="1910" spans="1:5" ht="12.75">
      <c r="A1910" s="186"/>
      <c r="B1910" s="185"/>
      <c r="C1910" s="186"/>
      <c r="D1910" s="186"/>
      <c r="E1910" s="186"/>
    </row>
    <row r="1911" spans="1:5" ht="12.75">
      <c r="A1911" s="186" t="s">
        <v>8</v>
      </c>
      <c r="B1911" s="185" t="s">
        <v>1266</v>
      </c>
      <c r="C1911" s="186">
        <v>1.2</v>
      </c>
      <c r="D1911" s="186">
        <f>$H$6</f>
        <v>2.91</v>
      </c>
      <c r="E1911" s="186">
        <f>C1911*D1911</f>
        <v>3.492</v>
      </c>
    </row>
    <row r="1912" spans="1:5" ht="12.75">
      <c r="A1912" s="186" t="s">
        <v>36</v>
      </c>
      <c r="B1912" s="185" t="s">
        <v>1266</v>
      </c>
      <c r="C1912" s="186">
        <v>1.2</v>
      </c>
      <c r="D1912" s="186">
        <f>$H$13</f>
        <v>2.2</v>
      </c>
      <c r="E1912" s="186">
        <f>C1912*D1912</f>
        <v>2.64</v>
      </c>
    </row>
    <row r="1913" spans="1:5" ht="12.75">
      <c r="A1913" s="186" t="s">
        <v>1267</v>
      </c>
      <c r="B1913" s="185"/>
      <c r="C1913" s="186"/>
      <c r="D1913" s="186"/>
      <c r="E1913" s="186">
        <f>SUM(E1911:E1912)</f>
        <v>6.132</v>
      </c>
    </row>
    <row r="1914" spans="1:5" ht="12.75">
      <c r="A1914" s="186"/>
      <c r="B1914" s="185"/>
      <c r="C1914" s="186"/>
      <c r="D1914" s="186"/>
      <c r="E1914" s="186"/>
    </row>
    <row r="1915" spans="1:5" ht="12.75">
      <c r="A1915" s="186" t="s">
        <v>1269</v>
      </c>
      <c r="B1915" s="185"/>
      <c r="C1915" s="186"/>
      <c r="D1915" s="186"/>
      <c r="E1915" s="186">
        <f>E1913*$H$4</f>
        <v>7.664999999999999</v>
      </c>
    </row>
    <row r="1916" spans="1:5" ht="12.75">
      <c r="A1916" s="186"/>
      <c r="B1916" s="185"/>
      <c r="C1916" s="186"/>
      <c r="D1916" s="186"/>
      <c r="E1916" s="186"/>
    </row>
    <row r="1917" spans="1:5" ht="12.75">
      <c r="A1917" s="184" t="s">
        <v>1238</v>
      </c>
      <c r="B1917" s="185"/>
      <c r="C1917" s="186"/>
      <c r="D1917" s="186"/>
      <c r="E1917" s="184">
        <f>SUM(E1909,E1913,E1915)</f>
        <v>123.547</v>
      </c>
    </row>
    <row r="1918" spans="1:5" ht="12.75">
      <c r="A1918" s="184" t="s">
        <v>1273</v>
      </c>
      <c r="B1918" s="185"/>
      <c r="C1918" s="186"/>
      <c r="D1918" s="186"/>
      <c r="E1918" s="184">
        <f>E1917*0.2</f>
        <v>24.709400000000002</v>
      </c>
    </row>
    <row r="1919" spans="1:5" ht="12.75">
      <c r="A1919" s="184" t="s">
        <v>1238</v>
      </c>
      <c r="B1919" s="185"/>
      <c r="C1919" s="186"/>
      <c r="D1919" s="186"/>
      <c r="E1919" s="184">
        <f>SUM(E1917:E1918)</f>
        <v>148.25639999999999</v>
      </c>
    </row>
    <row r="1920" spans="1:5" ht="12.75">
      <c r="A1920" s="218"/>
      <c r="B1920" s="217"/>
      <c r="C1920" s="189"/>
      <c r="D1920" s="189"/>
      <c r="E1920" s="218"/>
    </row>
    <row r="1921" spans="1:5" ht="12.75">
      <c r="A1921" s="316" t="s">
        <v>514</v>
      </c>
      <c r="B1921" s="316"/>
      <c r="C1921" s="316"/>
      <c r="D1921" s="316"/>
      <c r="E1921" s="316"/>
    </row>
    <row r="1922" spans="1:5" ht="12.75">
      <c r="A1922" s="317" t="s">
        <v>587</v>
      </c>
      <c r="B1922" s="317"/>
      <c r="C1922" s="317"/>
      <c r="D1922" s="317"/>
      <c r="E1922" s="317"/>
    </row>
    <row r="1923" spans="1:5" ht="12.75">
      <c r="A1923" s="192" t="s">
        <v>1247</v>
      </c>
      <c r="B1923" s="192" t="s">
        <v>1248</v>
      </c>
      <c r="C1923" s="192" t="s">
        <v>1249</v>
      </c>
      <c r="D1923" s="192" t="s">
        <v>1250</v>
      </c>
      <c r="E1923" s="192" t="s">
        <v>931</v>
      </c>
    </row>
    <row r="1924" spans="1:5" ht="12.75">
      <c r="A1924" s="186" t="s">
        <v>26</v>
      </c>
      <c r="B1924" s="185"/>
      <c r="C1924" s="186"/>
      <c r="D1924" s="186"/>
      <c r="E1924" s="186"/>
    </row>
    <row r="1925" spans="1:5" ht="12.75">
      <c r="A1925" s="186"/>
      <c r="B1925" s="185"/>
      <c r="C1925" s="186"/>
      <c r="D1925" s="186"/>
      <c r="E1925" s="186"/>
    </row>
    <row r="1926" spans="1:5" ht="12.75">
      <c r="A1926" s="186" t="s">
        <v>277</v>
      </c>
      <c r="B1926" s="185" t="s">
        <v>1266</v>
      </c>
      <c r="C1926" s="186">
        <v>0.3</v>
      </c>
      <c r="D1926" s="186">
        <v>2.59</v>
      </c>
      <c r="E1926" s="186">
        <f>C1926*D1926</f>
        <v>0.7769999999999999</v>
      </c>
    </row>
    <row r="1927" spans="1:5" ht="12.75">
      <c r="A1927" s="186" t="s">
        <v>10</v>
      </c>
      <c r="B1927" s="185" t="s">
        <v>1266</v>
      </c>
      <c r="C1927" s="186">
        <v>0.4</v>
      </c>
      <c r="D1927" s="186">
        <f>$H$7</f>
        <v>1.94</v>
      </c>
      <c r="E1927" s="186">
        <f>C1927*D1927</f>
        <v>0.776</v>
      </c>
    </row>
    <row r="1928" spans="1:5" ht="12.75">
      <c r="A1928" s="186" t="s">
        <v>1267</v>
      </c>
      <c r="B1928" s="185"/>
      <c r="C1928" s="186"/>
      <c r="D1928" s="186"/>
      <c r="E1928" s="186">
        <f>SUM(E1926:E1927)</f>
        <v>1.553</v>
      </c>
    </row>
    <row r="1929" spans="1:5" ht="12.75">
      <c r="A1929" s="186"/>
      <c r="B1929" s="185"/>
      <c r="C1929" s="186"/>
      <c r="D1929" s="186"/>
      <c r="E1929" s="186"/>
    </row>
    <row r="1930" spans="1:5" ht="12.75">
      <c r="A1930" s="186" t="s">
        <v>1269</v>
      </c>
      <c r="B1930" s="185"/>
      <c r="C1930" s="186"/>
      <c r="D1930" s="186"/>
      <c r="E1930" s="186">
        <f>E1928*$H$4</f>
        <v>1.94125</v>
      </c>
    </row>
    <row r="1931" spans="1:5" ht="12.75">
      <c r="A1931" s="186"/>
      <c r="B1931" s="185"/>
      <c r="C1931" s="186"/>
      <c r="D1931" s="186"/>
      <c r="E1931" s="186"/>
    </row>
    <row r="1932" spans="1:5" ht="12.75">
      <c r="A1932" s="184" t="s">
        <v>1238</v>
      </c>
      <c r="B1932" s="185"/>
      <c r="C1932" s="186"/>
      <c r="D1932" s="186"/>
      <c r="E1932" s="184">
        <f>SUM(E1924,E1928,E1930)</f>
        <v>3.49425</v>
      </c>
    </row>
    <row r="1933" spans="1:5" ht="12.75">
      <c r="A1933" s="184" t="s">
        <v>1273</v>
      </c>
      <c r="B1933" s="185"/>
      <c r="C1933" s="186"/>
      <c r="D1933" s="186"/>
      <c r="E1933" s="184">
        <f>E1932*0.2</f>
        <v>0.6988500000000001</v>
      </c>
    </row>
    <row r="1934" spans="1:5" ht="12.75">
      <c r="A1934" s="184" t="s">
        <v>1238</v>
      </c>
      <c r="B1934" s="185"/>
      <c r="C1934" s="186"/>
      <c r="D1934" s="186"/>
      <c r="E1934" s="184">
        <f>SUM(E1932:E1933)</f>
        <v>4.1931</v>
      </c>
    </row>
    <row r="1935" spans="1:5" ht="12.75">
      <c r="A1935" s="220"/>
      <c r="B1935" s="220"/>
      <c r="C1935" s="220"/>
      <c r="D1935" s="220"/>
      <c r="E1935" s="220"/>
    </row>
    <row r="1936" spans="1:5" ht="12.75">
      <c r="A1936" s="220"/>
      <c r="B1936" s="220"/>
      <c r="C1936" s="220"/>
      <c r="D1936" s="220"/>
      <c r="E1936" s="220"/>
    </row>
    <row r="1937" spans="1:5" ht="12.75">
      <c r="A1937" s="218"/>
      <c r="B1937" s="217"/>
      <c r="C1937" s="189"/>
      <c r="D1937" s="189"/>
      <c r="E1937" s="218"/>
    </row>
    <row r="1938" spans="1:5" ht="12.75">
      <c r="A1938" s="316"/>
      <c r="B1938" s="316"/>
      <c r="C1938" s="316"/>
      <c r="D1938" s="316"/>
      <c r="E1938" s="316"/>
    </row>
    <row r="1939" spans="1:5" ht="12.75">
      <c r="A1939" s="192" t="s">
        <v>1247</v>
      </c>
      <c r="B1939" s="192" t="s">
        <v>1248</v>
      </c>
      <c r="C1939" s="192" t="s">
        <v>1249</v>
      </c>
      <c r="D1939" s="192" t="s">
        <v>1250</v>
      </c>
      <c r="E1939" s="192" t="s">
        <v>931</v>
      </c>
    </row>
    <row r="1940" spans="1:5" ht="12.75">
      <c r="A1940" s="186"/>
      <c r="B1940" s="185"/>
      <c r="C1940" s="186"/>
      <c r="D1940" s="186"/>
      <c r="E1940" s="186">
        <f>C1940*D1940</f>
        <v>0</v>
      </c>
    </row>
    <row r="1941" spans="1:5" ht="12.75">
      <c r="A1941" s="186"/>
      <c r="B1941" s="185"/>
      <c r="C1941" s="186"/>
      <c r="D1941" s="186"/>
      <c r="E1941" s="186">
        <f>C1941*D1941</f>
        <v>0</v>
      </c>
    </row>
    <row r="1942" spans="1:5" ht="12.75">
      <c r="A1942" s="214"/>
      <c r="B1942" s="215"/>
      <c r="C1942" s="211"/>
      <c r="D1942" s="211"/>
      <c r="E1942" s="211">
        <f>C1942*D1942</f>
        <v>0</v>
      </c>
    </row>
    <row r="1943" spans="1:5" ht="12.75">
      <c r="A1943" s="186" t="s">
        <v>26</v>
      </c>
      <c r="B1943" s="185"/>
      <c r="C1943" s="186"/>
      <c r="D1943" s="186"/>
      <c r="E1943" s="186">
        <f>SUM(E1940:E1942)</f>
        <v>0</v>
      </c>
    </row>
    <row r="1944" spans="1:5" ht="12.75">
      <c r="A1944" s="186"/>
      <c r="B1944" s="185"/>
      <c r="C1944" s="186"/>
      <c r="D1944" s="186"/>
      <c r="E1944" s="186"/>
    </row>
    <row r="1945" spans="1:5" ht="12.75">
      <c r="A1945" s="186"/>
      <c r="B1945" s="185"/>
      <c r="C1945" s="186"/>
      <c r="D1945" s="186"/>
      <c r="E1945" s="186">
        <f>C1945*D1945</f>
        <v>0</v>
      </c>
    </row>
    <row r="1946" spans="1:5" ht="12.75">
      <c r="A1946" s="186"/>
      <c r="B1946" s="185"/>
      <c r="C1946" s="186"/>
      <c r="D1946" s="186"/>
      <c r="E1946" s="186">
        <f>C1946*D1946</f>
        <v>0</v>
      </c>
    </row>
    <row r="1947" spans="1:5" ht="12.75">
      <c r="A1947" s="186" t="s">
        <v>1267</v>
      </c>
      <c r="B1947" s="185"/>
      <c r="C1947" s="186"/>
      <c r="D1947" s="186"/>
      <c r="E1947" s="186">
        <f>SUM(E1945:E1946)</f>
        <v>0</v>
      </c>
    </row>
    <row r="1948" spans="1:5" ht="12.75">
      <c r="A1948" s="186"/>
      <c r="B1948" s="185"/>
      <c r="C1948" s="186"/>
      <c r="D1948" s="186"/>
      <c r="E1948" s="186"/>
    </row>
    <row r="1949" spans="1:5" ht="12.75">
      <c r="A1949" s="186" t="s">
        <v>1269</v>
      </c>
      <c r="B1949" s="185"/>
      <c r="C1949" s="186"/>
      <c r="D1949" s="186"/>
      <c r="E1949" s="186">
        <f>E1947*$H$4</f>
        <v>0</v>
      </c>
    </row>
    <row r="1950" spans="1:5" ht="12.75">
      <c r="A1950" s="186"/>
      <c r="B1950" s="185"/>
      <c r="C1950" s="186"/>
      <c r="D1950" s="186"/>
      <c r="E1950" s="186"/>
    </row>
    <row r="1951" spans="1:5" ht="12.75">
      <c r="A1951" s="184" t="s">
        <v>1238</v>
      </c>
      <c r="B1951" s="185"/>
      <c r="C1951" s="186"/>
      <c r="D1951" s="186"/>
      <c r="E1951" s="184">
        <f>SUM(E1943,E1947,E1949)</f>
        <v>0</v>
      </c>
    </row>
    <row r="1952" spans="1:5" ht="12.75">
      <c r="A1952" s="184" t="s">
        <v>1273</v>
      </c>
      <c r="B1952" s="185"/>
      <c r="C1952" s="186"/>
      <c r="D1952" s="186"/>
      <c r="E1952" s="184">
        <f>E1951*0.2</f>
        <v>0</v>
      </c>
    </row>
    <row r="1953" spans="1:5" ht="12.75">
      <c r="A1953" s="184" t="s">
        <v>1238</v>
      </c>
      <c r="B1953" s="185"/>
      <c r="C1953" s="186"/>
      <c r="D1953" s="186"/>
      <c r="E1953" s="184">
        <f>SUM(E1951:E1952)</f>
        <v>0</v>
      </c>
    </row>
    <row r="1954" spans="1:5" ht="12.75">
      <c r="A1954" s="218"/>
      <c r="B1954" s="217"/>
      <c r="C1954" s="189"/>
      <c r="D1954" s="189"/>
      <c r="E1954" s="218"/>
    </row>
    <row r="1955" spans="1:5" ht="12.75">
      <c r="A1955" s="189"/>
      <c r="B1955" s="189"/>
      <c r="C1955" s="189"/>
      <c r="D1955" s="189"/>
      <c r="E1955" s="189"/>
    </row>
    <row r="1956" spans="1:5" ht="12.75">
      <c r="A1956" s="316"/>
      <c r="B1956" s="316"/>
      <c r="C1956" s="316"/>
      <c r="D1956" s="316"/>
      <c r="E1956" s="316"/>
    </row>
    <row r="1957" spans="1:5" ht="12.75">
      <c r="A1957" s="192" t="s">
        <v>1247</v>
      </c>
      <c r="B1957" s="192" t="s">
        <v>1248</v>
      </c>
      <c r="C1957" s="192" t="s">
        <v>1249</v>
      </c>
      <c r="D1957" s="192" t="s">
        <v>1250</v>
      </c>
      <c r="E1957" s="192" t="s">
        <v>931</v>
      </c>
    </row>
    <row r="1958" spans="1:5" ht="12.75">
      <c r="A1958" s="186"/>
      <c r="B1958" s="185"/>
      <c r="C1958" s="186"/>
      <c r="D1958" s="186"/>
      <c r="E1958" s="186">
        <f>C1958*D1958</f>
        <v>0</v>
      </c>
    </row>
    <row r="1959" spans="1:5" ht="12.75">
      <c r="A1959" s="186"/>
      <c r="B1959" s="185"/>
      <c r="C1959" s="186"/>
      <c r="D1959" s="186"/>
      <c r="E1959" s="186">
        <f>C1959*D1959</f>
        <v>0</v>
      </c>
    </row>
    <row r="1960" spans="1:5" ht="12.75">
      <c r="A1960" s="214"/>
      <c r="B1960" s="215"/>
      <c r="C1960" s="211"/>
      <c r="D1960" s="211"/>
      <c r="E1960" s="211"/>
    </row>
    <row r="1961" spans="1:5" ht="12.75">
      <c r="A1961" s="186" t="s">
        <v>26</v>
      </c>
      <c r="B1961" s="185"/>
      <c r="C1961" s="186"/>
      <c r="D1961" s="186"/>
      <c r="E1961" s="186">
        <f>SUM(E1958:E1960)</f>
        <v>0</v>
      </c>
    </row>
    <row r="1962" spans="1:5" ht="12.75">
      <c r="A1962" s="186"/>
      <c r="B1962" s="185"/>
      <c r="C1962" s="186"/>
      <c r="D1962" s="186"/>
      <c r="E1962" s="186"/>
    </row>
    <row r="1963" spans="1:5" ht="12.75">
      <c r="A1963" s="186"/>
      <c r="B1963" s="185"/>
      <c r="C1963" s="186"/>
      <c r="D1963" s="186"/>
      <c r="E1963" s="186">
        <f>C1963*D1963</f>
        <v>0</v>
      </c>
    </row>
    <row r="1964" spans="1:5" ht="12.75">
      <c r="A1964" s="186"/>
      <c r="B1964" s="185"/>
      <c r="C1964" s="186"/>
      <c r="D1964" s="186"/>
      <c r="E1964" s="186"/>
    </row>
    <row r="1965" spans="1:5" ht="12.75">
      <c r="A1965" s="186" t="s">
        <v>1267</v>
      </c>
      <c r="B1965" s="185"/>
      <c r="C1965" s="186"/>
      <c r="D1965" s="186"/>
      <c r="E1965" s="186">
        <f>SUM(E1963:E1964)</f>
        <v>0</v>
      </c>
    </row>
    <row r="1966" spans="1:5" ht="12.75">
      <c r="A1966" s="186"/>
      <c r="B1966" s="185"/>
      <c r="C1966" s="186"/>
      <c r="D1966" s="186"/>
      <c r="E1966" s="186"/>
    </row>
    <row r="1967" spans="1:5" ht="12.75">
      <c r="A1967" s="186" t="s">
        <v>1269</v>
      </c>
      <c r="B1967" s="185"/>
      <c r="C1967" s="186"/>
      <c r="D1967" s="186"/>
      <c r="E1967" s="186">
        <f>E1965*$H$4</f>
        <v>0</v>
      </c>
    </row>
    <row r="1968" spans="1:5" ht="12.75">
      <c r="A1968" s="186"/>
      <c r="B1968" s="185"/>
      <c r="C1968" s="186"/>
      <c r="D1968" s="186"/>
      <c r="E1968" s="186"/>
    </row>
    <row r="1969" spans="1:5" ht="12.75">
      <c r="A1969" s="184" t="s">
        <v>1238</v>
      </c>
      <c r="B1969" s="185"/>
      <c r="C1969" s="186"/>
      <c r="D1969" s="186"/>
      <c r="E1969" s="184">
        <f>SUM(E1961,E1965,E1967)</f>
        <v>0</v>
      </c>
    </row>
    <row r="1970" spans="1:5" ht="12.75">
      <c r="A1970" s="184" t="s">
        <v>1273</v>
      </c>
      <c r="B1970" s="185"/>
      <c r="C1970" s="186"/>
      <c r="D1970" s="186"/>
      <c r="E1970" s="184">
        <f>E1969*0.2</f>
        <v>0</v>
      </c>
    </row>
    <row r="1971" spans="1:5" ht="12.75">
      <c r="A1971" s="184" t="s">
        <v>1238</v>
      </c>
      <c r="B1971" s="185"/>
      <c r="C1971" s="186"/>
      <c r="D1971" s="186"/>
      <c r="E1971" s="184">
        <f>SUM(E1969:E1970)</f>
        <v>0</v>
      </c>
    </row>
    <row r="1972" spans="1:5" ht="12.75">
      <c r="A1972" s="218"/>
      <c r="B1972" s="217"/>
      <c r="C1972" s="189"/>
      <c r="D1972" s="189"/>
      <c r="E1972" s="218"/>
    </row>
    <row r="1973" spans="1:5" ht="12.75">
      <c r="A1973" s="316"/>
      <c r="B1973" s="316"/>
      <c r="C1973" s="316"/>
      <c r="D1973" s="316"/>
      <c r="E1973" s="316"/>
    </row>
    <row r="1974" spans="1:5" ht="12.75">
      <c r="A1974" s="192" t="s">
        <v>1247</v>
      </c>
      <c r="B1974" s="192" t="s">
        <v>1248</v>
      </c>
      <c r="C1974" s="192" t="s">
        <v>1249</v>
      </c>
      <c r="D1974" s="192" t="s">
        <v>1250</v>
      </c>
      <c r="E1974" s="192" t="s">
        <v>931</v>
      </c>
    </row>
    <row r="1975" spans="1:5" ht="12.75">
      <c r="A1975" s="186"/>
      <c r="B1975" s="185"/>
      <c r="C1975" s="186"/>
      <c r="D1975" s="186"/>
      <c r="E1975" s="186">
        <f>C1975*D1975</f>
        <v>0</v>
      </c>
    </row>
    <row r="1976" spans="1:5" ht="12.75">
      <c r="A1976" s="186"/>
      <c r="B1976" s="185"/>
      <c r="C1976" s="186"/>
      <c r="D1976" s="186"/>
      <c r="E1976" s="186">
        <f>C1976*D1976</f>
        <v>0</v>
      </c>
    </row>
    <row r="1977" spans="1:5" ht="12.75">
      <c r="A1977" s="214"/>
      <c r="B1977" s="215"/>
      <c r="C1977" s="211"/>
      <c r="D1977" s="211"/>
      <c r="E1977" s="211">
        <f>C1977*D1977</f>
        <v>0</v>
      </c>
    </row>
    <row r="1978" spans="1:5" ht="12.75">
      <c r="A1978" s="186" t="s">
        <v>26</v>
      </c>
      <c r="B1978" s="185"/>
      <c r="C1978" s="186"/>
      <c r="D1978" s="186"/>
      <c r="E1978" s="186">
        <f>SUM(E1975:E1977)</f>
        <v>0</v>
      </c>
    </row>
    <row r="1979" spans="1:5" ht="12.75">
      <c r="A1979" s="186"/>
      <c r="B1979" s="185"/>
      <c r="C1979" s="186"/>
      <c r="D1979" s="186"/>
      <c r="E1979" s="186"/>
    </row>
    <row r="1980" spans="1:5" ht="12.75">
      <c r="A1980" s="186" t="s">
        <v>8</v>
      </c>
      <c r="B1980" s="185"/>
      <c r="C1980" s="186"/>
      <c r="D1980" s="186"/>
      <c r="E1980" s="186">
        <f>C1980*D1980</f>
        <v>0</v>
      </c>
    </row>
    <row r="1981" spans="1:5" ht="12.75">
      <c r="A1981" s="186" t="s">
        <v>36</v>
      </c>
      <c r="B1981" s="185"/>
      <c r="C1981" s="186"/>
      <c r="D1981" s="186"/>
      <c r="E1981" s="186">
        <f>C1981*D1981</f>
        <v>0</v>
      </c>
    </row>
    <row r="1982" spans="1:5" ht="12.75">
      <c r="A1982" s="186" t="s">
        <v>1267</v>
      </c>
      <c r="B1982" s="185"/>
      <c r="C1982" s="186"/>
      <c r="D1982" s="186"/>
      <c r="E1982" s="186">
        <f>SUM(E1980:E1981)</f>
        <v>0</v>
      </c>
    </row>
    <row r="1983" spans="1:5" ht="12.75">
      <c r="A1983" s="186"/>
      <c r="B1983" s="185"/>
      <c r="C1983" s="186"/>
      <c r="D1983" s="186"/>
      <c r="E1983" s="186"/>
    </row>
    <row r="1984" spans="1:5" ht="12.75">
      <c r="A1984" s="186" t="s">
        <v>1269</v>
      </c>
      <c r="B1984" s="185"/>
      <c r="C1984" s="186"/>
      <c r="D1984" s="186"/>
      <c r="E1984" s="186">
        <f>E1982*$H$4</f>
        <v>0</v>
      </c>
    </row>
    <row r="1985" spans="1:5" ht="12.75">
      <c r="A1985" s="186"/>
      <c r="B1985" s="185"/>
      <c r="C1985" s="186"/>
      <c r="D1985" s="186"/>
      <c r="E1985" s="186"/>
    </row>
    <row r="1986" spans="1:5" ht="12.75">
      <c r="A1986" s="184" t="s">
        <v>1238</v>
      </c>
      <c r="B1986" s="185"/>
      <c r="C1986" s="186"/>
      <c r="D1986" s="186"/>
      <c r="E1986" s="184">
        <f>SUM(E1978,E1982,E1984)</f>
        <v>0</v>
      </c>
    </row>
    <row r="1987" spans="1:5" ht="12.75">
      <c r="A1987" s="184" t="s">
        <v>1273</v>
      </c>
      <c r="B1987" s="185"/>
      <c r="C1987" s="186"/>
      <c r="D1987" s="186"/>
      <c r="E1987" s="184">
        <f>E1986*0.2</f>
        <v>0</v>
      </c>
    </row>
    <row r="1988" spans="1:5" ht="12.75">
      <c r="A1988" s="184" t="s">
        <v>1238</v>
      </c>
      <c r="B1988" s="185"/>
      <c r="C1988" s="186"/>
      <c r="D1988" s="186"/>
      <c r="E1988" s="184">
        <f>SUM(E1986:E1987)</f>
        <v>0</v>
      </c>
    </row>
    <row r="1989" spans="1:5" ht="12.75">
      <c r="A1989" s="218"/>
      <c r="B1989" s="217"/>
      <c r="C1989" s="189"/>
      <c r="D1989" s="189"/>
      <c r="E1989" s="218"/>
    </row>
    <row r="1990" spans="1:5" ht="12.75">
      <c r="A1990" s="316"/>
      <c r="B1990" s="316"/>
      <c r="C1990" s="316"/>
      <c r="D1990" s="316"/>
      <c r="E1990" s="316"/>
    </row>
    <row r="1991" spans="1:5" ht="12.75">
      <c r="A1991" s="192" t="s">
        <v>1247</v>
      </c>
      <c r="B1991" s="192" t="s">
        <v>1248</v>
      </c>
      <c r="C1991" s="192" t="s">
        <v>1249</v>
      </c>
      <c r="D1991" s="192" t="s">
        <v>1250</v>
      </c>
      <c r="E1991" s="192" t="s">
        <v>931</v>
      </c>
    </row>
    <row r="1992" spans="1:5" ht="12.75">
      <c r="A1992" s="186"/>
      <c r="B1992" s="185"/>
      <c r="C1992" s="186"/>
      <c r="D1992" s="186"/>
      <c r="E1992" s="186">
        <f>C1992*D1992</f>
        <v>0</v>
      </c>
    </row>
    <row r="1993" spans="1:5" ht="12.75">
      <c r="A1993" s="186"/>
      <c r="B1993" s="185"/>
      <c r="C1993" s="186"/>
      <c r="D1993" s="186"/>
      <c r="E1993" s="186">
        <f>C1993*D1993</f>
        <v>0</v>
      </c>
    </row>
    <row r="1994" spans="1:5" ht="12.75">
      <c r="A1994" s="214"/>
      <c r="B1994" s="215"/>
      <c r="C1994" s="211"/>
      <c r="D1994" s="211"/>
      <c r="E1994" s="211">
        <f>C1994*D1994</f>
        <v>0</v>
      </c>
    </row>
    <row r="1995" spans="1:5" ht="12.75">
      <c r="A1995" s="186" t="s">
        <v>26</v>
      </c>
      <c r="B1995" s="185"/>
      <c r="C1995" s="186"/>
      <c r="D1995" s="186"/>
      <c r="E1995" s="186">
        <f>SUM(E1992:E1994)</f>
        <v>0</v>
      </c>
    </row>
    <row r="1996" spans="1:5" ht="12.75">
      <c r="A1996" s="186"/>
      <c r="B1996" s="185"/>
      <c r="C1996" s="186"/>
      <c r="D1996" s="186"/>
      <c r="E1996" s="186"/>
    </row>
    <row r="1997" spans="1:5" ht="12.75">
      <c r="A1997" s="186"/>
      <c r="B1997" s="185"/>
      <c r="C1997" s="186"/>
      <c r="D1997" s="186"/>
      <c r="E1997" s="186">
        <f>C1997*D1997</f>
        <v>0</v>
      </c>
    </row>
    <row r="1998" spans="1:5" ht="12.75">
      <c r="A1998" s="186"/>
      <c r="B1998" s="185"/>
      <c r="C1998" s="186"/>
      <c r="D1998" s="186"/>
      <c r="E1998" s="186">
        <f>C1998*D1998</f>
        <v>0</v>
      </c>
    </row>
    <row r="1999" spans="1:5" ht="12.75">
      <c r="A1999" s="186" t="s">
        <v>1267</v>
      </c>
      <c r="B1999" s="185"/>
      <c r="C1999" s="186"/>
      <c r="D1999" s="186"/>
      <c r="E1999" s="186">
        <f>SUM(E1997:E1998)</f>
        <v>0</v>
      </c>
    </row>
    <row r="2000" spans="1:5" ht="12.75">
      <c r="A2000" s="186"/>
      <c r="B2000" s="185"/>
      <c r="C2000" s="186"/>
      <c r="D2000" s="186"/>
      <c r="E2000" s="186"/>
    </row>
    <row r="2001" spans="1:5" ht="12.75">
      <c r="A2001" s="186" t="s">
        <v>1269</v>
      </c>
      <c r="B2001" s="185"/>
      <c r="C2001" s="186"/>
      <c r="D2001" s="186"/>
      <c r="E2001" s="186">
        <f>E1999*$H$4</f>
        <v>0</v>
      </c>
    </row>
    <row r="2002" spans="1:5" ht="12.75">
      <c r="A2002" s="186"/>
      <c r="B2002" s="185"/>
      <c r="C2002" s="186"/>
      <c r="D2002" s="186"/>
      <c r="E2002" s="186"/>
    </row>
    <row r="2003" spans="1:5" ht="12.75">
      <c r="A2003" s="184" t="s">
        <v>1238</v>
      </c>
      <c r="B2003" s="185"/>
      <c r="C2003" s="186"/>
      <c r="D2003" s="186"/>
      <c r="E2003" s="184">
        <f>SUM(E1995,E1999,E2001)</f>
        <v>0</v>
      </c>
    </row>
    <row r="2004" spans="1:5" ht="12.75">
      <c r="A2004" s="184" t="s">
        <v>1273</v>
      </c>
      <c r="B2004" s="185"/>
      <c r="C2004" s="186"/>
      <c r="D2004" s="186"/>
      <c r="E2004" s="184">
        <f>E2003*0.2</f>
        <v>0</v>
      </c>
    </row>
    <row r="2005" spans="1:5" ht="12.75">
      <c r="A2005" s="184" t="s">
        <v>1238</v>
      </c>
      <c r="B2005" s="185"/>
      <c r="C2005" s="186"/>
      <c r="D2005" s="186"/>
      <c r="E2005" s="184">
        <f>SUM(E2003:E2004)</f>
        <v>0</v>
      </c>
    </row>
    <row r="2006" spans="1:5" ht="12.75">
      <c r="A2006" s="218"/>
      <c r="B2006" s="217"/>
      <c r="C2006" s="189"/>
      <c r="D2006" s="189"/>
      <c r="E2006" s="218"/>
    </row>
    <row r="2007" spans="1:5" ht="12.75">
      <c r="A2007" s="318" t="s">
        <v>582</v>
      </c>
      <c r="B2007" s="318"/>
      <c r="C2007" s="318"/>
      <c r="D2007" s="318"/>
      <c r="E2007" s="318"/>
    </row>
    <row r="2008" spans="1:5" ht="12.75">
      <c r="A2008" s="192" t="s">
        <v>1247</v>
      </c>
      <c r="B2008" s="192" t="s">
        <v>1248</v>
      </c>
      <c r="C2008" s="192" t="s">
        <v>1249</v>
      </c>
      <c r="D2008" s="192" t="s">
        <v>1250</v>
      </c>
      <c r="E2008" s="192" t="s">
        <v>931</v>
      </c>
    </row>
    <row r="2009" spans="1:5" ht="12.75">
      <c r="A2009" s="186" t="s">
        <v>573</v>
      </c>
      <c r="B2009" s="185" t="s">
        <v>1014</v>
      </c>
      <c r="C2009" s="186">
        <v>5.08</v>
      </c>
      <c r="D2009" s="186">
        <v>11</v>
      </c>
      <c r="E2009" s="186">
        <f aca="true" t="shared" si="9" ref="E2009:E2019">C2009*D2009</f>
        <v>55.88</v>
      </c>
    </row>
    <row r="2010" spans="1:5" ht="12.75">
      <c r="A2010" s="186" t="s">
        <v>1257</v>
      </c>
      <c r="B2010" s="185" t="s">
        <v>1014</v>
      </c>
      <c r="C2010" s="186">
        <v>4.9</v>
      </c>
      <c r="D2010" s="186">
        <v>4.5</v>
      </c>
      <c r="E2010" s="186">
        <f t="shared" si="9"/>
        <v>22.05</v>
      </c>
    </row>
    <row r="2011" spans="1:5" ht="12.75">
      <c r="A2011" s="186" t="s">
        <v>574</v>
      </c>
      <c r="B2011" s="185" t="s">
        <v>1014</v>
      </c>
      <c r="C2011" s="186">
        <v>3</v>
      </c>
      <c r="D2011" s="186">
        <v>2.25</v>
      </c>
      <c r="E2011" s="186">
        <f t="shared" si="9"/>
        <v>6.75</v>
      </c>
    </row>
    <row r="2012" spans="1:5" ht="12.75">
      <c r="A2012" s="186" t="s">
        <v>575</v>
      </c>
      <c r="B2012" s="185" t="s">
        <v>1014</v>
      </c>
      <c r="C2012" s="186">
        <v>0.8</v>
      </c>
      <c r="D2012" s="186">
        <v>7</v>
      </c>
      <c r="E2012" s="186">
        <f t="shared" si="9"/>
        <v>5.6000000000000005</v>
      </c>
    </row>
    <row r="2013" spans="1:5" ht="12.75">
      <c r="A2013" s="186" t="s">
        <v>576</v>
      </c>
      <c r="B2013" s="185" t="s">
        <v>1014</v>
      </c>
      <c r="C2013" s="186">
        <v>1.782</v>
      </c>
      <c r="D2013" s="186">
        <v>13.5</v>
      </c>
      <c r="E2013" s="186">
        <f t="shared" si="9"/>
        <v>24.057000000000002</v>
      </c>
    </row>
    <row r="2014" spans="1:5" ht="12.75">
      <c r="A2014" s="186" t="s">
        <v>577</v>
      </c>
      <c r="B2014" s="185" t="s">
        <v>1010</v>
      </c>
      <c r="C2014" s="186">
        <v>1.19</v>
      </c>
      <c r="D2014" s="186">
        <v>6</v>
      </c>
      <c r="E2014" s="186">
        <f t="shared" si="9"/>
        <v>7.14</v>
      </c>
    </row>
    <row r="2015" spans="1:5" ht="12.75">
      <c r="A2015" s="186" t="s">
        <v>578</v>
      </c>
      <c r="B2015" s="185" t="s">
        <v>1260</v>
      </c>
      <c r="C2015" s="186">
        <v>1</v>
      </c>
      <c r="D2015" s="186">
        <v>5</v>
      </c>
      <c r="E2015" s="186">
        <f t="shared" si="9"/>
        <v>5</v>
      </c>
    </row>
    <row r="2016" spans="1:5" ht="12.75">
      <c r="A2016" s="186" t="s">
        <v>579</v>
      </c>
      <c r="B2016" s="185" t="s">
        <v>1266</v>
      </c>
      <c r="C2016" s="186">
        <v>0.085</v>
      </c>
      <c r="D2016" s="186">
        <v>2</v>
      </c>
      <c r="E2016" s="186">
        <f t="shared" si="9"/>
        <v>0.17</v>
      </c>
    </row>
    <row r="2017" spans="1:5" ht="12.75">
      <c r="A2017" s="186" t="s">
        <v>580</v>
      </c>
      <c r="B2017" s="185" t="s">
        <v>1260</v>
      </c>
      <c r="C2017" s="186">
        <v>24</v>
      </c>
      <c r="D2017" s="186">
        <v>0.4</v>
      </c>
      <c r="E2017" s="186">
        <f t="shared" si="9"/>
        <v>9.600000000000001</v>
      </c>
    </row>
    <row r="2018" spans="1:5" ht="12.75">
      <c r="A2018" s="186" t="s">
        <v>1263</v>
      </c>
      <c r="B2018" s="185" t="s">
        <v>1023</v>
      </c>
      <c r="C2018" s="186">
        <v>0.081</v>
      </c>
      <c r="D2018" s="186">
        <v>70</v>
      </c>
      <c r="E2018" s="186">
        <f t="shared" si="9"/>
        <v>5.67</v>
      </c>
    </row>
    <row r="2019" spans="1:5" ht="12.75">
      <c r="A2019" s="186" t="s">
        <v>581</v>
      </c>
      <c r="B2019" s="185" t="s">
        <v>1023</v>
      </c>
      <c r="C2019" s="186">
        <v>0.073</v>
      </c>
      <c r="D2019" s="186">
        <v>27</v>
      </c>
      <c r="E2019" s="186">
        <f t="shared" si="9"/>
        <v>1.9709999999999999</v>
      </c>
    </row>
    <row r="2020" spans="1:5" ht="12.75">
      <c r="A2020" s="186" t="s">
        <v>1262</v>
      </c>
      <c r="B2020" s="185"/>
      <c r="C2020" s="186"/>
      <c r="D2020" s="186"/>
      <c r="E2020" s="186">
        <f>SUM(E2009:E2019)</f>
        <v>143.888</v>
      </c>
    </row>
    <row r="2021" spans="1:5" ht="12.75">
      <c r="A2021" s="186"/>
      <c r="B2021" s="185"/>
      <c r="C2021" s="186"/>
      <c r="D2021" s="186"/>
      <c r="E2021" s="186"/>
    </row>
    <row r="2022" spans="1:5" ht="12.75">
      <c r="A2022" s="186" t="s">
        <v>32</v>
      </c>
      <c r="B2022" s="185" t="s">
        <v>1266</v>
      </c>
      <c r="C2022" s="186">
        <v>0.568</v>
      </c>
      <c r="D2022" s="186">
        <v>2.91</v>
      </c>
      <c r="E2022" s="186">
        <v>1.65</v>
      </c>
    </row>
    <row r="2023" spans="1:5" ht="12.75">
      <c r="A2023" s="186" t="s">
        <v>8</v>
      </c>
      <c r="B2023" s="185" t="s">
        <v>1266</v>
      </c>
      <c r="C2023" s="186">
        <v>1</v>
      </c>
      <c r="D2023" s="186">
        <v>2.91</v>
      </c>
      <c r="E2023" s="186">
        <v>2.91</v>
      </c>
    </row>
    <row r="2024" spans="1:5" ht="12.75">
      <c r="A2024" s="186" t="s">
        <v>1265</v>
      </c>
      <c r="B2024" s="185" t="s">
        <v>1266</v>
      </c>
      <c r="C2024" s="186">
        <v>5</v>
      </c>
      <c r="D2024" s="186">
        <v>1.94</v>
      </c>
      <c r="E2024" s="186">
        <f>C2024*D2024</f>
        <v>9.7</v>
      </c>
    </row>
    <row r="2025" spans="1:5" ht="12.75">
      <c r="A2025" s="186" t="s">
        <v>1267</v>
      </c>
      <c r="B2025" s="185"/>
      <c r="C2025" s="186"/>
      <c r="D2025" s="186"/>
      <c r="E2025" s="186">
        <v>14.26</v>
      </c>
    </row>
    <row r="2026" spans="1:5" ht="12.75">
      <c r="A2026" s="186"/>
      <c r="B2026" s="185"/>
      <c r="C2026" s="186"/>
      <c r="D2026" s="186"/>
      <c r="E2026" s="186"/>
    </row>
    <row r="2027" spans="1:5" ht="12.75">
      <c r="A2027" s="186" t="s">
        <v>1269</v>
      </c>
      <c r="B2027" s="185"/>
      <c r="C2027" s="186"/>
      <c r="D2027" s="186"/>
      <c r="E2027" s="186">
        <v>17.825</v>
      </c>
    </row>
    <row r="2028" spans="1:5" ht="12.75">
      <c r="A2028" s="186"/>
      <c r="B2028" s="185"/>
      <c r="C2028" s="186"/>
      <c r="D2028" s="186"/>
      <c r="E2028" s="186"/>
    </row>
    <row r="2029" spans="1:5" ht="12.75">
      <c r="A2029" s="201" t="s">
        <v>1238</v>
      </c>
      <c r="B2029" s="216"/>
      <c r="C2029" s="200"/>
      <c r="D2029" s="200"/>
      <c r="E2029" s="201">
        <f>SUM(E2020,E2025,E2027)</f>
        <v>175.97299999999998</v>
      </c>
    </row>
    <row r="2030" spans="1:5" ht="12.75">
      <c r="A2030" s="184" t="s">
        <v>1273</v>
      </c>
      <c r="B2030" s="185"/>
      <c r="C2030" s="186"/>
      <c r="D2030" s="186"/>
      <c r="E2030" s="184">
        <f>E2029*0.2</f>
        <v>35.1946</v>
      </c>
    </row>
    <row r="2031" spans="1:5" ht="12.75">
      <c r="A2031" s="184" t="s">
        <v>1238</v>
      </c>
      <c r="B2031" s="185"/>
      <c r="C2031" s="186"/>
      <c r="D2031" s="186"/>
      <c r="E2031" s="184">
        <f>SUM(E2029:E2030)</f>
        <v>211.1676</v>
      </c>
    </row>
    <row r="2032" spans="1:5" ht="12.75">
      <c r="A2032" s="190"/>
      <c r="B2032" s="190"/>
      <c r="C2032" s="190"/>
      <c r="D2032" s="190"/>
      <c r="E2032" s="190"/>
    </row>
    <row r="2033" spans="1:5" ht="12.75">
      <c r="A2033" s="316" t="s">
        <v>114</v>
      </c>
      <c r="B2033" s="316"/>
      <c r="C2033" s="316"/>
      <c r="D2033" s="316"/>
      <c r="E2033" s="316"/>
    </row>
    <row r="2034" spans="1:5" ht="12.75">
      <c r="A2034" s="192" t="s">
        <v>1247</v>
      </c>
      <c r="B2034" s="192" t="s">
        <v>1248</v>
      </c>
      <c r="C2034" s="192" t="s">
        <v>1249</v>
      </c>
      <c r="D2034" s="192" t="s">
        <v>1250</v>
      </c>
      <c r="E2034" s="192" t="s">
        <v>931</v>
      </c>
    </row>
    <row r="2035" spans="1:5" ht="12.75">
      <c r="A2035" s="186" t="s">
        <v>516</v>
      </c>
      <c r="B2035" s="185" t="s">
        <v>465</v>
      </c>
      <c r="C2035" s="186">
        <v>1</v>
      </c>
      <c r="D2035" s="186">
        <v>8.85</v>
      </c>
      <c r="E2035" s="186">
        <f>C2035*D2035</f>
        <v>8.85</v>
      </c>
    </row>
    <row r="2036" spans="1:5" ht="12.75">
      <c r="A2036" s="186" t="s">
        <v>26</v>
      </c>
      <c r="B2036" s="185"/>
      <c r="C2036" s="186"/>
      <c r="D2036" s="186"/>
      <c r="E2036" s="186">
        <f>SUM(E2035:E2035)</f>
        <v>8.85</v>
      </c>
    </row>
    <row r="2037" spans="1:5" ht="12.75">
      <c r="A2037" s="186"/>
      <c r="B2037" s="185"/>
      <c r="C2037" s="186"/>
      <c r="D2037" s="186"/>
      <c r="E2037" s="186"/>
    </row>
    <row r="2038" spans="1:5" ht="12.75">
      <c r="A2038" s="186" t="s">
        <v>99</v>
      </c>
      <c r="B2038" s="185" t="s">
        <v>1266</v>
      </c>
      <c r="C2038" s="186">
        <v>0.1</v>
      </c>
      <c r="D2038" s="186">
        <f>$H$6</f>
        <v>2.91</v>
      </c>
      <c r="E2038" s="186">
        <f>C2038*D2038</f>
        <v>0.29100000000000004</v>
      </c>
    </row>
    <row r="2039" spans="1:5" ht="12.75">
      <c r="A2039" s="186" t="s">
        <v>100</v>
      </c>
      <c r="B2039" s="185" t="s">
        <v>1266</v>
      </c>
      <c r="C2039" s="186">
        <v>0.1</v>
      </c>
      <c r="D2039" s="186">
        <f>$H$13</f>
        <v>2.2</v>
      </c>
      <c r="E2039" s="186">
        <f>C2039*D2039</f>
        <v>0.22000000000000003</v>
      </c>
    </row>
    <row r="2040" spans="1:5" ht="12.75">
      <c r="A2040" s="186" t="s">
        <v>1267</v>
      </c>
      <c r="B2040" s="185"/>
      <c r="C2040" s="186"/>
      <c r="D2040" s="186"/>
      <c r="E2040" s="186">
        <f>SUM(E2038:E2039)</f>
        <v>0.5110000000000001</v>
      </c>
    </row>
    <row r="2041" spans="1:5" ht="12.75">
      <c r="A2041" s="186"/>
      <c r="B2041" s="185"/>
      <c r="C2041" s="186"/>
      <c r="D2041" s="186"/>
      <c r="E2041" s="186"/>
    </row>
    <row r="2042" spans="1:5" ht="12.75">
      <c r="A2042" s="186" t="s">
        <v>1269</v>
      </c>
      <c r="B2042" s="185"/>
      <c r="C2042" s="186"/>
      <c r="D2042" s="186"/>
      <c r="E2042" s="186">
        <f>E2040*$H$4</f>
        <v>0.6387500000000002</v>
      </c>
    </row>
    <row r="2043" spans="1:5" ht="12.75">
      <c r="A2043" s="186"/>
      <c r="B2043" s="185"/>
      <c r="C2043" s="186"/>
      <c r="D2043" s="186"/>
      <c r="E2043" s="186"/>
    </row>
    <row r="2044" spans="1:5" ht="12.75">
      <c r="A2044" s="184" t="s">
        <v>1238</v>
      </c>
      <c r="B2044" s="185"/>
      <c r="C2044" s="186"/>
      <c r="D2044" s="186"/>
      <c r="E2044" s="184">
        <f>SUM(E2036,E2040,E2042)</f>
        <v>9.99975</v>
      </c>
    </row>
    <row r="2045" spans="1:5" ht="12.75">
      <c r="A2045" s="184" t="s">
        <v>1273</v>
      </c>
      <c r="B2045" s="185"/>
      <c r="C2045" s="186"/>
      <c r="D2045" s="186"/>
      <c r="E2045" s="184">
        <f>E2044*0.2</f>
        <v>1.9999500000000001</v>
      </c>
    </row>
    <row r="2046" spans="1:5" ht="12.75">
      <c r="A2046" s="184" t="s">
        <v>1238</v>
      </c>
      <c r="B2046" s="185"/>
      <c r="C2046" s="186"/>
      <c r="D2046" s="186"/>
      <c r="E2046" s="184">
        <f>SUM(E2044:E2045)</f>
        <v>11.9997</v>
      </c>
    </row>
    <row r="2047" spans="1:5" ht="12.75">
      <c r="A2047" s="190"/>
      <c r="B2047" s="190"/>
      <c r="C2047" s="190"/>
      <c r="D2047" s="190"/>
      <c r="E2047" s="190"/>
    </row>
    <row r="2048" spans="1:5" ht="12.75">
      <c r="A2048" s="316" t="s">
        <v>115</v>
      </c>
      <c r="B2048" s="316"/>
      <c r="C2048" s="316"/>
      <c r="D2048" s="316"/>
      <c r="E2048" s="316"/>
    </row>
    <row r="2049" spans="1:5" ht="12.75">
      <c r="A2049" s="192" t="s">
        <v>1247</v>
      </c>
      <c r="B2049" s="192" t="s">
        <v>1248</v>
      </c>
      <c r="C2049" s="192" t="s">
        <v>1249</v>
      </c>
      <c r="D2049" s="192" t="s">
        <v>1250</v>
      </c>
      <c r="E2049" s="192" t="s">
        <v>931</v>
      </c>
    </row>
    <row r="2050" spans="1:5" ht="12.75">
      <c r="A2050" s="186" t="s">
        <v>517</v>
      </c>
      <c r="B2050" s="185" t="s">
        <v>465</v>
      </c>
      <c r="C2050" s="186">
        <v>1</v>
      </c>
      <c r="D2050" s="186">
        <v>15.09</v>
      </c>
      <c r="E2050" s="186">
        <f>C2050*D2050</f>
        <v>15.09</v>
      </c>
    </row>
    <row r="2051" spans="1:5" ht="12.75">
      <c r="A2051" s="186" t="s">
        <v>26</v>
      </c>
      <c r="B2051" s="185"/>
      <c r="C2051" s="186"/>
      <c r="D2051" s="186"/>
      <c r="E2051" s="186">
        <f>SUM(E2050:E2050)</f>
        <v>15.09</v>
      </c>
    </row>
    <row r="2052" spans="1:5" ht="12.75">
      <c r="A2052" s="186"/>
      <c r="B2052" s="185"/>
      <c r="C2052" s="186"/>
      <c r="D2052" s="186"/>
      <c r="E2052" s="186"/>
    </row>
    <row r="2053" spans="1:5" ht="12.75">
      <c r="A2053" s="186" t="s">
        <v>99</v>
      </c>
      <c r="B2053" s="185" t="s">
        <v>1266</v>
      </c>
      <c r="C2053" s="186">
        <v>0.5</v>
      </c>
      <c r="D2053" s="186">
        <f>$H$6</f>
        <v>2.91</v>
      </c>
      <c r="E2053" s="186">
        <f>C2053*D2053</f>
        <v>1.455</v>
      </c>
    </row>
    <row r="2054" spans="1:5" ht="12.75">
      <c r="A2054" s="186" t="s">
        <v>100</v>
      </c>
      <c r="B2054" s="185" t="s">
        <v>1266</v>
      </c>
      <c r="C2054" s="186">
        <v>0.5</v>
      </c>
      <c r="D2054" s="186">
        <f>$H$13</f>
        <v>2.2</v>
      </c>
      <c r="E2054" s="186">
        <f>C2054*D2054</f>
        <v>1.1</v>
      </c>
    </row>
    <row r="2055" spans="1:5" ht="12.75">
      <c r="A2055" s="186" t="s">
        <v>1267</v>
      </c>
      <c r="B2055" s="185"/>
      <c r="C2055" s="186"/>
      <c r="D2055" s="186"/>
      <c r="E2055" s="186">
        <f>SUM(E2053:E2054)</f>
        <v>2.555</v>
      </c>
    </row>
    <row r="2056" spans="1:5" ht="12.75">
      <c r="A2056" s="186"/>
      <c r="B2056" s="185"/>
      <c r="C2056" s="186"/>
      <c r="D2056" s="186"/>
      <c r="E2056" s="186"/>
    </row>
    <row r="2057" spans="1:5" ht="12.75">
      <c r="A2057" s="186" t="s">
        <v>1269</v>
      </c>
      <c r="B2057" s="185"/>
      <c r="C2057" s="186"/>
      <c r="D2057" s="186"/>
      <c r="E2057" s="186">
        <f>E2055*$H$4</f>
        <v>3.19375</v>
      </c>
    </row>
    <row r="2058" spans="1:5" ht="12.75">
      <c r="A2058" s="186"/>
      <c r="B2058" s="185"/>
      <c r="C2058" s="186"/>
      <c r="D2058" s="186"/>
      <c r="E2058" s="186"/>
    </row>
    <row r="2059" spans="1:5" ht="12.75">
      <c r="A2059" s="184" t="s">
        <v>1238</v>
      </c>
      <c r="B2059" s="185"/>
      <c r="C2059" s="186"/>
      <c r="D2059" s="186"/>
      <c r="E2059" s="184">
        <f>SUM(E2051,E2055,E2057)</f>
        <v>20.83875</v>
      </c>
    </row>
    <row r="2060" spans="1:5" ht="12.75">
      <c r="A2060" s="184" t="s">
        <v>1273</v>
      </c>
      <c r="B2060" s="185"/>
      <c r="C2060" s="186"/>
      <c r="D2060" s="186"/>
      <c r="E2060" s="184">
        <f>E2059*0.2</f>
        <v>4.167750000000001</v>
      </c>
    </row>
    <row r="2061" spans="1:5" ht="12.75">
      <c r="A2061" s="184" t="s">
        <v>1238</v>
      </c>
      <c r="B2061" s="185"/>
      <c r="C2061" s="186"/>
      <c r="D2061" s="186"/>
      <c r="E2061" s="184">
        <f>SUM(E2059:E2060)</f>
        <v>25.006500000000003</v>
      </c>
    </row>
    <row r="2062" spans="1:5" ht="12.75">
      <c r="A2062" s="190"/>
      <c r="B2062" s="190"/>
      <c r="C2062" s="190"/>
      <c r="D2062" s="190"/>
      <c r="E2062" s="190"/>
    </row>
    <row r="2063" spans="1:5" ht="12.75">
      <c r="A2063" s="316" t="s">
        <v>116</v>
      </c>
      <c r="B2063" s="316"/>
      <c r="C2063" s="316"/>
      <c r="D2063" s="316"/>
      <c r="E2063" s="316"/>
    </row>
    <row r="2064" spans="1:5" ht="12.75">
      <c r="A2064" s="192" t="s">
        <v>1247</v>
      </c>
      <c r="B2064" s="192" t="s">
        <v>1248</v>
      </c>
      <c r="C2064" s="192" t="s">
        <v>1249</v>
      </c>
      <c r="D2064" s="192" t="s">
        <v>1250</v>
      </c>
      <c r="E2064" s="192" t="s">
        <v>931</v>
      </c>
    </row>
    <row r="2065" spans="1:5" ht="12.75">
      <c r="A2065" s="186" t="s">
        <v>518</v>
      </c>
      <c r="B2065" s="185" t="s">
        <v>465</v>
      </c>
      <c r="C2065" s="186">
        <v>1</v>
      </c>
      <c r="D2065" s="186">
        <v>236.2</v>
      </c>
      <c r="E2065" s="186">
        <f>C2065*D2065</f>
        <v>236.2</v>
      </c>
    </row>
    <row r="2066" spans="1:5" ht="12.75">
      <c r="A2066" s="186" t="s">
        <v>26</v>
      </c>
      <c r="B2066" s="185"/>
      <c r="C2066" s="186"/>
      <c r="D2066" s="186"/>
      <c r="E2066" s="186">
        <f>SUM(E2065:E2065)</f>
        <v>236.2</v>
      </c>
    </row>
    <row r="2067" spans="1:5" ht="12.75">
      <c r="A2067" s="186"/>
      <c r="B2067" s="185"/>
      <c r="C2067" s="186"/>
      <c r="D2067" s="186"/>
      <c r="E2067" s="186"/>
    </row>
    <row r="2068" spans="1:5" ht="12.75">
      <c r="A2068" s="186" t="s">
        <v>99</v>
      </c>
      <c r="B2068" s="185" t="s">
        <v>1266</v>
      </c>
      <c r="C2068" s="186">
        <v>1.2</v>
      </c>
      <c r="D2068" s="186">
        <f>$H$6</f>
        <v>2.91</v>
      </c>
      <c r="E2068" s="186">
        <f>C2068*D2068</f>
        <v>3.492</v>
      </c>
    </row>
    <row r="2069" spans="1:5" ht="12.75">
      <c r="A2069" s="186" t="s">
        <v>100</v>
      </c>
      <c r="B2069" s="185" t="s">
        <v>1266</v>
      </c>
      <c r="C2069" s="186">
        <v>1.2</v>
      </c>
      <c r="D2069" s="186">
        <f>$H$13</f>
        <v>2.2</v>
      </c>
      <c r="E2069" s="186">
        <f>C2069*D2069</f>
        <v>2.64</v>
      </c>
    </row>
    <row r="2070" spans="1:5" ht="12.75">
      <c r="A2070" s="186" t="s">
        <v>1267</v>
      </c>
      <c r="B2070" s="185"/>
      <c r="C2070" s="186"/>
      <c r="D2070" s="186"/>
      <c r="E2070" s="186">
        <f>SUM(E2068:E2069)</f>
        <v>6.132</v>
      </c>
    </row>
    <row r="2071" spans="1:5" ht="12.75">
      <c r="A2071" s="186"/>
      <c r="B2071" s="185"/>
      <c r="C2071" s="186"/>
      <c r="D2071" s="186"/>
      <c r="E2071" s="186"/>
    </row>
    <row r="2072" spans="1:5" ht="12.75">
      <c r="A2072" s="186" t="s">
        <v>1269</v>
      </c>
      <c r="B2072" s="185"/>
      <c r="C2072" s="186"/>
      <c r="D2072" s="186"/>
      <c r="E2072" s="186">
        <f>E2070*$H$4</f>
        <v>7.664999999999999</v>
      </c>
    </row>
    <row r="2073" spans="1:5" ht="12.75">
      <c r="A2073" s="186"/>
      <c r="B2073" s="185"/>
      <c r="C2073" s="186"/>
      <c r="D2073" s="186"/>
      <c r="E2073" s="186"/>
    </row>
    <row r="2074" spans="1:5" ht="12.75">
      <c r="A2074" s="184" t="s">
        <v>1238</v>
      </c>
      <c r="B2074" s="185"/>
      <c r="C2074" s="186"/>
      <c r="D2074" s="186"/>
      <c r="E2074" s="184">
        <f>SUM(E2066,E2070,E2072)</f>
        <v>249.99699999999999</v>
      </c>
    </row>
    <row r="2075" spans="1:5" ht="12.75">
      <c r="A2075" s="184" t="s">
        <v>1273</v>
      </c>
      <c r="B2075" s="185"/>
      <c r="C2075" s="186"/>
      <c r="D2075" s="186"/>
      <c r="E2075" s="184">
        <f>E2074*0.2</f>
        <v>49.9994</v>
      </c>
    </row>
    <row r="2076" spans="1:5" ht="12.75">
      <c r="A2076" s="184" t="s">
        <v>1238</v>
      </c>
      <c r="B2076" s="185"/>
      <c r="C2076" s="186"/>
      <c r="D2076" s="186"/>
      <c r="E2076" s="184">
        <f>SUM(E2074:E2075)</f>
        <v>299.9964</v>
      </c>
    </row>
    <row r="2077" spans="1:5" ht="12.75">
      <c r="A2077" s="190"/>
      <c r="B2077" s="190"/>
      <c r="C2077" s="190"/>
      <c r="D2077" s="190"/>
      <c r="E2077" s="190"/>
    </row>
    <row r="2078" spans="1:5" ht="12.75">
      <c r="A2078" s="316" t="s">
        <v>117</v>
      </c>
      <c r="B2078" s="316"/>
      <c r="C2078" s="316"/>
      <c r="D2078" s="316"/>
      <c r="E2078" s="316"/>
    </row>
    <row r="2079" spans="1:5" ht="12.75">
      <c r="A2079" s="192" t="s">
        <v>1247</v>
      </c>
      <c r="B2079" s="192" t="s">
        <v>1248</v>
      </c>
      <c r="C2079" s="192" t="s">
        <v>1249</v>
      </c>
      <c r="D2079" s="192" t="s">
        <v>1250</v>
      </c>
      <c r="E2079" s="192" t="s">
        <v>931</v>
      </c>
    </row>
    <row r="2080" spans="1:5" ht="12.75">
      <c r="A2080" s="186" t="s">
        <v>520</v>
      </c>
      <c r="B2080" s="185" t="s">
        <v>465</v>
      </c>
      <c r="C2080" s="186">
        <v>1</v>
      </c>
      <c r="D2080" s="186">
        <v>70.34</v>
      </c>
      <c r="E2080" s="186">
        <f>C2080*D2080</f>
        <v>70.34</v>
      </c>
    </row>
    <row r="2081" spans="1:5" ht="12.75">
      <c r="A2081" s="186" t="s">
        <v>26</v>
      </c>
      <c r="B2081" s="185"/>
      <c r="C2081" s="186"/>
      <c r="D2081" s="186"/>
      <c r="E2081" s="186">
        <f>SUM(E2080:E2080)</f>
        <v>70.34</v>
      </c>
    </row>
    <row r="2082" spans="1:5" ht="12.75">
      <c r="A2082" s="186"/>
      <c r="B2082" s="185"/>
      <c r="C2082" s="186"/>
      <c r="D2082" s="186"/>
      <c r="E2082" s="186"/>
    </row>
    <row r="2083" spans="1:5" ht="12.75">
      <c r="A2083" s="186" t="s">
        <v>99</v>
      </c>
      <c r="B2083" s="185" t="s">
        <v>1266</v>
      </c>
      <c r="C2083" s="186">
        <v>2</v>
      </c>
      <c r="D2083" s="186">
        <f>$H$6</f>
        <v>2.91</v>
      </c>
      <c r="E2083" s="186">
        <f>C2083*D2083</f>
        <v>5.82</v>
      </c>
    </row>
    <row r="2084" spans="1:5" ht="12.75">
      <c r="A2084" s="186" t="s">
        <v>100</v>
      </c>
      <c r="B2084" s="185" t="s">
        <v>1266</v>
      </c>
      <c r="C2084" s="186">
        <v>2</v>
      </c>
      <c r="D2084" s="186">
        <f>$H$13</f>
        <v>2.2</v>
      </c>
      <c r="E2084" s="186">
        <f>C2084*D2084</f>
        <v>4.4</v>
      </c>
    </row>
    <row r="2085" spans="1:5" ht="12.75">
      <c r="A2085" s="186" t="s">
        <v>1267</v>
      </c>
      <c r="B2085" s="185"/>
      <c r="C2085" s="186"/>
      <c r="D2085" s="186"/>
      <c r="E2085" s="186">
        <f>SUM(E2083:E2084)</f>
        <v>10.22</v>
      </c>
    </row>
    <row r="2086" spans="1:5" ht="12.75">
      <c r="A2086" s="186"/>
      <c r="B2086" s="185"/>
      <c r="C2086" s="186"/>
      <c r="D2086" s="186"/>
      <c r="E2086" s="186"/>
    </row>
    <row r="2087" spans="1:5" ht="12.75">
      <c r="A2087" s="186" t="s">
        <v>1269</v>
      </c>
      <c r="B2087" s="185"/>
      <c r="C2087" s="186"/>
      <c r="D2087" s="186"/>
      <c r="E2087" s="186">
        <f>E2085*$H$4</f>
        <v>12.775</v>
      </c>
    </row>
    <row r="2088" spans="1:5" ht="12.75">
      <c r="A2088" s="186"/>
      <c r="B2088" s="185"/>
      <c r="C2088" s="186"/>
      <c r="D2088" s="186"/>
      <c r="E2088" s="186"/>
    </row>
    <row r="2089" spans="1:5" ht="12.75">
      <c r="A2089" s="184" t="s">
        <v>1238</v>
      </c>
      <c r="B2089" s="185"/>
      <c r="C2089" s="186"/>
      <c r="D2089" s="186"/>
      <c r="E2089" s="184">
        <f>SUM(E2081,E2085,E2087)</f>
        <v>93.33500000000001</v>
      </c>
    </row>
    <row r="2090" spans="1:5" ht="12.75">
      <c r="A2090" s="184" t="s">
        <v>1273</v>
      </c>
      <c r="B2090" s="185"/>
      <c r="C2090" s="186"/>
      <c r="D2090" s="186"/>
      <c r="E2090" s="184">
        <f>E2089*0.2</f>
        <v>18.667</v>
      </c>
    </row>
    <row r="2091" spans="1:5" ht="12.75">
      <c r="A2091" s="184" t="s">
        <v>1238</v>
      </c>
      <c r="B2091" s="185"/>
      <c r="C2091" s="186"/>
      <c r="D2091" s="186"/>
      <c r="E2091" s="184">
        <f>SUM(E2089:E2090)</f>
        <v>112.00200000000001</v>
      </c>
    </row>
    <row r="2092" spans="1:5" ht="12.75">
      <c r="A2092" s="190"/>
      <c r="B2092" s="190"/>
      <c r="C2092" s="190"/>
      <c r="D2092" s="190"/>
      <c r="E2092" s="190"/>
    </row>
    <row r="2093" spans="1:5" ht="30" customHeight="1">
      <c r="A2093" s="316" t="s">
        <v>118</v>
      </c>
      <c r="B2093" s="316"/>
      <c r="C2093" s="316"/>
      <c r="D2093" s="316"/>
      <c r="E2093" s="316"/>
    </row>
    <row r="2094" spans="1:5" ht="12.75">
      <c r="A2094" s="192" t="s">
        <v>1247</v>
      </c>
      <c r="B2094" s="192" t="s">
        <v>1248</v>
      </c>
      <c r="C2094" s="192" t="s">
        <v>1249</v>
      </c>
      <c r="D2094" s="192" t="s">
        <v>1250</v>
      </c>
      <c r="E2094" s="192" t="s">
        <v>931</v>
      </c>
    </row>
    <row r="2095" spans="1:5" ht="12.75">
      <c r="A2095" s="186" t="s">
        <v>522</v>
      </c>
      <c r="B2095" s="185" t="s">
        <v>1010</v>
      </c>
      <c r="C2095" s="186">
        <v>1</v>
      </c>
      <c r="D2095" s="186">
        <v>255.58</v>
      </c>
      <c r="E2095" s="186">
        <f>C2095*D2095</f>
        <v>255.58</v>
      </c>
    </row>
    <row r="2096" spans="1:5" ht="12.75">
      <c r="A2096" s="186" t="s">
        <v>26</v>
      </c>
      <c r="B2096" s="185"/>
      <c r="C2096" s="186"/>
      <c r="D2096" s="186"/>
      <c r="E2096" s="186">
        <f>SUM(E2095:E2095)</f>
        <v>255.58</v>
      </c>
    </row>
    <row r="2097" spans="1:5" ht="12.75">
      <c r="A2097" s="186" t="s">
        <v>32</v>
      </c>
      <c r="B2097" s="185" t="s">
        <v>1266</v>
      </c>
      <c r="C2097" s="186">
        <v>0.5</v>
      </c>
      <c r="D2097" s="186">
        <v>2.91</v>
      </c>
      <c r="E2097" s="186">
        <f>C2097*D2097</f>
        <v>1.455</v>
      </c>
    </row>
    <row r="2098" spans="1:5" ht="12.75">
      <c r="A2098" s="186" t="s">
        <v>99</v>
      </c>
      <c r="B2098" s="185" t="s">
        <v>1266</v>
      </c>
      <c r="C2098" s="186">
        <v>4</v>
      </c>
      <c r="D2098" s="186">
        <f>$H$6</f>
        <v>2.91</v>
      </c>
      <c r="E2098" s="186">
        <f>C2098*D2098</f>
        <v>11.64</v>
      </c>
    </row>
    <row r="2099" spans="1:5" ht="12.75">
      <c r="A2099" s="186" t="s">
        <v>100</v>
      </c>
      <c r="B2099" s="185" t="s">
        <v>1266</v>
      </c>
      <c r="C2099" s="186">
        <v>2</v>
      </c>
      <c r="D2099" s="186">
        <f>$H$13</f>
        <v>2.2</v>
      </c>
      <c r="E2099" s="186">
        <f>C2099*D2099</f>
        <v>4.4</v>
      </c>
    </row>
    <row r="2100" spans="1:5" ht="12.75">
      <c r="A2100" s="186" t="s">
        <v>1267</v>
      </c>
      <c r="B2100" s="185"/>
      <c r="C2100" s="186"/>
      <c r="D2100" s="186"/>
      <c r="E2100" s="186">
        <f>SUM(E2098:E2099)</f>
        <v>16.04</v>
      </c>
    </row>
    <row r="2101" spans="1:5" ht="12.75">
      <c r="A2101" s="186"/>
      <c r="B2101" s="185"/>
      <c r="C2101" s="186"/>
      <c r="D2101" s="186"/>
      <c r="E2101" s="186"/>
    </row>
    <row r="2102" spans="1:5" ht="12.75">
      <c r="A2102" s="186" t="s">
        <v>1269</v>
      </c>
      <c r="B2102" s="185"/>
      <c r="C2102" s="186"/>
      <c r="D2102" s="186"/>
      <c r="E2102" s="186">
        <f>E2100*$H$4</f>
        <v>20.049999999999997</v>
      </c>
    </row>
    <row r="2103" spans="1:5" ht="12.75">
      <c r="A2103" s="186"/>
      <c r="B2103" s="185"/>
      <c r="C2103" s="186"/>
      <c r="D2103" s="186"/>
      <c r="E2103" s="186"/>
    </row>
    <row r="2104" spans="1:5" ht="12.75">
      <c r="A2104" s="184" t="s">
        <v>1238</v>
      </c>
      <c r="B2104" s="185"/>
      <c r="C2104" s="186"/>
      <c r="D2104" s="186"/>
      <c r="E2104" s="184">
        <f>SUM(E2096,E2100,E2102)</f>
        <v>291.67</v>
      </c>
    </row>
    <row r="2105" spans="1:5" ht="12.75">
      <c r="A2105" s="184" t="s">
        <v>1273</v>
      </c>
      <c r="B2105" s="185"/>
      <c r="C2105" s="186"/>
      <c r="D2105" s="186"/>
      <c r="E2105" s="184">
        <f>E2104*0.2</f>
        <v>58.334</v>
      </c>
    </row>
    <row r="2106" spans="1:5" ht="12.75">
      <c r="A2106" s="184" t="s">
        <v>1238</v>
      </c>
      <c r="B2106" s="185"/>
      <c r="C2106" s="186"/>
      <c r="D2106" s="186"/>
      <c r="E2106" s="184">
        <f>SUM(E2104:E2105)</f>
        <v>350.004</v>
      </c>
    </row>
    <row r="2107" spans="1:5" ht="12.75">
      <c r="A2107" s="190"/>
      <c r="B2107" s="190"/>
      <c r="C2107" s="190"/>
      <c r="D2107" s="190"/>
      <c r="E2107" s="190"/>
    </row>
    <row r="2108" spans="1:5" ht="12.75">
      <c r="A2108" s="316" t="s">
        <v>119</v>
      </c>
      <c r="B2108" s="316"/>
      <c r="C2108" s="316"/>
      <c r="D2108" s="316"/>
      <c r="E2108" s="316"/>
    </row>
    <row r="2109" spans="1:5" ht="12.75">
      <c r="A2109" s="192" t="s">
        <v>1247</v>
      </c>
      <c r="B2109" s="192" t="s">
        <v>1248</v>
      </c>
      <c r="C2109" s="192" t="s">
        <v>1249</v>
      </c>
      <c r="D2109" s="192" t="s">
        <v>1250</v>
      </c>
      <c r="E2109" s="192" t="s">
        <v>931</v>
      </c>
    </row>
    <row r="2110" spans="1:5" ht="12.75">
      <c r="A2110" s="186" t="s">
        <v>1263</v>
      </c>
      <c r="B2110" s="185" t="s">
        <v>1023</v>
      </c>
      <c r="C2110" s="186">
        <v>0.3</v>
      </c>
      <c r="D2110" s="186">
        <f>$H$12</f>
        <v>50</v>
      </c>
      <c r="E2110" s="186">
        <f>C2110*D2110</f>
        <v>15</v>
      </c>
    </row>
    <row r="2111" spans="1:5" ht="12.75">
      <c r="A2111" s="186" t="s">
        <v>65</v>
      </c>
      <c r="B2111" s="185" t="s">
        <v>1260</v>
      </c>
      <c r="C2111" s="186">
        <v>42</v>
      </c>
      <c r="D2111" s="186">
        <f>$H$20</f>
        <v>0.3</v>
      </c>
      <c r="E2111" s="186">
        <f>C2111*D2111</f>
        <v>12.6</v>
      </c>
    </row>
    <row r="2112" spans="1:5" ht="12.75">
      <c r="A2112" s="186" t="s">
        <v>153</v>
      </c>
      <c r="B2112" s="185" t="s">
        <v>1260</v>
      </c>
      <c r="C2112" s="186">
        <v>42</v>
      </c>
      <c r="D2112" s="186">
        <f>$H$8</f>
        <v>0.4</v>
      </c>
      <c r="E2112" s="186">
        <f>C2112*D2112</f>
        <v>16.8</v>
      </c>
    </row>
    <row r="2113" spans="1:5" ht="12.75">
      <c r="A2113" s="186" t="s">
        <v>154</v>
      </c>
      <c r="B2113" s="185" t="s">
        <v>1039</v>
      </c>
      <c r="C2113" s="186">
        <v>525</v>
      </c>
      <c r="D2113" s="186">
        <v>0.2</v>
      </c>
      <c r="E2113" s="186">
        <f>C2113*D2113</f>
        <v>105</v>
      </c>
    </row>
    <row r="2114" spans="1:5" ht="12.75">
      <c r="A2114" s="186" t="s">
        <v>26</v>
      </c>
      <c r="B2114" s="185"/>
      <c r="C2114" s="186"/>
      <c r="D2114" s="186"/>
      <c r="E2114" s="186">
        <f>SUM(E2110:E2113)</f>
        <v>149.4</v>
      </c>
    </row>
    <row r="2115" spans="1:5" ht="12.75">
      <c r="A2115" s="186" t="s">
        <v>32</v>
      </c>
      <c r="B2115" s="185" t="s">
        <v>1266</v>
      </c>
      <c r="C2115" s="186">
        <v>6</v>
      </c>
      <c r="D2115" s="186">
        <v>2.91</v>
      </c>
      <c r="E2115" s="186">
        <f>C2115*D2115</f>
        <v>17.46</v>
      </c>
    </row>
    <row r="2116" spans="1:5" ht="12.75">
      <c r="A2116" s="186" t="s">
        <v>99</v>
      </c>
      <c r="B2116" s="185" t="s">
        <v>1266</v>
      </c>
      <c r="C2116" s="186">
        <v>2</v>
      </c>
      <c r="D2116" s="186">
        <f>$H$6</f>
        <v>2.91</v>
      </c>
      <c r="E2116" s="186">
        <f>C2116*D2116</f>
        <v>5.82</v>
      </c>
    </row>
    <row r="2117" spans="1:5" ht="12.75">
      <c r="A2117" s="186" t="s">
        <v>100</v>
      </c>
      <c r="B2117" s="185" t="s">
        <v>1266</v>
      </c>
      <c r="C2117" s="186">
        <v>2</v>
      </c>
      <c r="D2117" s="186">
        <f>$H$13</f>
        <v>2.2</v>
      </c>
      <c r="E2117" s="186">
        <f>C2117*D2117</f>
        <v>4.4</v>
      </c>
    </row>
    <row r="2118" spans="1:5" ht="12.75">
      <c r="A2118" s="186" t="s">
        <v>1267</v>
      </c>
      <c r="B2118" s="185"/>
      <c r="C2118" s="186"/>
      <c r="D2118" s="186"/>
      <c r="E2118" s="186">
        <f>SUM(E2115:E2117)</f>
        <v>27.68</v>
      </c>
    </row>
    <row r="2119" spans="1:5" ht="12.75">
      <c r="A2119" s="186"/>
      <c r="B2119" s="185"/>
      <c r="C2119" s="186"/>
      <c r="D2119" s="186"/>
      <c r="E2119" s="186"/>
    </row>
    <row r="2120" spans="1:5" ht="12.75">
      <c r="A2120" s="186" t="s">
        <v>1269</v>
      </c>
      <c r="B2120" s="185"/>
      <c r="C2120" s="186"/>
      <c r="D2120" s="186"/>
      <c r="E2120" s="186">
        <f>E2118*$H$4</f>
        <v>34.6</v>
      </c>
    </row>
    <row r="2121" spans="1:5" ht="12.75">
      <c r="A2121" s="186"/>
      <c r="B2121" s="185"/>
      <c r="C2121" s="186"/>
      <c r="D2121" s="186"/>
      <c r="E2121" s="186"/>
    </row>
    <row r="2122" spans="1:5" ht="12.75">
      <c r="A2122" s="184" t="s">
        <v>1238</v>
      </c>
      <c r="B2122" s="185"/>
      <c r="C2122" s="186"/>
      <c r="D2122" s="186"/>
      <c r="E2122" s="184">
        <f>SUM(E2114,E2118,E2120)</f>
        <v>211.68</v>
      </c>
    </row>
    <row r="2123" spans="1:5" ht="12.75">
      <c r="A2123" s="184" t="s">
        <v>1273</v>
      </c>
      <c r="B2123" s="185"/>
      <c r="C2123" s="186"/>
      <c r="D2123" s="186"/>
      <c r="E2123" s="184">
        <f>E2122*0.2</f>
        <v>42.336000000000006</v>
      </c>
    </row>
    <row r="2124" spans="1:5" ht="12.75">
      <c r="A2124" s="184" t="s">
        <v>1238</v>
      </c>
      <c r="B2124" s="185"/>
      <c r="C2124" s="186"/>
      <c r="D2124" s="186"/>
      <c r="E2124" s="184">
        <f>SUM(E2122:E2123)</f>
        <v>254.01600000000002</v>
      </c>
    </row>
    <row r="2125" spans="1:5" ht="12.75">
      <c r="A2125" s="190"/>
      <c r="B2125" s="190"/>
      <c r="C2125" s="190"/>
      <c r="D2125" s="190"/>
      <c r="E2125" s="190"/>
    </row>
    <row r="2126" spans="1:5" ht="12.75">
      <c r="A2126" s="316" t="s">
        <v>120</v>
      </c>
      <c r="B2126" s="316"/>
      <c r="C2126" s="316"/>
      <c r="D2126" s="316"/>
      <c r="E2126" s="316"/>
    </row>
    <row r="2127" spans="1:5" ht="12.75">
      <c r="A2127" s="192" t="s">
        <v>1247</v>
      </c>
      <c r="B2127" s="192" t="s">
        <v>1248</v>
      </c>
      <c r="C2127" s="192" t="s">
        <v>1249</v>
      </c>
      <c r="D2127" s="192" t="s">
        <v>1250</v>
      </c>
      <c r="E2127" s="192" t="s">
        <v>931</v>
      </c>
    </row>
    <row r="2128" spans="1:5" ht="12.75">
      <c r="A2128" s="186"/>
      <c r="B2128" s="185"/>
      <c r="C2128" s="186"/>
      <c r="D2128" s="186"/>
      <c r="E2128" s="186"/>
    </row>
    <row r="2129" spans="1:5" ht="12.75">
      <c r="A2129" s="186" t="s">
        <v>26</v>
      </c>
      <c r="B2129" s="185"/>
      <c r="C2129" s="186"/>
      <c r="D2129" s="186"/>
      <c r="E2129" s="186"/>
    </row>
    <row r="2130" spans="1:5" ht="12.75">
      <c r="A2130" s="186"/>
      <c r="B2130" s="185"/>
      <c r="C2130" s="186"/>
      <c r="D2130" s="186"/>
      <c r="E2130" s="186"/>
    </row>
    <row r="2131" spans="1:5" ht="12.75">
      <c r="A2131" s="186" t="s">
        <v>99</v>
      </c>
      <c r="B2131" s="185" t="s">
        <v>1266</v>
      </c>
      <c r="C2131" s="186">
        <v>0.9</v>
      </c>
      <c r="D2131" s="186">
        <f>$H$6</f>
        <v>2.91</v>
      </c>
      <c r="E2131" s="186">
        <f>C2131*D2131</f>
        <v>2.619</v>
      </c>
    </row>
    <row r="2132" spans="1:5" ht="12.75">
      <c r="A2132" s="186" t="s">
        <v>100</v>
      </c>
      <c r="B2132" s="185" t="s">
        <v>1266</v>
      </c>
      <c r="C2132" s="186">
        <v>0.9</v>
      </c>
      <c r="D2132" s="186">
        <f>$H$13</f>
        <v>2.2</v>
      </c>
      <c r="E2132" s="186">
        <f>C2132*D2132</f>
        <v>1.9800000000000002</v>
      </c>
    </row>
    <row r="2133" spans="1:5" ht="12.75">
      <c r="A2133" s="186" t="s">
        <v>1267</v>
      </c>
      <c r="B2133" s="185"/>
      <c r="C2133" s="186"/>
      <c r="D2133" s="186"/>
      <c r="E2133" s="186">
        <f>SUM(E2131:E2132)</f>
        <v>4.599</v>
      </c>
    </row>
    <row r="2134" spans="1:5" ht="12.75">
      <c r="A2134" s="186"/>
      <c r="B2134" s="185"/>
      <c r="C2134" s="186"/>
      <c r="D2134" s="186"/>
      <c r="E2134" s="186"/>
    </row>
    <row r="2135" spans="1:5" ht="12.75">
      <c r="A2135" s="186" t="s">
        <v>1269</v>
      </c>
      <c r="B2135" s="185"/>
      <c r="C2135" s="186"/>
      <c r="D2135" s="186"/>
      <c r="E2135" s="186">
        <f>E2133*$H$4</f>
        <v>5.74875</v>
      </c>
    </row>
    <row r="2136" spans="1:5" ht="12.75">
      <c r="A2136" s="186"/>
      <c r="B2136" s="185"/>
      <c r="C2136" s="186"/>
      <c r="D2136" s="186"/>
      <c r="E2136" s="186"/>
    </row>
    <row r="2137" spans="1:5" ht="12.75">
      <c r="A2137" s="184" t="s">
        <v>1238</v>
      </c>
      <c r="B2137" s="185"/>
      <c r="C2137" s="186"/>
      <c r="D2137" s="186"/>
      <c r="E2137" s="184">
        <f>SUM(E2129,E2133,E2135)</f>
        <v>10.347750000000001</v>
      </c>
    </row>
    <row r="2138" spans="1:5" ht="12.75">
      <c r="A2138" s="184" t="s">
        <v>1273</v>
      </c>
      <c r="B2138" s="185"/>
      <c r="C2138" s="186"/>
      <c r="D2138" s="186"/>
      <c r="E2138" s="184">
        <f>E2137*0.2</f>
        <v>2.0695500000000004</v>
      </c>
    </row>
    <row r="2139" spans="1:5" ht="12.75">
      <c r="A2139" s="184" t="s">
        <v>1238</v>
      </c>
      <c r="B2139" s="185"/>
      <c r="C2139" s="186"/>
      <c r="D2139" s="186"/>
      <c r="E2139" s="184">
        <f>SUM(E2137:E2138)</f>
        <v>12.417300000000001</v>
      </c>
    </row>
    <row r="2140" spans="1:5" ht="12.75">
      <c r="A2140" s="190"/>
      <c r="B2140" s="190"/>
      <c r="C2140" s="190"/>
      <c r="D2140" s="190"/>
      <c r="E2140" s="190"/>
    </row>
    <row r="2141" spans="1:5" ht="12.75">
      <c r="A2141" s="316" t="s">
        <v>121</v>
      </c>
      <c r="B2141" s="316"/>
      <c r="C2141" s="316"/>
      <c r="D2141" s="316"/>
      <c r="E2141" s="316"/>
    </row>
    <row r="2142" spans="1:5" ht="12.75">
      <c r="A2142" s="192" t="s">
        <v>1247</v>
      </c>
      <c r="B2142" s="192" t="s">
        <v>1248</v>
      </c>
      <c r="C2142" s="192" t="s">
        <v>1249</v>
      </c>
      <c r="D2142" s="192" t="s">
        <v>1250</v>
      </c>
      <c r="E2142" s="192" t="s">
        <v>931</v>
      </c>
    </row>
    <row r="2143" spans="1:5" ht="12.75">
      <c r="A2143" s="186"/>
      <c r="B2143" s="185"/>
      <c r="C2143" s="186"/>
      <c r="D2143" s="186"/>
      <c r="E2143" s="186"/>
    </row>
    <row r="2144" spans="1:5" ht="12.75">
      <c r="A2144" s="186" t="s">
        <v>26</v>
      </c>
      <c r="B2144" s="185"/>
      <c r="C2144" s="186"/>
      <c r="D2144" s="186"/>
      <c r="E2144" s="186"/>
    </row>
    <row r="2145" spans="1:5" ht="12.75">
      <c r="A2145" s="186"/>
      <c r="B2145" s="185"/>
      <c r="C2145" s="186"/>
      <c r="D2145" s="186"/>
      <c r="E2145" s="186"/>
    </row>
    <row r="2146" spans="1:5" ht="12.75">
      <c r="A2146" s="186" t="s">
        <v>99</v>
      </c>
      <c r="B2146" s="185" t="s">
        <v>1266</v>
      </c>
      <c r="C2146" s="186">
        <v>4.5</v>
      </c>
      <c r="D2146" s="186">
        <f>$H$6</f>
        <v>2.91</v>
      </c>
      <c r="E2146" s="186">
        <f>C2146*D2146</f>
        <v>13.095</v>
      </c>
    </row>
    <row r="2147" spans="1:5" ht="12.75">
      <c r="A2147" s="186" t="s">
        <v>100</v>
      </c>
      <c r="B2147" s="185" t="s">
        <v>1266</v>
      </c>
      <c r="C2147" s="186">
        <v>4.5</v>
      </c>
      <c r="D2147" s="186">
        <f>$H$13</f>
        <v>2.2</v>
      </c>
      <c r="E2147" s="186">
        <f>C2147*D2147</f>
        <v>9.9</v>
      </c>
    </row>
    <row r="2148" spans="1:5" ht="12.75">
      <c r="A2148" s="186" t="s">
        <v>1267</v>
      </c>
      <c r="B2148" s="185"/>
      <c r="C2148" s="186"/>
      <c r="D2148" s="186"/>
      <c r="E2148" s="186">
        <f>SUM(E2146:E2147)</f>
        <v>22.995</v>
      </c>
    </row>
    <row r="2149" spans="1:5" ht="12.75">
      <c r="A2149" s="186"/>
      <c r="B2149" s="185"/>
      <c r="C2149" s="186"/>
      <c r="D2149" s="186"/>
      <c r="E2149" s="186"/>
    </row>
    <row r="2150" spans="1:5" ht="12.75">
      <c r="A2150" s="186" t="s">
        <v>1269</v>
      </c>
      <c r="B2150" s="185"/>
      <c r="C2150" s="186"/>
      <c r="D2150" s="186"/>
      <c r="E2150" s="186">
        <f>E2148*$H$4</f>
        <v>28.743750000000002</v>
      </c>
    </row>
    <row r="2151" spans="1:5" ht="12.75">
      <c r="A2151" s="186"/>
      <c r="B2151" s="185"/>
      <c r="C2151" s="186"/>
      <c r="D2151" s="186"/>
      <c r="E2151" s="186"/>
    </row>
    <row r="2152" spans="1:5" ht="12.75">
      <c r="A2152" s="184" t="s">
        <v>1238</v>
      </c>
      <c r="B2152" s="185"/>
      <c r="C2152" s="186"/>
      <c r="D2152" s="186"/>
      <c r="E2152" s="184">
        <f>SUM(E2144,E2148,E2150)</f>
        <v>51.73875</v>
      </c>
    </row>
    <row r="2153" spans="1:5" ht="12.75">
      <c r="A2153" s="184" t="s">
        <v>1273</v>
      </c>
      <c r="B2153" s="185"/>
      <c r="C2153" s="186"/>
      <c r="D2153" s="186"/>
      <c r="E2153" s="184">
        <f>E2152*0.2</f>
        <v>10.347750000000001</v>
      </c>
    </row>
    <row r="2154" spans="1:5" ht="12.75">
      <c r="A2154" s="184" t="s">
        <v>1238</v>
      </c>
      <c r="B2154" s="185"/>
      <c r="C2154" s="186"/>
      <c r="D2154" s="186"/>
      <c r="E2154" s="184">
        <f>SUM(E2152:E2153)</f>
        <v>62.0865</v>
      </c>
    </row>
    <row r="2155" spans="1:5" ht="12.75">
      <c r="A2155" s="190"/>
      <c r="B2155" s="190"/>
      <c r="C2155" s="190"/>
      <c r="D2155" s="190"/>
      <c r="E2155" s="190"/>
    </row>
    <row r="2156" spans="1:5" ht="12.75">
      <c r="A2156" s="316" t="s">
        <v>122</v>
      </c>
      <c r="B2156" s="316"/>
      <c r="C2156" s="316"/>
      <c r="D2156" s="316"/>
      <c r="E2156" s="316"/>
    </row>
    <row r="2157" spans="1:5" ht="12.75">
      <c r="A2157" s="192" t="s">
        <v>1247</v>
      </c>
      <c r="B2157" s="192" t="s">
        <v>1248</v>
      </c>
      <c r="C2157" s="192" t="s">
        <v>1249</v>
      </c>
      <c r="D2157" s="192" t="s">
        <v>1250</v>
      </c>
      <c r="E2157" s="192" t="s">
        <v>931</v>
      </c>
    </row>
    <row r="2158" spans="1:5" ht="12.75">
      <c r="A2158" s="186"/>
      <c r="B2158" s="185"/>
      <c r="C2158" s="186"/>
      <c r="D2158" s="186"/>
      <c r="E2158" s="186"/>
    </row>
    <row r="2159" spans="1:5" ht="12.75">
      <c r="A2159" s="186" t="s">
        <v>26</v>
      </c>
      <c r="B2159" s="185"/>
      <c r="C2159" s="186"/>
      <c r="D2159" s="186"/>
      <c r="E2159" s="186"/>
    </row>
    <row r="2160" spans="1:5" ht="12.75">
      <c r="A2160" s="186"/>
      <c r="B2160" s="185"/>
      <c r="C2160" s="186"/>
      <c r="D2160" s="186"/>
      <c r="E2160" s="186"/>
    </row>
    <row r="2161" spans="1:5" ht="12.75">
      <c r="A2161" s="186" t="s">
        <v>99</v>
      </c>
      <c r="B2161" s="185" t="s">
        <v>1266</v>
      </c>
      <c r="C2161" s="186">
        <v>0.7</v>
      </c>
      <c r="D2161" s="186">
        <f>$H$6</f>
        <v>2.91</v>
      </c>
      <c r="E2161" s="186">
        <f>C2161*D2161</f>
        <v>2.037</v>
      </c>
    </row>
    <row r="2162" spans="1:5" ht="12.75">
      <c r="A2162" s="186" t="s">
        <v>100</v>
      </c>
      <c r="B2162" s="185" t="s">
        <v>1266</v>
      </c>
      <c r="C2162" s="186">
        <v>0.7</v>
      </c>
      <c r="D2162" s="186">
        <f>$H$13</f>
        <v>2.2</v>
      </c>
      <c r="E2162" s="186">
        <f>C2162*D2162</f>
        <v>1.54</v>
      </c>
    </row>
    <row r="2163" spans="1:5" ht="12.75">
      <c r="A2163" s="186" t="s">
        <v>1267</v>
      </c>
      <c r="B2163" s="185"/>
      <c r="C2163" s="186"/>
      <c r="D2163" s="186"/>
      <c r="E2163" s="186">
        <f>SUM(E2161:E2162)</f>
        <v>3.577</v>
      </c>
    </row>
    <row r="2164" spans="1:5" ht="12.75">
      <c r="A2164" s="186"/>
      <c r="B2164" s="185"/>
      <c r="C2164" s="186"/>
      <c r="D2164" s="186"/>
      <c r="E2164" s="186"/>
    </row>
    <row r="2165" spans="1:5" ht="12.75">
      <c r="A2165" s="186" t="s">
        <v>1269</v>
      </c>
      <c r="B2165" s="185"/>
      <c r="C2165" s="186"/>
      <c r="D2165" s="186"/>
      <c r="E2165" s="186">
        <f>E2163*$H$4</f>
        <v>4.4712499999999995</v>
      </c>
    </row>
    <row r="2166" spans="1:5" ht="12.75">
      <c r="A2166" s="186"/>
      <c r="B2166" s="185"/>
      <c r="C2166" s="186"/>
      <c r="D2166" s="186"/>
      <c r="E2166" s="186"/>
    </row>
    <row r="2167" spans="1:5" ht="12.75">
      <c r="A2167" s="184" t="s">
        <v>1238</v>
      </c>
      <c r="B2167" s="185"/>
      <c r="C2167" s="186"/>
      <c r="D2167" s="186"/>
      <c r="E2167" s="184">
        <f>SUM(E2159,E2163,E2165)</f>
        <v>8.04825</v>
      </c>
    </row>
    <row r="2168" spans="1:5" ht="12.75">
      <c r="A2168" s="184" t="s">
        <v>1273</v>
      </c>
      <c r="B2168" s="185"/>
      <c r="C2168" s="186"/>
      <c r="D2168" s="186"/>
      <c r="E2168" s="184">
        <f>E2167*0.2</f>
        <v>1.60965</v>
      </c>
    </row>
    <row r="2169" spans="1:5" ht="12.75">
      <c r="A2169" s="184" t="s">
        <v>1238</v>
      </c>
      <c r="B2169" s="185"/>
      <c r="C2169" s="186"/>
      <c r="D2169" s="186"/>
      <c r="E2169" s="184">
        <f>SUM(E2167:E2168)</f>
        <v>9.6579</v>
      </c>
    </row>
    <row r="2170" spans="1:5" ht="12.75">
      <c r="A2170" s="190"/>
      <c r="B2170" s="190"/>
      <c r="C2170" s="190"/>
      <c r="D2170" s="190"/>
      <c r="E2170" s="190"/>
    </row>
    <row r="2171" spans="1:5" ht="12.75">
      <c r="A2171" s="316" t="s">
        <v>123</v>
      </c>
      <c r="B2171" s="316"/>
      <c r="C2171" s="316"/>
      <c r="D2171" s="316"/>
      <c r="E2171" s="316"/>
    </row>
    <row r="2172" spans="1:5" ht="12.75">
      <c r="A2172" s="192" t="s">
        <v>1247</v>
      </c>
      <c r="B2172" s="192" t="s">
        <v>1248</v>
      </c>
      <c r="C2172" s="192" t="s">
        <v>1249</v>
      </c>
      <c r="D2172" s="192" t="s">
        <v>1250</v>
      </c>
      <c r="E2172" s="192" t="s">
        <v>931</v>
      </c>
    </row>
    <row r="2173" spans="1:5" ht="12.75">
      <c r="A2173" s="186"/>
      <c r="B2173" s="185"/>
      <c r="C2173" s="186"/>
      <c r="D2173" s="186"/>
      <c r="E2173" s="186"/>
    </row>
    <row r="2174" spans="1:5" ht="12.75">
      <c r="A2174" s="186" t="s">
        <v>26</v>
      </c>
      <c r="B2174" s="185"/>
      <c r="C2174" s="186"/>
      <c r="D2174" s="186"/>
      <c r="E2174" s="186"/>
    </row>
    <row r="2175" spans="1:5" ht="12.75">
      <c r="A2175" s="186"/>
      <c r="B2175" s="185"/>
      <c r="C2175" s="186"/>
      <c r="D2175" s="186"/>
      <c r="E2175" s="186"/>
    </row>
    <row r="2176" spans="1:5" ht="12.75">
      <c r="A2176" s="186" t="s">
        <v>99</v>
      </c>
      <c r="B2176" s="185" t="s">
        <v>1266</v>
      </c>
      <c r="C2176" s="186">
        <v>0.8</v>
      </c>
      <c r="D2176" s="186">
        <f>$H$6</f>
        <v>2.91</v>
      </c>
      <c r="E2176" s="186">
        <f>C2176*D2176</f>
        <v>2.3280000000000003</v>
      </c>
    </row>
    <row r="2177" spans="1:5" ht="12.75">
      <c r="A2177" s="186" t="s">
        <v>100</v>
      </c>
      <c r="B2177" s="185" t="s">
        <v>1266</v>
      </c>
      <c r="C2177" s="186">
        <v>0.8</v>
      </c>
      <c r="D2177" s="186">
        <f>$H$13</f>
        <v>2.2</v>
      </c>
      <c r="E2177" s="186">
        <f>C2177*D2177</f>
        <v>1.7600000000000002</v>
      </c>
    </row>
    <row r="2178" spans="1:5" ht="12.75">
      <c r="A2178" s="186" t="s">
        <v>1267</v>
      </c>
      <c r="B2178" s="185"/>
      <c r="C2178" s="186"/>
      <c r="D2178" s="186"/>
      <c r="E2178" s="186">
        <f>SUM(E2176:E2177)</f>
        <v>4.088000000000001</v>
      </c>
    </row>
    <row r="2179" spans="1:5" ht="12.75">
      <c r="A2179" s="186"/>
      <c r="B2179" s="185"/>
      <c r="C2179" s="186"/>
      <c r="D2179" s="186"/>
      <c r="E2179" s="186"/>
    </row>
    <row r="2180" spans="1:5" ht="12.75">
      <c r="A2180" s="186" t="s">
        <v>1269</v>
      </c>
      <c r="B2180" s="185"/>
      <c r="C2180" s="186"/>
      <c r="D2180" s="186"/>
      <c r="E2180" s="186">
        <f>E2178*$H$4</f>
        <v>5.110000000000001</v>
      </c>
    </row>
    <row r="2181" spans="1:5" ht="12.75">
      <c r="A2181" s="186"/>
      <c r="B2181" s="185"/>
      <c r="C2181" s="186"/>
      <c r="D2181" s="186"/>
      <c r="E2181" s="186"/>
    </row>
    <row r="2182" spans="1:5" ht="12.75">
      <c r="A2182" s="184" t="s">
        <v>1238</v>
      </c>
      <c r="B2182" s="185"/>
      <c r="C2182" s="186"/>
      <c r="D2182" s="186"/>
      <c r="E2182" s="184">
        <f>SUM(E2174,E2178,E2180)</f>
        <v>9.198000000000002</v>
      </c>
    </row>
    <row r="2183" spans="1:5" ht="12.75">
      <c r="A2183" s="184" t="s">
        <v>1273</v>
      </c>
      <c r="B2183" s="185"/>
      <c r="C2183" s="186"/>
      <c r="D2183" s="186"/>
      <c r="E2183" s="184">
        <f>E2182*0.2</f>
        <v>1.8396000000000006</v>
      </c>
    </row>
    <row r="2184" spans="1:5" ht="12.75">
      <c r="A2184" s="184" t="s">
        <v>1238</v>
      </c>
      <c r="B2184" s="185"/>
      <c r="C2184" s="186"/>
      <c r="D2184" s="186"/>
      <c r="E2184" s="184">
        <f>SUM(E2182:E2183)</f>
        <v>11.037600000000003</v>
      </c>
    </row>
    <row r="2185" spans="1:5" ht="12.75">
      <c r="A2185" s="190"/>
      <c r="B2185" s="190"/>
      <c r="C2185" s="190"/>
      <c r="D2185" s="190"/>
      <c r="E2185" s="190"/>
    </row>
    <row r="2186" spans="1:5" ht="12.75">
      <c r="A2186" s="316" t="s">
        <v>124</v>
      </c>
      <c r="B2186" s="316"/>
      <c r="C2186" s="316"/>
      <c r="D2186" s="316"/>
      <c r="E2186" s="316"/>
    </row>
    <row r="2187" spans="1:5" ht="12.75">
      <c r="A2187" s="192" t="s">
        <v>1247</v>
      </c>
      <c r="B2187" s="192" t="s">
        <v>1248</v>
      </c>
      <c r="C2187" s="192" t="s">
        <v>1249</v>
      </c>
      <c r="D2187" s="192" t="s">
        <v>1250</v>
      </c>
      <c r="E2187" s="192" t="s">
        <v>931</v>
      </c>
    </row>
    <row r="2188" spans="1:5" ht="12.75">
      <c r="A2188" s="186"/>
      <c r="B2188" s="185"/>
      <c r="C2188" s="186"/>
      <c r="D2188" s="186"/>
      <c r="E2188" s="186"/>
    </row>
    <row r="2189" spans="1:5" ht="12.75">
      <c r="A2189" s="186" t="s">
        <v>26</v>
      </c>
      <c r="B2189" s="185"/>
      <c r="C2189" s="186"/>
      <c r="D2189" s="186"/>
      <c r="E2189" s="186"/>
    </row>
    <row r="2190" spans="1:5" ht="12.75">
      <c r="A2190" s="186"/>
      <c r="B2190" s="185"/>
      <c r="C2190" s="186"/>
      <c r="D2190" s="186"/>
      <c r="E2190" s="186"/>
    </row>
    <row r="2191" spans="1:5" ht="12.75">
      <c r="A2191" s="186" t="s">
        <v>99</v>
      </c>
      <c r="B2191" s="185" t="s">
        <v>1266</v>
      </c>
      <c r="C2191" s="186">
        <v>0.9</v>
      </c>
      <c r="D2191" s="186">
        <f>$H$6</f>
        <v>2.91</v>
      </c>
      <c r="E2191" s="186">
        <f>C2191*D2191</f>
        <v>2.619</v>
      </c>
    </row>
    <row r="2192" spans="1:5" ht="12.75">
      <c r="A2192" s="186" t="s">
        <v>100</v>
      </c>
      <c r="B2192" s="185" t="s">
        <v>1266</v>
      </c>
      <c r="C2192" s="186">
        <v>0.9</v>
      </c>
      <c r="D2192" s="186">
        <f>$H$13</f>
        <v>2.2</v>
      </c>
      <c r="E2192" s="186">
        <f>C2192*D2192</f>
        <v>1.9800000000000002</v>
      </c>
    </row>
    <row r="2193" spans="1:5" ht="12.75">
      <c r="A2193" s="186" t="s">
        <v>1267</v>
      </c>
      <c r="B2193" s="185"/>
      <c r="C2193" s="186"/>
      <c r="D2193" s="186"/>
      <c r="E2193" s="186">
        <f>SUM(E2191:E2192)</f>
        <v>4.599</v>
      </c>
    </row>
    <row r="2194" spans="1:5" ht="12.75">
      <c r="A2194" s="186"/>
      <c r="B2194" s="185"/>
      <c r="C2194" s="186"/>
      <c r="D2194" s="186"/>
      <c r="E2194" s="186"/>
    </row>
    <row r="2195" spans="1:5" ht="12.75">
      <c r="A2195" s="186" t="s">
        <v>1269</v>
      </c>
      <c r="B2195" s="185"/>
      <c r="C2195" s="186"/>
      <c r="D2195" s="186"/>
      <c r="E2195" s="186">
        <f>E2193*$H$4</f>
        <v>5.74875</v>
      </c>
    </row>
    <row r="2196" spans="1:5" ht="12.75">
      <c r="A2196" s="186"/>
      <c r="B2196" s="185"/>
      <c r="C2196" s="186"/>
      <c r="D2196" s="186"/>
      <c r="E2196" s="186"/>
    </row>
    <row r="2197" spans="1:5" ht="12.75">
      <c r="A2197" s="184" t="s">
        <v>1238</v>
      </c>
      <c r="B2197" s="185"/>
      <c r="C2197" s="186"/>
      <c r="D2197" s="186"/>
      <c r="E2197" s="184">
        <f>SUM(E2189,E2193,E2195)</f>
        <v>10.347750000000001</v>
      </c>
    </row>
    <row r="2198" spans="1:5" ht="12.75">
      <c r="A2198" s="184" t="s">
        <v>1273</v>
      </c>
      <c r="B2198" s="185"/>
      <c r="C2198" s="186"/>
      <c r="D2198" s="186"/>
      <c r="E2198" s="184">
        <f>E2197*0.2</f>
        <v>2.0695500000000004</v>
      </c>
    </row>
    <row r="2199" spans="1:5" ht="12.75">
      <c r="A2199" s="184" t="s">
        <v>1238</v>
      </c>
      <c r="B2199" s="185"/>
      <c r="C2199" s="186"/>
      <c r="D2199" s="186"/>
      <c r="E2199" s="184">
        <f>SUM(E2197:E2198)</f>
        <v>12.417300000000001</v>
      </c>
    </row>
    <row r="2200" spans="1:5" ht="12.75">
      <c r="A2200" s="190"/>
      <c r="B2200" s="190"/>
      <c r="C2200" s="190"/>
      <c r="D2200" s="190"/>
      <c r="E2200" s="190"/>
    </row>
    <row r="2201" spans="1:5" ht="12.75">
      <c r="A2201" s="316" t="s">
        <v>125</v>
      </c>
      <c r="B2201" s="316"/>
      <c r="C2201" s="316"/>
      <c r="D2201" s="316"/>
      <c r="E2201" s="316"/>
    </row>
    <row r="2202" spans="1:5" ht="12.75">
      <c r="A2202" s="192" t="s">
        <v>1247</v>
      </c>
      <c r="B2202" s="192" t="s">
        <v>1248</v>
      </c>
      <c r="C2202" s="192" t="s">
        <v>1249</v>
      </c>
      <c r="D2202" s="192" t="s">
        <v>1250</v>
      </c>
      <c r="E2202" s="192" t="s">
        <v>931</v>
      </c>
    </row>
    <row r="2203" spans="1:5" ht="12.75">
      <c r="A2203" s="186"/>
      <c r="B2203" s="185"/>
      <c r="C2203" s="186"/>
      <c r="D2203" s="186"/>
      <c r="E2203" s="186"/>
    </row>
    <row r="2204" spans="1:5" ht="12.75">
      <c r="A2204" s="186" t="s">
        <v>26</v>
      </c>
      <c r="B2204" s="185"/>
      <c r="C2204" s="186"/>
      <c r="D2204" s="186"/>
      <c r="E2204" s="186"/>
    </row>
    <row r="2205" spans="1:5" ht="12.75">
      <c r="A2205" s="186"/>
      <c r="B2205" s="185"/>
      <c r="C2205" s="186"/>
      <c r="D2205" s="186"/>
      <c r="E2205" s="186"/>
    </row>
    <row r="2206" spans="1:5" ht="12.75">
      <c r="A2206" s="186" t="s">
        <v>99</v>
      </c>
      <c r="B2206" s="185" t="s">
        <v>1266</v>
      </c>
      <c r="C2206" s="186">
        <v>1.1</v>
      </c>
      <c r="D2206" s="186">
        <f>$H$6</f>
        <v>2.91</v>
      </c>
      <c r="E2206" s="186">
        <f>C2206*D2206</f>
        <v>3.2010000000000005</v>
      </c>
    </row>
    <row r="2207" spans="1:5" ht="12.75">
      <c r="A2207" s="186" t="s">
        <v>100</v>
      </c>
      <c r="B2207" s="185" t="s">
        <v>1266</v>
      </c>
      <c r="C2207" s="186">
        <v>1.1</v>
      </c>
      <c r="D2207" s="186">
        <f>$H$13</f>
        <v>2.2</v>
      </c>
      <c r="E2207" s="186">
        <f>C2207*D2207</f>
        <v>2.4200000000000004</v>
      </c>
    </row>
    <row r="2208" spans="1:5" ht="12.75">
      <c r="A2208" s="186" t="s">
        <v>1267</v>
      </c>
      <c r="B2208" s="185"/>
      <c r="C2208" s="186"/>
      <c r="D2208" s="186"/>
      <c r="E2208" s="186">
        <f>SUM(E2206:E2207)</f>
        <v>5.621</v>
      </c>
    </row>
    <row r="2209" spans="1:5" ht="12.75">
      <c r="A2209" s="186"/>
      <c r="B2209" s="185"/>
      <c r="C2209" s="186"/>
      <c r="D2209" s="186"/>
      <c r="E2209" s="186"/>
    </row>
    <row r="2210" spans="1:5" ht="12.75">
      <c r="A2210" s="186" t="s">
        <v>1269</v>
      </c>
      <c r="B2210" s="185"/>
      <c r="C2210" s="186"/>
      <c r="D2210" s="186"/>
      <c r="E2210" s="186">
        <f>E2208*$H$4</f>
        <v>7.026250000000001</v>
      </c>
    </row>
    <row r="2211" spans="1:5" ht="12.75">
      <c r="A2211" s="186"/>
      <c r="B2211" s="185"/>
      <c r="C2211" s="186"/>
      <c r="D2211" s="186"/>
      <c r="E2211" s="186"/>
    </row>
    <row r="2212" spans="1:5" ht="12.75">
      <c r="A2212" s="184" t="s">
        <v>1238</v>
      </c>
      <c r="B2212" s="185"/>
      <c r="C2212" s="186"/>
      <c r="D2212" s="186"/>
      <c r="E2212" s="184">
        <f>SUM(E2204,E2208,E2210)</f>
        <v>12.647250000000001</v>
      </c>
    </row>
    <row r="2213" spans="1:5" ht="12.75">
      <c r="A2213" s="184" t="s">
        <v>1273</v>
      </c>
      <c r="B2213" s="185"/>
      <c r="C2213" s="186"/>
      <c r="D2213" s="186"/>
      <c r="E2213" s="184">
        <f>E2212*0.2</f>
        <v>2.5294500000000006</v>
      </c>
    </row>
    <row r="2214" spans="1:5" ht="12.75">
      <c r="A2214" s="184" t="s">
        <v>1238</v>
      </c>
      <c r="B2214" s="185"/>
      <c r="C2214" s="186"/>
      <c r="D2214" s="186"/>
      <c r="E2214" s="184">
        <f>SUM(E2212:E2213)</f>
        <v>15.176700000000002</v>
      </c>
    </row>
    <row r="2215" spans="1:5" ht="12.75">
      <c r="A2215" s="190"/>
      <c r="B2215" s="190"/>
      <c r="C2215" s="190"/>
      <c r="D2215" s="190"/>
      <c r="E2215" s="190"/>
    </row>
    <row r="2216" spans="1:5" ht="31.5" customHeight="1">
      <c r="A2216" s="316" t="s">
        <v>719</v>
      </c>
      <c r="B2216" s="316"/>
      <c r="C2216" s="316"/>
      <c r="D2216" s="316"/>
      <c r="E2216" s="316"/>
    </row>
    <row r="2217" spans="1:5" ht="12.75">
      <c r="A2217" s="192" t="s">
        <v>1247</v>
      </c>
      <c r="B2217" s="192" t="s">
        <v>1248</v>
      </c>
      <c r="C2217" s="192" t="s">
        <v>1249</v>
      </c>
      <c r="D2217" s="192" t="s">
        <v>1250</v>
      </c>
      <c r="E2217" s="192" t="s">
        <v>931</v>
      </c>
    </row>
    <row r="2218" spans="1:5" ht="12.75">
      <c r="A2218" s="186" t="s">
        <v>102</v>
      </c>
      <c r="B2218" s="185" t="s">
        <v>465</v>
      </c>
      <c r="C2218" s="186">
        <v>1</v>
      </c>
      <c r="D2218" s="186">
        <v>300</v>
      </c>
      <c r="E2218" s="186">
        <f>C2218*D2218</f>
        <v>300</v>
      </c>
    </row>
    <row r="2219" spans="1:5" ht="12.75">
      <c r="A2219" s="186" t="s">
        <v>26</v>
      </c>
      <c r="B2219" s="185"/>
      <c r="C2219" s="186"/>
      <c r="D2219" s="186"/>
      <c r="E2219" s="186">
        <f>SUM(E2218:E2218)</f>
        <v>300</v>
      </c>
    </row>
    <row r="2220" spans="1:5" ht="12.75">
      <c r="A2220" s="186"/>
      <c r="B2220" s="185"/>
      <c r="C2220" s="186"/>
      <c r="D2220" s="186"/>
      <c r="E2220" s="186"/>
    </row>
    <row r="2221" spans="1:5" ht="12.75">
      <c r="A2221" s="186" t="s">
        <v>99</v>
      </c>
      <c r="B2221" s="185" t="s">
        <v>1266</v>
      </c>
      <c r="C2221" s="186">
        <v>1.5</v>
      </c>
      <c r="D2221" s="186">
        <f>$H$6</f>
        <v>2.91</v>
      </c>
      <c r="E2221" s="186">
        <f>C2221*D2221</f>
        <v>4.365</v>
      </c>
    </row>
    <row r="2222" spans="1:5" ht="12.75">
      <c r="A2222" s="186" t="s">
        <v>100</v>
      </c>
      <c r="B2222" s="185" t="s">
        <v>1266</v>
      </c>
      <c r="C2222" s="186">
        <v>1.5</v>
      </c>
      <c r="D2222" s="186">
        <f>$H$13</f>
        <v>2.2</v>
      </c>
      <c r="E2222" s="186">
        <f>C2222*D2222</f>
        <v>3.3000000000000003</v>
      </c>
    </row>
    <row r="2223" spans="1:5" ht="12.75">
      <c r="A2223" s="186" t="s">
        <v>1267</v>
      </c>
      <c r="B2223" s="185"/>
      <c r="C2223" s="186"/>
      <c r="D2223" s="186"/>
      <c r="E2223" s="186">
        <f>SUM(E2221:E2222)</f>
        <v>7.665000000000001</v>
      </c>
    </row>
    <row r="2224" spans="1:5" ht="12.75">
      <c r="A2224" s="186"/>
      <c r="B2224" s="185"/>
      <c r="C2224" s="186"/>
      <c r="D2224" s="186"/>
      <c r="E2224" s="186"/>
    </row>
    <row r="2225" spans="1:5" ht="12.75">
      <c r="A2225" s="186" t="s">
        <v>1269</v>
      </c>
      <c r="B2225" s="185"/>
      <c r="C2225" s="186"/>
      <c r="D2225" s="186"/>
      <c r="E2225" s="186">
        <f>E2223*$H$4</f>
        <v>9.58125</v>
      </c>
    </row>
    <row r="2226" spans="1:5" ht="12.75">
      <c r="A2226" s="186"/>
      <c r="B2226" s="185"/>
      <c r="C2226" s="186"/>
      <c r="D2226" s="186"/>
      <c r="E2226" s="186"/>
    </row>
    <row r="2227" spans="1:5" ht="12.75">
      <c r="A2227" s="184" t="s">
        <v>1238</v>
      </c>
      <c r="B2227" s="185"/>
      <c r="C2227" s="186"/>
      <c r="D2227" s="186"/>
      <c r="E2227" s="184">
        <f>SUM(E2219,E2223,E2225)</f>
        <v>317.24625000000003</v>
      </c>
    </row>
    <row r="2228" spans="1:5" ht="12.75">
      <c r="A2228" s="184" t="s">
        <v>1273</v>
      </c>
      <c r="B2228" s="185"/>
      <c r="C2228" s="186"/>
      <c r="D2228" s="186"/>
      <c r="E2228" s="184">
        <f>E2227*0.2</f>
        <v>63.449250000000006</v>
      </c>
    </row>
    <row r="2229" spans="1:5" ht="12.75">
      <c r="A2229" s="184" t="s">
        <v>1238</v>
      </c>
      <c r="B2229" s="185"/>
      <c r="C2229" s="186"/>
      <c r="D2229" s="186"/>
      <c r="E2229" s="184">
        <f>SUM(E2227:E2228)</f>
        <v>380.69550000000004</v>
      </c>
    </row>
    <row r="2230" spans="1:5" ht="12.75">
      <c r="A2230" s="190"/>
      <c r="B2230" s="190"/>
      <c r="C2230" s="190"/>
      <c r="D2230" s="190"/>
      <c r="E2230" s="190"/>
    </row>
    <row r="2231" spans="1:5" ht="27.75" customHeight="1">
      <c r="A2231" s="316" t="s">
        <v>712</v>
      </c>
      <c r="B2231" s="316"/>
      <c r="C2231" s="316"/>
      <c r="D2231" s="316"/>
      <c r="E2231" s="316"/>
    </row>
    <row r="2232" spans="1:5" ht="12.75">
      <c r="A2232" s="192" t="s">
        <v>1247</v>
      </c>
      <c r="B2232" s="192" t="s">
        <v>1248</v>
      </c>
      <c r="C2232" s="192" t="s">
        <v>1249</v>
      </c>
      <c r="D2232" s="192" t="s">
        <v>1250</v>
      </c>
      <c r="E2232" s="192" t="s">
        <v>931</v>
      </c>
    </row>
    <row r="2233" spans="1:5" ht="12.75">
      <c r="A2233" s="186" t="s">
        <v>713</v>
      </c>
      <c r="B2233" s="185" t="s">
        <v>465</v>
      </c>
      <c r="C2233" s="186">
        <v>1</v>
      </c>
      <c r="D2233" s="186">
        <v>350</v>
      </c>
      <c r="E2233" s="186">
        <f>C2233*D2233</f>
        <v>350</v>
      </c>
    </row>
    <row r="2234" spans="1:5" ht="12.75">
      <c r="A2234" s="186" t="s">
        <v>26</v>
      </c>
      <c r="B2234" s="185"/>
      <c r="C2234" s="186"/>
      <c r="D2234" s="186"/>
      <c r="E2234" s="186">
        <f>SUM(E2233:E2233)</f>
        <v>350</v>
      </c>
    </row>
    <row r="2235" spans="1:5" ht="12.75">
      <c r="A2235" s="186"/>
      <c r="B2235" s="185"/>
      <c r="C2235" s="186"/>
      <c r="D2235" s="186"/>
      <c r="E2235" s="186"/>
    </row>
    <row r="2236" spans="1:5" ht="12.75">
      <c r="A2236" s="186" t="s">
        <v>99</v>
      </c>
      <c r="B2236" s="185" t="s">
        <v>1266</v>
      </c>
      <c r="C2236" s="186">
        <v>1.5</v>
      </c>
      <c r="D2236" s="186">
        <f>$H$6</f>
        <v>2.91</v>
      </c>
      <c r="E2236" s="186">
        <f>C2236*D2236</f>
        <v>4.365</v>
      </c>
    </row>
    <row r="2237" spans="1:5" ht="12.75">
      <c r="A2237" s="186" t="s">
        <v>100</v>
      </c>
      <c r="B2237" s="185" t="s">
        <v>1266</v>
      </c>
      <c r="C2237" s="186">
        <v>1.5</v>
      </c>
      <c r="D2237" s="186">
        <f>$H$13</f>
        <v>2.2</v>
      </c>
      <c r="E2237" s="186">
        <f>C2237*D2237</f>
        <v>3.3000000000000003</v>
      </c>
    </row>
    <row r="2238" spans="1:5" ht="12.75">
      <c r="A2238" s="186" t="s">
        <v>1267</v>
      </c>
      <c r="B2238" s="185"/>
      <c r="C2238" s="186"/>
      <c r="D2238" s="186"/>
      <c r="E2238" s="186">
        <f>SUM(E2236:E2237)</f>
        <v>7.665000000000001</v>
      </c>
    </row>
    <row r="2239" spans="1:5" ht="12.75">
      <c r="A2239" s="186"/>
      <c r="B2239" s="185"/>
      <c r="C2239" s="186"/>
      <c r="D2239" s="186"/>
      <c r="E2239" s="186"/>
    </row>
    <row r="2240" spans="1:5" ht="12.75">
      <c r="A2240" s="186" t="s">
        <v>1269</v>
      </c>
      <c r="B2240" s="185"/>
      <c r="C2240" s="186"/>
      <c r="D2240" s="186"/>
      <c r="E2240" s="186">
        <f>E2238*$H$4</f>
        <v>9.58125</v>
      </c>
    </row>
    <row r="2241" spans="1:5" ht="12.75">
      <c r="A2241" s="186"/>
      <c r="B2241" s="185"/>
      <c r="C2241" s="186"/>
      <c r="D2241" s="186"/>
      <c r="E2241" s="186"/>
    </row>
    <row r="2242" spans="1:5" ht="12.75">
      <c r="A2242" s="184" t="s">
        <v>1238</v>
      </c>
      <c r="B2242" s="185"/>
      <c r="C2242" s="186"/>
      <c r="D2242" s="186"/>
      <c r="E2242" s="184">
        <f>SUM(E2234,E2238,E2240)</f>
        <v>367.24625000000003</v>
      </c>
    </row>
    <row r="2243" spans="1:5" ht="12.75">
      <c r="A2243" s="184" t="s">
        <v>1273</v>
      </c>
      <c r="B2243" s="185"/>
      <c r="C2243" s="186"/>
      <c r="D2243" s="186"/>
      <c r="E2243" s="184">
        <f>E2242*0.2</f>
        <v>73.44925</v>
      </c>
    </row>
    <row r="2244" spans="1:5" ht="12.75">
      <c r="A2244" s="184" t="s">
        <v>1238</v>
      </c>
      <c r="B2244" s="185"/>
      <c r="C2244" s="186"/>
      <c r="D2244" s="186"/>
      <c r="E2244" s="184">
        <f>SUM(E2242:E2243)</f>
        <v>440.69550000000004</v>
      </c>
    </row>
    <row r="2245" spans="1:5" ht="12.75">
      <c r="A2245" s="190"/>
      <c r="B2245" s="190"/>
      <c r="C2245" s="190"/>
      <c r="D2245" s="190"/>
      <c r="E2245" s="190"/>
    </row>
    <row r="2246" spans="1:5" ht="29.25" customHeight="1">
      <c r="A2246" s="316" t="s">
        <v>711</v>
      </c>
      <c r="B2246" s="316"/>
      <c r="C2246" s="316"/>
      <c r="D2246" s="316"/>
      <c r="E2246" s="316"/>
    </row>
    <row r="2247" spans="1:5" ht="12.75">
      <c r="A2247" s="192" t="s">
        <v>1247</v>
      </c>
      <c r="B2247" s="192" t="s">
        <v>1248</v>
      </c>
      <c r="C2247" s="192" t="s">
        <v>1249</v>
      </c>
      <c r="D2247" s="192" t="s">
        <v>1250</v>
      </c>
      <c r="E2247" s="192" t="s">
        <v>931</v>
      </c>
    </row>
    <row r="2248" spans="1:5" ht="12.75">
      <c r="A2248" s="186" t="s">
        <v>714</v>
      </c>
      <c r="B2248" s="185" t="s">
        <v>465</v>
      </c>
      <c r="C2248" s="186">
        <v>1</v>
      </c>
      <c r="D2248" s="186">
        <v>420</v>
      </c>
      <c r="E2248" s="186">
        <f>C2248*D2248</f>
        <v>420</v>
      </c>
    </row>
    <row r="2249" spans="1:5" ht="12.75">
      <c r="A2249" s="186" t="s">
        <v>26</v>
      </c>
      <c r="B2249" s="185"/>
      <c r="C2249" s="186"/>
      <c r="D2249" s="186"/>
      <c r="E2249" s="186">
        <f>SUM(E2248:E2248)</f>
        <v>420</v>
      </c>
    </row>
    <row r="2250" spans="1:5" ht="12.75">
      <c r="A2250" s="186"/>
      <c r="B2250" s="185"/>
      <c r="C2250" s="186"/>
      <c r="D2250" s="186"/>
      <c r="E2250" s="186"/>
    </row>
    <row r="2251" spans="1:5" ht="12.75">
      <c r="A2251" s="186" t="s">
        <v>99</v>
      </c>
      <c r="B2251" s="185" t="s">
        <v>1266</v>
      </c>
      <c r="C2251" s="186">
        <v>1.504</v>
      </c>
      <c r="D2251" s="186">
        <f>$H$6</f>
        <v>2.91</v>
      </c>
      <c r="E2251" s="186">
        <f>C2251*D2251</f>
        <v>4.37664</v>
      </c>
    </row>
    <row r="2252" spans="1:5" ht="12.75">
      <c r="A2252" s="186" t="s">
        <v>100</v>
      </c>
      <c r="B2252" s="185" t="s">
        <v>1266</v>
      </c>
      <c r="C2252" s="186">
        <v>1.1280000000000001</v>
      </c>
      <c r="D2252" s="186">
        <f>$H$13</f>
        <v>2.2</v>
      </c>
      <c r="E2252" s="186">
        <f>C2252*D2252</f>
        <v>2.4816000000000003</v>
      </c>
    </row>
    <row r="2253" spans="1:5" ht="12.75">
      <c r="A2253" s="186" t="s">
        <v>1267</v>
      </c>
      <c r="B2253" s="185"/>
      <c r="C2253" s="186"/>
      <c r="D2253" s="186"/>
      <c r="E2253" s="186">
        <f>SUM(E2251:E2252)</f>
        <v>6.85824</v>
      </c>
    </row>
    <row r="2254" spans="1:5" ht="12.75">
      <c r="A2254" s="186"/>
      <c r="B2254" s="185"/>
      <c r="C2254" s="186"/>
      <c r="D2254" s="186"/>
      <c r="E2254" s="186"/>
    </row>
    <row r="2255" spans="1:5" ht="12.75">
      <c r="A2255" s="186" t="s">
        <v>1269</v>
      </c>
      <c r="B2255" s="185"/>
      <c r="C2255" s="186"/>
      <c r="D2255" s="186"/>
      <c r="E2255" s="186">
        <f>E2253*$H$4</f>
        <v>8.5728</v>
      </c>
    </row>
    <row r="2256" spans="1:5" ht="12.75">
      <c r="A2256" s="186"/>
      <c r="B2256" s="185"/>
      <c r="C2256" s="186"/>
      <c r="D2256" s="186"/>
      <c r="E2256" s="186"/>
    </row>
    <row r="2257" spans="1:5" ht="12.75">
      <c r="A2257" s="184" t="s">
        <v>1238</v>
      </c>
      <c r="B2257" s="185"/>
      <c r="C2257" s="186"/>
      <c r="D2257" s="186"/>
      <c r="E2257" s="184">
        <f>SUM(E2249,E2253,E2255)</f>
        <v>435.43104000000005</v>
      </c>
    </row>
    <row r="2258" spans="1:5" ht="12.75">
      <c r="A2258" s="184" t="s">
        <v>1273</v>
      </c>
      <c r="B2258" s="185"/>
      <c r="C2258" s="186"/>
      <c r="D2258" s="186"/>
      <c r="E2258" s="184">
        <f>E2257*0.2</f>
        <v>87.08620800000001</v>
      </c>
    </row>
    <row r="2259" spans="1:5" ht="12.75">
      <c r="A2259" s="184" t="s">
        <v>1238</v>
      </c>
      <c r="B2259" s="185"/>
      <c r="C2259" s="186"/>
      <c r="D2259" s="186"/>
      <c r="E2259" s="184">
        <f>SUM(E2257:E2258)</f>
        <v>522.5172480000001</v>
      </c>
    </row>
    <row r="2260" spans="1:5" ht="12.75">
      <c r="A2260" s="190"/>
      <c r="B2260" s="190"/>
      <c r="C2260" s="190"/>
      <c r="D2260" s="190"/>
      <c r="E2260" s="190"/>
    </row>
    <row r="2261" spans="1:5" ht="12.75">
      <c r="A2261" s="316" t="s">
        <v>724</v>
      </c>
      <c r="B2261" s="316"/>
      <c r="C2261" s="316"/>
      <c r="D2261" s="316"/>
      <c r="E2261" s="316"/>
    </row>
    <row r="2262" spans="1:5" ht="12.75">
      <c r="A2262" s="192" t="s">
        <v>1247</v>
      </c>
      <c r="B2262" s="192" t="s">
        <v>1248</v>
      </c>
      <c r="C2262" s="192" t="s">
        <v>1249</v>
      </c>
      <c r="D2262" s="192" t="s">
        <v>1250</v>
      </c>
      <c r="E2262" s="192" t="s">
        <v>931</v>
      </c>
    </row>
    <row r="2263" spans="1:5" ht="12.75">
      <c r="A2263" s="186" t="s">
        <v>103</v>
      </c>
      <c r="B2263" s="185" t="s">
        <v>465</v>
      </c>
      <c r="C2263" s="186">
        <v>1</v>
      </c>
      <c r="D2263" s="186">
        <v>50.17</v>
      </c>
      <c r="E2263" s="186">
        <f>C2263*D2263</f>
        <v>50.17</v>
      </c>
    </row>
    <row r="2264" spans="1:5" ht="12.75">
      <c r="A2264" s="186" t="s">
        <v>26</v>
      </c>
      <c r="B2264" s="185"/>
      <c r="C2264" s="186"/>
      <c r="D2264" s="186"/>
      <c r="E2264" s="186">
        <f>SUM(E2263:E2263)</f>
        <v>50.17</v>
      </c>
    </row>
    <row r="2265" spans="1:5" ht="12.75">
      <c r="A2265" s="186"/>
      <c r="B2265" s="185"/>
      <c r="C2265" s="186"/>
      <c r="D2265" s="186"/>
      <c r="E2265" s="186"/>
    </row>
    <row r="2266" spans="1:5" ht="12.75">
      <c r="A2266" s="186" t="s">
        <v>99</v>
      </c>
      <c r="B2266" s="185" t="s">
        <v>1266</v>
      </c>
      <c r="C2266" s="186">
        <v>1</v>
      </c>
      <c r="D2266" s="186">
        <f>$H$6</f>
        <v>2.91</v>
      </c>
      <c r="E2266" s="186">
        <f>C2266*D2266</f>
        <v>2.91</v>
      </c>
    </row>
    <row r="2267" spans="1:5" ht="12.75">
      <c r="A2267" s="186" t="s">
        <v>100</v>
      </c>
      <c r="B2267" s="185" t="s">
        <v>1266</v>
      </c>
      <c r="C2267" s="186">
        <v>1</v>
      </c>
      <c r="D2267" s="186">
        <f>$H$13</f>
        <v>2.2</v>
      </c>
      <c r="E2267" s="186">
        <f>C2267*D2267</f>
        <v>2.2</v>
      </c>
    </row>
    <row r="2268" spans="1:5" ht="12.75">
      <c r="A2268" s="186" t="s">
        <v>1267</v>
      </c>
      <c r="B2268" s="185"/>
      <c r="C2268" s="186"/>
      <c r="D2268" s="186"/>
      <c r="E2268" s="186">
        <f>SUM(E2266:E2267)</f>
        <v>5.11</v>
      </c>
    </row>
    <row r="2269" spans="1:5" ht="12.75">
      <c r="A2269" s="186"/>
      <c r="B2269" s="185"/>
      <c r="C2269" s="186"/>
      <c r="D2269" s="186"/>
      <c r="E2269" s="186"/>
    </row>
    <row r="2270" spans="1:5" ht="12.75">
      <c r="A2270" s="186" t="s">
        <v>1269</v>
      </c>
      <c r="B2270" s="185"/>
      <c r="C2270" s="186"/>
      <c r="D2270" s="186"/>
      <c r="E2270" s="186">
        <f>E2268*$H$4</f>
        <v>6.3875</v>
      </c>
    </row>
    <row r="2271" spans="1:5" ht="12.75">
      <c r="A2271" s="186"/>
      <c r="B2271" s="185"/>
      <c r="C2271" s="186"/>
      <c r="D2271" s="186"/>
      <c r="E2271" s="186"/>
    </row>
    <row r="2272" spans="1:5" ht="12.75">
      <c r="A2272" s="184" t="s">
        <v>1238</v>
      </c>
      <c r="B2272" s="185"/>
      <c r="C2272" s="186"/>
      <c r="D2272" s="186"/>
      <c r="E2272" s="184">
        <f>SUM(E2264,E2268,E2270)</f>
        <v>61.667500000000004</v>
      </c>
    </row>
    <row r="2273" spans="1:5" ht="12.75">
      <c r="A2273" s="184" t="s">
        <v>1273</v>
      </c>
      <c r="B2273" s="185"/>
      <c r="C2273" s="186"/>
      <c r="D2273" s="186"/>
      <c r="E2273" s="184">
        <f>E2272*0.2</f>
        <v>12.3335</v>
      </c>
    </row>
    <row r="2274" spans="1:5" ht="12.75">
      <c r="A2274" s="184" t="s">
        <v>1238</v>
      </c>
      <c r="B2274" s="185"/>
      <c r="C2274" s="186"/>
      <c r="D2274" s="186"/>
      <c r="E2274" s="184">
        <f>SUM(E2272:E2273)</f>
        <v>74.001</v>
      </c>
    </row>
    <row r="2275" spans="1:5" ht="12.75">
      <c r="A2275" s="190"/>
      <c r="B2275" s="190"/>
      <c r="C2275" s="190"/>
      <c r="D2275" s="190"/>
      <c r="E2275" s="190"/>
    </row>
    <row r="2276" spans="1:5" ht="12.75">
      <c r="A2276" s="316" t="s">
        <v>708</v>
      </c>
      <c r="B2276" s="316"/>
      <c r="C2276" s="316"/>
      <c r="D2276" s="316"/>
      <c r="E2276" s="316"/>
    </row>
    <row r="2277" spans="1:5" ht="12.75">
      <c r="A2277" s="192" t="s">
        <v>1247</v>
      </c>
      <c r="B2277" s="192" t="s">
        <v>1248</v>
      </c>
      <c r="C2277" s="192" t="s">
        <v>1249</v>
      </c>
      <c r="D2277" s="192" t="s">
        <v>1250</v>
      </c>
      <c r="E2277" s="192" t="s">
        <v>931</v>
      </c>
    </row>
    <row r="2278" spans="1:5" ht="12.75">
      <c r="A2278" s="186" t="s">
        <v>104</v>
      </c>
      <c r="B2278" s="185" t="s">
        <v>465</v>
      </c>
      <c r="C2278" s="186">
        <v>1</v>
      </c>
      <c r="D2278" s="186">
        <v>185</v>
      </c>
      <c r="E2278" s="186">
        <f>C2278*D2278</f>
        <v>185</v>
      </c>
    </row>
    <row r="2279" spans="1:5" ht="12.75">
      <c r="A2279" s="186" t="s">
        <v>26</v>
      </c>
      <c r="B2279" s="185"/>
      <c r="C2279" s="186"/>
      <c r="D2279" s="186"/>
      <c r="E2279" s="186">
        <f>SUM(E2278:E2278)</f>
        <v>185</v>
      </c>
    </row>
    <row r="2280" spans="1:5" ht="12.75">
      <c r="A2280" s="186"/>
      <c r="B2280" s="185"/>
      <c r="C2280" s="186"/>
      <c r="D2280" s="186"/>
      <c r="E2280" s="186"/>
    </row>
    <row r="2281" spans="1:5" ht="12.75">
      <c r="A2281" s="186" t="s">
        <v>99</v>
      </c>
      <c r="B2281" s="185" t="s">
        <v>1266</v>
      </c>
      <c r="C2281" s="186">
        <v>1</v>
      </c>
      <c r="D2281" s="186">
        <f>$H$6</f>
        <v>2.91</v>
      </c>
      <c r="E2281" s="186">
        <f>C2281*D2281</f>
        <v>2.91</v>
      </c>
    </row>
    <row r="2282" spans="1:5" ht="12.75">
      <c r="A2282" s="186" t="s">
        <v>100</v>
      </c>
      <c r="B2282" s="185" t="s">
        <v>1266</v>
      </c>
      <c r="C2282" s="186">
        <v>1</v>
      </c>
      <c r="D2282" s="186">
        <f>$H$13</f>
        <v>2.2</v>
      </c>
      <c r="E2282" s="186">
        <f>C2282*D2282</f>
        <v>2.2</v>
      </c>
    </row>
    <row r="2283" spans="1:5" ht="12.75">
      <c r="A2283" s="186" t="s">
        <v>1267</v>
      </c>
      <c r="B2283" s="185"/>
      <c r="C2283" s="186"/>
      <c r="D2283" s="186"/>
      <c r="E2283" s="186">
        <f>SUM(E2281:E2282)</f>
        <v>5.11</v>
      </c>
    </row>
    <row r="2284" spans="1:5" ht="12.75">
      <c r="A2284" s="186"/>
      <c r="B2284" s="185"/>
      <c r="C2284" s="186"/>
      <c r="D2284" s="186"/>
      <c r="E2284" s="186"/>
    </row>
    <row r="2285" spans="1:5" ht="12.75">
      <c r="A2285" s="186" t="s">
        <v>1269</v>
      </c>
      <c r="B2285" s="185"/>
      <c r="C2285" s="186"/>
      <c r="D2285" s="186"/>
      <c r="E2285" s="186">
        <f>E2283*$H$4</f>
        <v>6.3875</v>
      </c>
    </row>
    <row r="2286" spans="1:5" ht="12.75">
      <c r="A2286" s="186"/>
      <c r="B2286" s="185"/>
      <c r="C2286" s="186"/>
      <c r="D2286" s="186"/>
      <c r="E2286" s="186"/>
    </row>
    <row r="2287" spans="1:5" ht="12.75">
      <c r="A2287" s="184" t="s">
        <v>1238</v>
      </c>
      <c r="B2287" s="185"/>
      <c r="C2287" s="186"/>
      <c r="D2287" s="186"/>
      <c r="E2287" s="184">
        <f>SUM(E2279,E2283,E2285)</f>
        <v>196.4975</v>
      </c>
    </row>
    <row r="2288" spans="1:5" ht="12.75">
      <c r="A2288" s="184" t="s">
        <v>1273</v>
      </c>
      <c r="B2288" s="185"/>
      <c r="C2288" s="186"/>
      <c r="D2288" s="186"/>
      <c r="E2288" s="184">
        <f>E2287*0.2</f>
        <v>39.2995</v>
      </c>
    </row>
    <row r="2289" spans="1:5" ht="12.75">
      <c r="A2289" s="184" t="s">
        <v>1238</v>
      </c>
      <c r="B2289" s="185"/>
      <c r="C2289" s="186"/>
      <c r="D2289" s="186"/>
      <c r="E2289" s="184">
        <f>SUM(E2287:E2288)</f>
        <v>235.797</v>
      </c>
    </row>
    <row r="2290" spans="1:5" ht="12.75">
      <c r="A2290" s="190"/>
      <c r="B2290" s="190"/>
      <c r="C2290" s="190"/>
      <c r="D2290" s="190"/>
      <c r="E2290" s="190"/>
    </row>
    <row r="2291" spans="1:5" ht="12.75">
      <c r="A2291" s="316" t="s">
        <v>723</v>
      </c>
      <c r="B2291" s="316"/>
      <c r="C2291" s="316"/>
      <c r="D2291" s="316"/>
      <c r="E2291" s="316"/>
    </row>
    <row r="2292" spans="1:5" ht="12.75">
      <c r="A2292" s="192" t="s">
        <v>1247</v>
      </c>
      <c r="B2292" s="192" t="s">
        <v>1248</v>
      </c>
      <c r="C2292" s="192" t="s">
        <v>1249</v>
      </c>
      <c r="D2292" s="192" t="s">
        <v>1250</v>
      </c>
      <c r="E2292" s="192" t="s">
        <v>931</v>
      </c>
    </row>
    <row r="2293" spans="1:5" ht="12.75">
      <c r="A2293" s="186" t="s">
        <v>105</v>
      </c>
      <c r="B2293" s="185" t="s">
        <v>465</v>
      </c>
      <c r="C2293" s="186">
        <v>1</v>
      </c>
      <c r="D2293" s="186">
        <v>105.17</v>
      </c>
      <c r="E2293" s="186">
        <f>C2293*D2293</f>
        <v>105.17</v>
      </c>
    </row>
    <row r="2294" spans="1:5" ht="12.75">
      <c r="A2294" s="186" t="s">
        <v>26</v>
      </c>
      <c r="B2294" s="185"/>
      <c r="C2294" s="186"/>
      <c r="D2294" s="186"/>
      <c r="E2294" s="186">
        <f>SUM(E2293:E2293)</f>
        <v>105.17</v>
      </c>
    </row>
    <row r="2295" spans="1:5" ht="12.75">
      <c r="A2295" s="186"/>
      <c r="B2295" s="185"/>
      <c r="C2295" s="186"/>
      <c r="D2295" s="186"/>
      <c r="E2295" s="186"/>
    </row>
    <row r="2296" spans="1:5" ht="12.75">
      <c r="A2296" s="186" t="s">
        <v>99</v>
      </c>
      <c r="B2296" s="185" t="s">
        <v>1266</v>
      </c>
      <c r="C2296" s="186">
        <v>1</v>
      </c>
      <c r="D2296" s="186">
        <f>$H$6</f>
        <v>2.91</v>
      </c>
      <c r="E2296" s="186">
        <f>C2296*D2296</f>
        <v>2.91</v>
      </c>
    </row>
    <row r="2297" spans="1:5" ht="12.75">
      <c r="A2297" s="186" t="s">
        <v>100</v>
      </c>
      <c r="B2297" s="185" t="s">
        <v>1266</v>
      </c>
      <c r="C2297" s="186">
        <v>1</v>
      </c>
      <c r="D2297" s="186">
        <f>$H$13</f>
        <v>2.2</v>
      </c>
      <c r="E2297" s="186">
        <f>C2297*D2297</f>
        <v>2.2</v>
      </c>
    </row>
    <row r="2298" spans="1:5" ht="12.75">
      <c r="A2298" s="186" t="s">
        <v>1267</v>
      </c>
      <c r="B2298" s="185"/>
      <c r="C2298" s="186"/>
      <c r="D2298" s="186"/>
      <c r="E2298" s="186">
        <f>SUM(E2296:E2297)</f>
        <v>5.11</v>
      </c>
    </row>
    <row r="2299" spans="1:5" ht="12.75">
      <c r="A2299" s="186"/>
      <c r="B2299" s="185"/>
      <c r="C2299" s="186"/>
      <c r="D2299" s="186"/>
      <c r="E2299" s="186"/>
    </row>
    <row r="2300" spans="1:5" ht="12.75">
      <c r="A2300" s="186" t="s">
        <v>1269</v>
      </c>
      <c r="B2300" s="185"/>
      <c r="C2300" s="186"/>
      <c r="D2300" s="186"/>
      <c r="E2300" s="186">
        <f>E2298*$H$4</f>
        <v>6.3875</v>
      </c>
    </row>
    <row r="2301" spans="1:5" ht="12.75">
      <c r="A2301" s="186"/>
      <c r="B2301" s="185"/>
      <c r="C2301" s="186"/>
      <c r="D2301" s="186"/>
      <c r="E2301" s="186"/>
    </row>
    <row r="2302" spans="1:5" ht="12.75">
      <c r="A2302" s="184" t="s">
        <v>1238</v>
      </c>
      <c r="B2302" s="185"/>
      <c r="C2302" s="186"/>
      <c r="D2302" s="186"/>
      <c r="E2302" s="184">
        <f>SUM(E2294,E2298,E2300)</f>
        <v>116.6675</v>
      </c>
    </row>
    <row r="2303" spans="1:5" ht="12.75">
      <c r="A2303" s="184" t="s">
        <v>1273</v>
      </c>
      <c r="B2303" s="185"/>
      <c r="C2303" s="186"/>
      <c r="D2303" s="186"/>
      <c r="E2303" s="184">
        <f>E2302*0.2</f>
        <v>23.3335</v>
      </c>
    </row>
    <row r="2304" spans="1:5" ht="12.75">
      <c r="A2304" s="184" t="s">
        <v>1238</v>
      </c>
      <c r="B2304" s="185"/>
      <c r="C2304" s="186"/>
      <c r="D2304" s="186"/>
      <c r="E2304" s="184">
        <f>SUM(E2302:E2303)</f>
        <v>140.001</v>
      </c>
    </row>
    <row r="2305" spans="1:5" ht="12.75">
      <c r="A2305" s="190"/>
      <c r="B2305" s="190"/>
      <c r="C2305" s="190"/>
      <c r="D2305" s="190"/>
      <c r="E2305" s="190"/>
    </row>
    <row r="2306" spans="1:5" ht="29.25" customHeight="1">
      <c r="A2306" s="316" t="s">
        <v>722</v>
      </c>
      <c r="B2306" s="316"/>
      <c r="C2306" s="316"/>
      <c r="D2306" s="316"/>
      <c r="E2306" s="316"/>
    </row>
    <row r="2307" spans="1:5" ht="12.75">
      <c r="A2307" s="192" t="s">
        <v>1247</v>
      </c>
      <c r="B2307" s="192" t="s">
        <v>1248</v>
      </c>
      <c r="C2307" s="192" t="s">
        <v>1249</v>
      </c>
      <c r="D2307" s="192" t="s">
        <v>1250</v>
      </c>
      <c r="E2307" s="192" t="s">
        <v>931</v>
      </c>
    </row>
    <row r="2308" spans="1:5" ht="63.75">
      <c r="A2308" s="214" t="s">
        <v>722</v>
      </c>
      <c r="B2308" s="185" t="s">
        <v>1010</v>
      </c>
      <c r="C2308" s="186">
        <v>1</v>
      </c>
      <c r="D2308" s="186">
        <v>293.67</v>
      </c>
      <c r="E2308" s="186">
        <f>C2308*D2308</f>
        <v>293.67</v>
      </c>
    </row>
    <row r="2309" spans="1:5" ht="12.75">
      <c r="A2309" s="186" t="s">
        <v>26</v>
      </c>
      <c r="B2309" s="185"/>
      <c r="C2309" s="186"/>
      <c r="D2309" s="186"/>
      <c r="E2309" s="186">
        <f>SUM(E2308:E2308)</f>
        <v>293.67</v>
      </c>
    </row>
    <row r="2310" spans="1:5" ht="12.75">
      <c r="A2310" s="186"/>
      <c r="B2310" s="185"/>
      <c r="C2310" s="186"/>
      <c r="D2310" s="186"/>
      <c r="E2310" s="186"/>
    </row>
    <row r="2311" spans="1:5" ht="12.75">
      <c r="A2311" s="186" t="s">
        <v>99</v>
      </c>
      <c r="B2311" s="185" t="s">
        <v>1266</v>
      </c>
      <c r="C2311" s="186">
        <v>2</v>
      </c>
      <c r="D2311" s="186">
        <f>$H$6</f>
        <v>2.91</v>
      </c>
      <c r="E2311" s="186">
        <f>C2311*D2311</f>
        <v>5.82</v>
      </c>
    </row>
    <row r="2312" spans="1:5" ht="12.75">
      <c r="A2312" s="186" t="s">
        <v>100</v>
      </c>
      <c r="B2312" s="185" t="s">
        <v>1266</v>
      </c>
      <c r="C2312" s="186">
        <v>2</v>
      </c>
      <c r="D2312" s="186">
        <f>$H$13</f>
        <v>2.2</v>
      </c>
      <c r="E2312" s="186">
        <f>C2312*D2312</f>
        <v>4.4</v>
      </c>
    </row>
    <row r="2313" spans="1:5" ht="12.75">
      <c r="A2313" s="186" t="s">
        <v>1267</v>
      </c>
      <c r="B2313" s="185"/>
      <c r="C2313" s="186"/>
      <c r="D2313" s="186"/>
      <c r="E2313" s="186">
        <f>SUM(E2311:E2312)</f>
        <v>10.22</v>
      </c>
    </row>
    <row r="2314" spans="1:5" ht="12.75">
      <c r="A2314" s="186"/>
      <c r="B2314" s="185"/>
      <c r="C2314" s="186"/>
      <c r="D2314" s="186"/>
      <c r="E2314" s="186"/>
    </row>
    <row r="2315" spans="1:5" ht="12.75">
      <c r="A2315" s="186" t="s">
        <v>1269</v>
      </c>
      <c r="B2315" s="185"/>
      <c r="C2315" s="186"/>
      <c r="D2315" s="186"/>
      <c r="E2315" s="186">
        <f>E2313*$H$4</f>
        <v>12.775</v>
      </c>
    </row>
    <row r="2316" spans="1:5" ht="12.75">
      <c r="A2316" s="186"/>
      <c r="B2316" s="185"/>
      <c r="C2316" s="186"/>
      <c r="D2316" s="186"/>
      <c r="E2316" s="186"/>
    </row>
    <row r="2317" spans="1:5" ht="12.75">
      <c r="A2317" s="184" t="s">
        <v>1238</v>
      </c>
      <c r="B2317" s="185"/>
      <c r="C2317" s="186"/>
      <c r="D2317" s="186"/>
      <c r="E2317" s="184">
        <f>SUM(E2309,E2313,E2315)</f>
        <v>316.665</v>
      </c>
    </row>
    <row r="2318" spans="1:5" ht="12.75">
      <c r="A2318" s="184" t="s">
        <v>1273</v>
      </c>
      <c r="B2318" s="185"/>
      <c r="C2318" s="186"/>
      <c r="D2318" s="186"/>
      <c r="E2318" s="184">
        <f>E2317*0.2</f>
        <v>63.333000000000006</v>
      </c>
    </row>
    <row r="2319" spans="1:5" ht="12.75">
      <c r="A2319" s="184" t="s">
        <v>1238</v>
      </c>
      <c r="B2319" s="185"/>
      <c r="C2319" s="186"/>
      <c r="D2319" s="186"/>
      <c r="E2319" s="184">
        <f>SUM(E2317:E2318)</f>
        <v>379.99800000000005</v>
      </c>
    </row>
    <row r="2320" spans="1:5" ht="12.75">
      <c r="A2320" s="190"/>
      <c r="B2320" s="190"/>
      <c r="C2320" s="190"/>
      <c r="D2320" s="190"/>
      <c r="E2320" s="190"/>
    </row>
    <row r="2321" spans="1:5" ht="12.75">
      <c r="A2321" s="316" t="s">
        <v>126</v>
      </c>
      <c r="B2321" s="316"/>
      <c r="C2321" s="316"/>
      <c r="D2321" s="316"/>
      <c r="E2321" s="316"/>
    </row>
    <row r="2322" spans="1:5" ht="12.75">
      <c r="A2322" s="192" t="s">
        <v>1247</v>
      </c>
      <c r="B2322" s="192" t="s">
        <v>1248</v>
      </c>
      <c r="C2322" s="192" t="s">
        <v>1249</v>
      </c>
      <c r="D2322" s="192" t="s">
        <v>1250</v>
      </c>
      <c r="E2322" s="192" t="s">
        <v>931</v>
      </c>
    </row>
    <row r="2323" spans="1:5" ht="12.75">
      <c r="A2323" s="186" t="s">
        <v>532</v>
      </c>
      <c r="B2323" s="185"/>
      <c r="C2323" s="186">
        <v>1</v>
      </c>
      <c r="D2323" s="186">
        <v>0.5</v>
      </c>
      <c r="E2323" s="186">
        <f>C2323*D2323</f>
        <v>0.5</v>
      </c>
    </row>
    <row r="2324" spans="1:5" ht="12.75">
      <c r="A2324" s="186" t="s">
        <v>26</v>
      </c>
      <c r="B2324" s="185"/>
      <c r="C2324" s="186"/>
      <c r="D2324" s="186"/>
      <c r="E2324" s="186">
        <f>SUM(E2323:E2323)</f>
        <v>0.5</v>
      </c>
    </row>
    <row r="2325" spans="1:5" ht="12.75">
      <c r="A2325" s="186"/>
      <c r="B2325" s="185"/>
      <c r="C2325" s="186"/>
      <c r="D2325" s="186"/>
      <c r="E2325" s="186"/>
    </row>
    <row r="2326" spans="1:5" ht="12.75">
      <c r="A2326" s="186" t="s">
        <v>99</v>
      </c>
      <c r="B2326" s="185" t="s">
        <v>1266</v>
      </c>
      <c r="C2326" s="186">
        <v>0.08</v>
      </c>
      <c r="D2326" s="186">
        <f>$H$6</f>
        <v>2.91</v>
      </c>
      <c r="E2326" s="186">
        <f>C2326*D2326</f>
        <v>0.2328</v>
      </c>
    </row>
    <row r="2327" spans="1:5" ht="12.75">
      <c r="A2327" s="186" t="s">
        <v>100</v>
      </c>
      <c r="B2327" s="185" t="s">
        <v>1266</v>
      </c>
      <c r="C2327" s="186">
        <v>0.08</v>
      </c>
      <c r="D2327" s="186">
        <f>$H$13</f>
        <v>2.2</v>
      </c>
      <c r="E2327" s="186">
        <f>C2327*D2327</f>
        <v>0.17600000000000002</v>
      </c>
    </row>
    <row r="2328" spans="1:5" ht="12.75">
      <c r="A2328" s="186" t="s">
        <v>1267</v>
      </c>
      <c r="B2328" s="185"/>
      <c r="C2328" s="186"/>
      <c r="D2328" s="186"/>
      <c r="E2328" s="186">
        <f>SUM(E2326:E2327)</f>
        <v>0.40880000000000005</v>
      </c>
    </row>
    <row r="2329" spans="1:5" ht="12.75">
      <c r="A2329" s="186"/>
      <c r="B2329" s="185"/>
      <c r="C2329" s="186"/>
      <c r="D2329" s="186"/>
      <c r="E2329" s="186"/>
    </row>
    <row r="2330" spans="1:5" ht="12.75">
      <c r="A2330" s="186" t="s">
        <v>1269</v>
      </c>
      <c r="B2330" s="185"/>
      <c r="C2330" s="186"/>
      <c r="D2330" s="186"/>
      <c r="E2330" s="186">
        <f>E2328*$H$4</f>
        <v>0.5110000000000001</v>
      </c>
    </row>
    <row r="2331" spans="1:5" ht="12.75">
      <c r="A2331" s="186"/>
      <c r="B2331" s="185"/>
      <c r="C2331" s="186"/>
      <c r="D2331" s="186"/>
      <c r="E2331" s="186"/>
    </row>
    <row r="2332" spans="1:5" ht="12.75">
      <c r="A2332" s="184" t="s">
        <v>1238</v>
      </c>
      <c r="B2332" s="185"/>
      <c r="C2332" s="186"/>
      <c r="D2332" s="186"/>
      <c r="E2332" s="184">
        <f>SUM(E2324,E2328,E2330)</f>
        <v>1.4198000000000002</v>
      </c>
    </row>
    <row r="2333" spans="1:5" ht="12.75">
      <c r="A2333" s="184" t="s">
        <v>1273</v>
      </c>
      <c r="B2333" s="185"/>
      <c r="C2333" s="186"/>
      <c r="D2333" s="186"/>
      <c r="E2333" s="184">
        <f>E2332*0.2</f>
        <v>0.28396000000000005</v>
      </c>
    </row>
    <row r="2334" spans="1:5" ht="12.75">
      <c r="A2334" s="184" t="s">
        <v>1238</v>
      </c>
      <c r="B2334" s="185"/>
      <c r="C2334" s="186"/>
      <c r="D2334" s="186"/>
      <c r="E2334" s="184">
        <f>SUM(E2332:E2333)</f>
        <v>1.7037600000000002</v>
      </c>
    </row>
    <row r="2335" spans="1:5" ht="12.75">
      <c r="A2335" s="190"/>
      <c r="B2335" s="190"/>
      <c r="C2335" s="190"/>
      <c r="D2335" s="190"/>
      <c r="E2335" s="190"/>
    </row>
    <row r="2336" spans="1:5" ht="12.75">
      <c r="A2336" s="316" t="s">
        <v>127</v>
      </c>
      <c r="B2336" s="316"/>
      <c r="C2336" s="316"/>
      <c r="D2336" s="316"/>
      <c r="E2336" s="316"/>
    </row>
    <row r="2337" spans="1:5" ht="12.75">
      <c r="A2337" s="192" t="s">
        <v>1247</v>
      </c>
      <c r="B2337" s="192" t="s">
        <v>1248</v>
      </c>
      <c r="C2337" s="192" t="s">
        <v>1249</v>
      </c>
      <c r="D2337" s="192" t="s">
        <v>1250</v>
      </c>
      <c r="E2337" s="192" t="s">
        <v>931</v>
      </c>
    </row>
    <row r="2338" spans="1:5" ht="12.75">
      <c r="A2338" s="186" t="s">
        <v>533</v>
      </c>
      <c r="B2338" s="185" t="s">
        <v>1010</v>
      </c>
      <c r="C2338" s="186">
        <v>1</v>
      </c>
      <c r="D2338" s="186">
        <v>1.2</v>
      </c>
      <c r="E2338" s="186">
        <f>C2338*D2338</f>
        <v>1.2</v>
      </c>
    </row>
    <row r="2339" spans="1:5" ht="12.75">
      <c r="A2339" s="186" t="s">
        <v>26</v>
      </c>
      <c r="B2339" s="185"/>
      <c r="C2339" s="186"/>
      <c r="D2339" s="186"/>
      <c r="E2339" s="186">
        <f>SUM(E2338:E2338)</f>
        <v>1.2</v>
      </c>
    </row>
    <row r="2340" spans="1:5" ht="12.75">
      <c r="A2340" s="186"/>
      <c r="B2340" s="185"/>
      <c r="C2340" s="186"/>
      <c r="D2340" s="186"/>
      <c r="E2340" s="186"/>
    </row>
    <row r="2341" spans="1:5" ht="12.75">
      <c r="A2341" s="186" t="s">
        <v>99</v>
      </c>
      <c r="B2341" s="185" t="s">
        <v>1266</v>
      </c>
      <c r="C2341" s="186">
        <v>0.08</v>
      </c>
      <c r="D2341" s="186">
        <f>$H$6</f>
        <v>2.91</v>
      </c>
      <c r="E2341" s="186">
        <f>C2341*D2341</f>
        <v>0.2328</v>
      </c>
    </row>
    <row r="2342" spans="1:5" ht="12.75">
      <c r="A2342" s="186" t="s">
        <v>100</v>
      </c>
      <c r="B2342" s="185" t="s">
        <v>1266</v>
      </c>
      <c r="C2342" s="186">
        <v>0.08</v>
      </c>
      <c r="D2342" s="186">
        <f>$H$13</f>
        <v>2.2</v>
      </c>
      <c r="E2342" s="186">
        <f>C2342*D2342</f>
        <v>0.17600000000000002</v>
      </c>
    </row>
    <row r="2343" spans="1:5" ht="12.75">
      <c r="A2343" s="186" t="s">
        <v>1267</v>
      </c>
      <c r="B2343" s="185"/>
      <c r="C2343" s="186"/>
      <c r="D2343" s="186"/>
      <c r="E2343" s="186">
        <f>SUM(E2341:E2342)</f>
        <v>0.40880000000000005</v>
      </c>
    </row>
    <row r="2344" spans="1:5" ht="12.75">
      <c r="A2344" s="186"/>
      <c r="B2344" s="185"/>
      <c r="C2344" s="186"/>
      <c r="D2344" s="186"/>
      <c r="E2344" s="186"/>
    </row>
    <row r="2345" spans="1:5" ht="12.75">
      <c r="A2345" s="186" t="s">
        <v>1269</v>
      </c>
      <c r="B2345" s="185"/>
      <c r="C2345" s="186"/>
      <c r="D2345" s="186"/>
      <c r="E2345" s="186">
        <f>E2343*$H$4</f>
        <v>0.5110000000000001</v>
      </c>
    </row>
    <row r="2346" spans="1:5" ht="12.75">
      <c r="A2346" s="186"/>
      <c r="B2346" s="185"/>
      <c r="C2346" s="186"/>
      <c r="D2346" s="186"/>
      <c r="E2346" s="186"/>
    </row>
    <row r="2347" spans="1:5" ht="12.75">
      <c r="A2347" s="184" t="s">
        <v>1238</v>
      </c>
      <c r="B2347" s="185"/>
      <c r="C2347" s="186"/>
      <c r="D2347" s="186"/>
      <c r="E2347" s="184">
        <f>SUM(E2339,E2343,E2345)</f>
        <v>2.1198</v>
      </c>
    </row>
    <row r="2348" spans="1:5" ht="12.75">
      <c r="A2348" s="184" t="s">
        <v>1273</v>
      </c>
      <c r="B2348" s="185"/>
      <c r="C2348" s="186"/>
      <c r="D2348" s="186"/>
      <c r="E2348" s="184">
        <f>E2347*0.2</f>
        <v>0.42396000000000006</v>
      </c>
    </row>
    <row r="2349" spans="1:5" ht="12.75">
      <c r="A2349" s="184" t="s">
        <v>1238</v>
      </c>
      <c r="B2349" s="185"/>
      <c r="C2349" s="186"/>
      <c r="D2349" s="186"/>
      <c r="E2349" s="184">
        <f>SUM(E2347:E2348)</f>
        <v>2.5437600000000002</v>
      </c>
    </row>
    <row r="2350" spans="1:5" ht="12.75">
      <c r="A2350" s="190"/>
      <c r="B2350" s="190"/>
      <c r="C2350" s="190"/>
      <c r="D2350" s="190"/>
      <c r="E2350" s="190"/>
    </row>
    <row r="2351" spans="1:5" ht="12.75">
      <c r="A2351" s="316" t="s">
        <v>128</v>
      </c>
      <c r="B2351" s="316"/>
      <c r="C2351" s="316"/>
      <c r="D2351" s="316"/>
      <c r="E2351" s="316"/>
    </row>
    <row r="2352" spans="1:5" ht="12.75">
      <c r="A2352" s="192" t="s">
        <v>1247</v>
      </c>
      <c r="B2352" s="192" t="s">
        <v>1248</v>
      </c>
      <c r="C2352" s="192" t="s">
        <v>1249</v>
      </c>
      <c r="D2352" s="192" t="s">
        <v>1250</v>
      </c>
      <c r="E2352" s="192" t="s">
        <v>931</v>
      </c>
    </row>
    <row r="2353" spans="1:5" ht="12.75">
      <c r="A2353" s="186" t="s">
        <v>534</v>
      </c>
      <c r="B2353" s="185" t="s">
        <v>465</v>
      </c>
      <c r="C2353" s="186">
        <v>1</v>
      </c>
      <c r="D2353" s="186">
        <v>4</v>
      </c>
      <c r="E2353" s="186">
        <f>C2353*D2353</f>
        <v>4</v>
      </c>
    </row>
    <row r="2354" spans="1:5" ht="12.75">
      <c r="A2354" s="186" t="s">
        <v>26</v>
      </c>
      <c r="B2354" s="185"/>
      <c r="C2354" s="186"/>
      <c r="D2354" s="186"/>
      <c r="E2354" s="186">
        <f>SUM(E2353:E2353)</f>
        <v>4</v>
      </c>
    </row>
    <row r="2355" spans="1:5" ht="12.75">
      <c r="A2355" s="186"/>
      <c r="B2355" s="185"/>
      <c r="C2355" s="186"/>
      <c r="D2355" s="186"/>
      <c r="E2355" s="186"/>
    </row>
    <row r="2356" spans="1:5" ht="12.75">
      <c r="A2356" s="186" t="s">
        <v>99</v>
      </c>
      <c r="B2356" s="185" t="s">
        <v>1266</v>
      </c>
      <c r="C2356" s="186">
        <v>0.08</v>
      </c>
      <c r="D2356" s="186">
        <f>$H$6</f>
        <v>2.91</v>
      </c>
      <c r="E2356" s="186">
        <f>C2356*D2356</f>
        <v>0.2328</v>
      </c>
    </row>
    <row r="2357" spans="1:5" ht="12.75">
      <c r="A2357" s="186" t="s">
        <v>100</v>
      </c>
      <c r="B2357" s="185" t="s">
        <v>1266</v>
      </c>
      <c r="C2357" s="186">
        <v>0.08</v>
      </c>
      <c r="D2357" s="186">
        <f>$H$13</f>
        <v>2.2</v>
      </c>
      <c r="E2357" s="186">
        <f>C2357*D2357</f>
        <v>0.17600000000000002</v>
      </c>
    </row>
    <row r="2358" spans="1:5" ht="12.75">
      <c r="A2358" s="186" t="s">
        <v>1267</v>
      </c>
      <c r="B2358" s="185"/>
      <c r="C2358" s="186"/>
      <c r="D2358" s="186"/>
      <c r="E2358" s="186">
        <f>SUM(E2356:E2357)</f>
        <v>0.40880000000000005</v>
      </c>
    </row>
    <row r="2359" spans="1:5" ht="12.75">
      <c r="A2359" s="186"/>
      <c r="B2359" s="185"/>
      <c r="C2359" s="186"/>
      <c r="D2359" s="186"/>
      <c r="E2359" s="186"/>
    </row>
    <row r="2360" spans="1:5" ht="12.75">
      <c r="A2360" s="186" t="s">
        <v>1269</v>
      </c>
      <c r="B2360" s="185"/>
      <c r="C2360" s="186"/>
      <c r="D2360" s="186"/>
      <c r="E2360" s="186">
        <f>E2358*$H$4</f>
        <v>0.5110000000000001</v>
      </c>
    </row>
    <row r="2361" spans="1:5" ht="12.75">
      <c r="A2361" s="186"/>
      <c r="B2361" s="185"/>
      <c r="C2361" s="186"/>
      <c r="D2361" s="186"/>
      <c r="E2361" s="186"/>
    </row>
    <row r="2362" spans="1:5" ht="12.75">
      <c r="A2362" s="184" t="s">
        <v>1238</v>
      </c>
      <c r="B2362" s="185"/>
      <c r="C2362" s="186"/>
      <c r="D2362" s="186"/>
      <c r="E2362" s="184">
        <f>SUM(E2354,E2358,E2360)</f>
        <v>4.9198</v>
      </c>
    </row>
    <row r="2363" spans="1:5" ht="12.75">
      <c r="A2363" s="184" t="s">
        <v>1273</v>
      </c>
      <c r="B2363" s="185"/>
      <c r="C2363" s="186"/>
      <c r="D2363" s="186"/>
      <c r="E2363" s="184">
        <f>E2362*0.2</f>
        <v>0.9839600000000002</v>
      </c>
    </row>
    <row r="2364" spans="1:5" ht="12.75">
      <c r="A2364" s="184" t="s">
        <v>1238</v>
      </c>
      <c r="B2364" s="185"/>
      <c r="C2364" s="186"/>
      <c r="D2364" s="186"/>
      <c r="E2364" s="184">
        <f>SUM(E2362:E2363)</f>
        <v>5.90376</v>
      </c>
    </row>
    <row r="2365" spans="1:5" ht="12.75">
      <c r="A2365" s="190"/>
      <c r="B2365" s="190"/>
      <c r="C2365" s="190"/>
      <c r="D2365" s="190"/>
      <c r="E2365" s="190"/>
    </row>
    <row r="2366" spans="1:5" ht="12.75">
      <c r="A2366" s="316" t="s">
        <v>129</v>
      </c>
      <c r="B2366" s="316"/>
      <c r="C2366" s="316"/>
      <c r="D2366" s="316"/>
      <c r="E2366" s="316"/>
    </row>
    <row r="2367" spans="1:5" ht="12.75">
      <c r="A2367" s="192" t="s">
        <v>1247</v>
      </c>
      <c r="B2367" s="192" t="s">
        <v>1248</v>
      </c>
      <c r="C2367" s="192" t="s">
        <v>1249</v>
      </c>
      <c r="D2367" s="192" t="s">
        <v>1250</v>
      </c>
      <c r="E2367" s="192" t="s">
        <v>931</v>
      </c>
    </row>
    <row r="2368" spans="1:5" ht="12.75">
      <c r="A2368" s="186" t="s">
        <v>535</v>
      </c>
      <c r="B2368" s="185" t="s">
        <v>465</v>
      </c>
      <c r="C2368" s="186">
        <v>1</v>
      </c>
      <c r="D2368" s="186">
        <v>5.5</v>
      </c>
      <c r="E2368" s="186">
        <f>C2368*D2368</f>
        <v>5.5</v>
      </c>
    </row>
    <row r="2369" spans="1:5" ht="12.75">
      <c r="A2369" s="186" t="s">
        <v>26</v>
      </c>
      <c r="B2369" s="185"/>
      <c r="C2369" s="186"/>
      <c r="D2369" s="186"/>
      <c r="E2369" s="186">
        <f>SUM(E2368:E2368)</f>
        <v>5.5</v>
      </c>
    </row>
    <row r="2370" spans="1:5" ht="12.75">
      <c r="A2370" s="186"/>
      <c r="B2370" s="185"/>
      <c r="C2370" s="186"/>
      <c r="D2370" s="186"/>
      <c r="E2370" s="186"/>
    </row>
    <row r="2371" spans="1:5" ht="12.75">
      <c r="A2371" s="186" t="s">
        <v>99</v>
      </c>
      <c r="B2371" s="185" t="s">
        <v>1266</v>
      </c>
      <c r="C2371" s="186">
        <v>0.08</v>
      </c>
      <c r="D2371" s="186">
        <f>$H$6</f>
        <v>2.91</v>
      </c>
      <c r="E2371" s="186">
        <f>C2371*D2371</f>
        <v>0.2328</v>
      </c>
    </row>
    <row r="2372" spans="1:5" ht="12.75">
      <c r="A2372" s="186" t="s">
        <v>100</v>
      </c>
      <c r="B2372" s="185" t="s">
        <v>1266</v>
      </c>
      <c r="C2372" s="186">
        <v>0.08</v>
      </c>
      <c r="D2372" s="186">
        <f>$H$13</f>
        <v>2.2</v>
      </c>
      <c r="E2372" s="186">
        <f>C2372*D2372</f>
        <v>0.17600000000000002</v>
      </c>
    </row>
    <row r="2373" spans="1:5" ht="12.75">
      <c r="A2373" s="186" t="s">
        <v>1267</v>
      </c>
      <c r="B2373" s="185"/>
      <c r="C2373" s="186"/>
      <c r="D2373" s="186"/>
      <c r="E2373" s="186">
        <f>SUM(E2371:E2372)</f>
        <v>0.40880000000000005</v>
      </c>
    </row>
    <row r="2374" spans="1:5" ht="12.75">
      <c r="A2374" s="186"/>
      <c r="B2374" s="185"/>
      <c r="C2374" s="186"/>
      <c r="D2374" s="186"/>
      <c r="E2374" s="186"/>
    </row>
    <row r="2375" spans="1:5" ht="12.75">
      <c r="A2375" s="186" t="s">
        <v>1269</v>
      </c>
      <c r="B2375" s="185"/>
      <c r="C2375" s="186"/>
      <c r="D2375" s="186"/>
      <c r="E2375" s="186">
        <f>E2373*$H$4</f>
        <v>0.5110000000000001</v>
      </c>
    </row>
    <row r="2376" spans="1:5" ht="12.75">
      <c r="A2376" s="186"/>
      <c r="B2376" s="185"/>
      <c r="C2376" s="186"/>
      <c r="D2376" s="186"/>
      <c r="E2376" s="186"/>
    </row>
    <row r="2377" spans="1:5" ht="12.75">
      <c r="A2377" s="184" t="s">
        <v>1238</v>
      </c>
      <c r="B2377" s="185"/>
      <c r="C2377" s="186"/>
      <c r="D2377" s="186"/>
      <c r="E2377" s="184">
        <f>SUM(E2369,E2373,E2375)</f>
        <v>6.4198</v>
      </c>
    </row>
    <row r="2378" spans="1:5" ht="12.75">
      <c r="A2378" s="184" t="s">
        <v>1273</v>
      </c>
      <c r="B2378" s="185"/>
      <c r="C2378" s="186"/>
      <c r="D2378" s="186"/>
      <c r="E2378" s="184">
        <f>E2377*0.2</f>
        <v>1.2839600000000002</v>
      </c>
    </row>
    <row r="2379" spans="1:5" ht="12.75">
      <c r="A2379" s="184" t="s">
        <v>1238</v>
      </c>
      <c r="B2379" s="185"/>
      <c r="C2379" s="186"/>
      <c r="D2379" s="186"/>
      <c r="E2379" s="184">
        <f>SUM(E2377:E2378)</f>
        <v>7.703760000000001</v>
      </c>
    </row>
    <row r="2380" spans="1:5" ht="12.75">
      <c r="A2380" s="190"/>
      <c r="B2380" s="190"/>
      <c r="C2380" s="190"/>
      <c r="D2380" s="190"/>
      <c r="E2380" s="190"/>
    </row>
    <row r="2381" spans="1:5" ht="31.5" customHeight="1">
      <c r="A2381" s="316" t="s">
        <v>130</v>
      </c>
      <c r="B2381" s="316"/>
      <c r="C2381" s="316"/>
      <c r="D2381" s="316"/>
      <c r="E2381" s="316"/>
    </row>
    <row r="2382" spans="1:5" ht="12.75">
      <c r="A2382" s="192" t="s">
        <v>1247</v>
      </c>
      <c r="B2382" s="192" t="s">
        <v>1248</v>
      </c>
      <c r="C2382" s="192" t="s">
        <v>1249</v>
      </c>
      <c r="D2382" s="192" t="s">
        <v>1250</v>
      </c>
      <c r="E2382" s="192" t="s">
        <v>931</v>
      </c>
    </row>
    <row r="2383" spans="1:5" ht="12.75">
      <c r="A2383" s="186" t="s">
        <v>106</v>
      </c>
      <c r="B2383" s="185" t="s">
        <v>1014</v>
      </c>
      <c r="C2383" s="186">
        <v>1</v>
      </c>
      <c r="D2383" s="186">
        <v>3.2</v>
      </c>
      <c r="E2383" s="186">
        <f>C2383*D2383</f>
        <v>3.2</v>
      </c>
    </row>
    <row r="2384" spans="1:5" ht="12.75">
      <c r="A2384" s="186" t="s">
        <v>26</v>
      </c>
      <c r="B2384" s="185"/>
      <c r="C2384" s="186"/>
      <c r="D2384" s="186"/>
      <c r="E2384" s="186">
        <f>SUM(E2383:E2383)</f>
        <v>3.2</v>
      </c>
    </row>
    <row r="2385" spans="1:5" ht="12.75">
      <c r="A2385" s="186"/>
      <c r="B2385" s="185"/>
      <c r="C2385" s="186"/>
      <c r="D2385" s="186"/>
      <c r="E2385" s="186"/>
    </row>
    <row r="2386" spans="1:5" ht="12.75">
      <c r="A2386" s="186" t="s">
        <v>99</v>
      </c>
      <c r="B2386" s="185" t="s">
        <v>1266</v>
      </c>
      <c r="C2386" s="186">
        <v>0.2</v>
      </c>
      <c r="D2386" s="186">
        <f>$H$6</f>
        <v>2.91</v>
      </c>
      <c r="E2386" s="186">
        <f>C2386*D2386</f>
        <v>0.5820000000000001</v>
      </c>
    </row>
    <row r="2387" spans="1:5" ht="12.75">
      <c r="A2387" s="186" t="s">
        <v>100</v>
      </c>
      <c r="B2387" s="185" t="s">
        <v>1266</v>
      </c>
      <c r="C2387" s="186">
        <v>0.2</v>
      </c>
      <c r="D2387" s="186">
        <f>$H$13</f>
        <v>2.2</v>
      </c>
      <c r="E2387" s="186">
        <f>C2387*D2387</f>
        <v>0.44000000000000006</v>
      </c>
    </row>
    <row r="2388" spans="1:5" ht="12.75">
      <c r="A2388" s="186" t="s">
        <v>1267</v>
      </c>
      <c r="B2388" s="185"/>
      <c r="C2388" s="186"/>
      <c r="D2388" s="186"/>
      <c r="E2388" s="186">
        <f>SUM(E2386:E2387)</f>
        <v>1.0220000000000002</v>
      </c>
    </row>
    <row r="2389" spans="1:5" ht="12.75">
      <c r="A2389" s="186"/>
      <c r="B2389" s="185"/>
      <c r="C2389" s="186"/>
      <c r="D2389" s="186"/>
      <c r="E2389" s="186"/>
    </row>
    <row r="2390" spans="1:5" ht="12.75">
      <c r="A2390" s="186" t="s">
        <v>1269</v>
      </c>
      <c r="B2390" s="185"/>
      <c r="C2390" s="186"/>
      <c r="D2390" s="186"/>
      <c r="E2390" s="186">
        <f>E2388*$H$4</f>
        <v>1.2775000000000003</v>
      </c>
    </row>
    <row r="2391" spans="1:5" ht="12.75">
      <c r="A2391" s="186"/>
      <c r="B2391" s="185"/>
      <c r="C2391" s="186"/>
      <c r="D2391" s="186"/>
      <c r="E2391" s="186"/>
    </row>
    <row r="2392" spans="1:5" ht="12.75">
      <c r="A2392" s="184" t="s">
        <v>1238</v>
      </c>
      <c r="B2392" s="185"/>
      <c r="C2392" s="186"/>
      <c r="D2392" s="186"/>
      <c r="E2392" s="184">
        <f>SUM(E2384,E2388,E2390)</f>
        <v>5.499500000000001</v>
      </c>
    </row>
    <row r="2393" spans="1:5" ht="12.75">
      <c r="A2393" s="184" t="s">
        <v>1273</v>
      </c>
      <c r="B2393" s="185"/>
      <c r="C2393" s="186"/>
      <c r="D2393" s="186"/>
      <c r="E2393" s="184">
        <f>E2392*0.2</f>
        <v>1.0999000000000003</v>
      </c>
    </row>
    <row r="2394" spans="1:5" ht="12.75">
      <c r="A2394" s="184" t="s">
        <v>1238</v>
      </c>
      <c r="B2394" s="185"/>
      <c r="C2394" s="186"/>
      <c r="D2394" s="186"/>
      <c r="E2394" s="184">
        <f>SUM(E2392:E2393)</f>
        <v>6.599400000000001</v>
      </c>
    </row>
    <row r="2395" spans="1:5" ht="12.75">
      <c r="A2395" s="190"/>
      <c r="B2395" s="190"/>
      <c r="C2395" s="190"/>
      <c r="D2395" s="190"/>
      <c r="E2395" s="190"/>
    </row>
    <row r="2396" spans="1:5" ht="29.25" customHeight="1">
      <c r="A2396" s="316" t="s">
        <v>131</v>
      </c>
      <c r="B2396" s="316"/>
      <c r="C2396" s="316"/>
      <c r="D2396" s="316"/>
      <c r="E2396" s="316"/>
    </row>
    <row r="2397" spans="1:5" ht="12.75">
      <c r="A2397" s="192" t="s">
        <v>1247</v>
      </c>
      <c r="B2397" s="192" t="s">
        <v>1248</v>
      </c>
      <c r="C2397" s="192" t="s">
        <v>1249</v>
      </c>
      <c r="D2397" s="192" t="s">
        <v>1250</v>
      </c>
      <c r="E2397" s="192" t="s">
        <v>931</v>
      </c>
    </row>
    <row r="2398" spans="1:5" ht="12.75">
      <c r="A2398" s="186" t="s">
        <v>107</v>
      </c>
      <c r="B2398" s="185" t="s">
        <v>1014</v>
      </c>
      <c r="C2398" s="186">
        <v>1</v>
      </c>
      <c r="D2398" s="186">
        <v>5.5</v>
      </c>
      <c r="E2398" s="186">
        <f>C2398*D2398</f>
        <v>5.5</v>
      </c>
    </row>
    <row r="2399" spans="1:5" ht="12.75">
      <c r="A2399" s="186" t="s">
        <v>26</v>
      </c>
      <c r="B2399" s="185"/>
      <c r="C2399" s="186"/>
      <c r="D2399" s="186"/>
      <c r="E2399" s="186">
        <f>SUM(E2398:E2398)</f>
        <v>5.5</v>
      </c>
    </row>
    <row r="2400" spans="1:5" ht="12.75">
      <c r="A2400" s="186"/>
      <c r="B2400" s="185"/>
      <c r="C2400" s="186"/>
      <c r="D2400" s="186"/>
      <c r="E2400" s="186"/>
    </row>
    <row r="2401" spans="1:5" ht="12.75">
      <c r="A2401" s="186" t="s">
        <v>99</v>
      </c>
      <c r="B2401" s="185" t="s">
        <v>1266</v>
      </c>
      <c r="C2401" s="186">
        <v>0.2</v>
      </c>
      <c r="D2401" s="186">
        <f>$H$6</f>
        <v>2.91</v>
      </c>
      <c r="E2401" s="186">
        <f>C2401*D2401</f>
        <v>0.5820000000000001</v>
      </c>
    </row>
    <row r="2402" spans="1:5" ht="12.75">
      <c r="A2402" s="186" t="s">
        <v>100</v>
      </c>
      <c r="B2402" s="185" t="s">
        <v>1266</v>
      </c>
      <c r="C2402" s="186">
        <v>0.2</v>
      </c>
      <c r="D2402" s="186">
        <f>$H$13</f>
        <v>2.2</v>
      </c>
      <c r="E2402" s="186">
        <f>C2402*D2402</f>
        <v>0.44000000000000006</v>
      </c>
    </row>
    <row r="2403" spans="1:5" ht="12.75">
      <c r="A2403" s="186" t="s">
        <v>1267</v>
      </c>
      <c r="B2403" s="185"/>
      <c r="C2403" s="186"/>
      <c r="D2403" s="186"/>
      <c r="E2403" s="186">
        <f>SUM(E2401:E2402)</f>
        <v>1.0220000000000002</v>
      </c>
    </row>
    <row r="2404" spans="1:5" ht="12.75">
      <c r="A2404" s="186"/>
      <c r="B2404" s="185"/>
      <c r="C2404" s="186"/>
      <c r="D2404" s="186"/>
      <c r="E2404" s="186"/>
    </row>
    <row r="2405" spans="1:5" ht="12.75">
      <c r="A2405" s="186" t="s">
        <v>1269</v>
      </c>
      <c r="B2405" s="185"/>
      <c r="C2405" s="186"/>
      <c r="D2405" s="186"/>
      <c r="E2405" s="186">
        <f>E2403*$H$4</f>
        <v>1.2775000000000003</v>
      </c>
    </row>
    <row r="2406" spans="1:5" ht="12.75">
      <c r="A2406" s="186"/>
      <c r="B2406" s="185"/>
      <c r="C2406" s="186"/>
      <c r="D2406" s="186"/>
      <c r="E2406" s="186"/>
    </row>
    <row r="2407" spans="1:5" ht="12.75">
      <c r="A2407" s="184" t="s">
        <v>1238</v>
      </c>
      <c r="B2407" s="185"/>
      <c r="C2407" s="186"/>
      <c r="D2407" s="186"/>
      <c r="E2407" s="184">
        <f>SUM(E2399,E2403,E2405)</f>
        <v>7.7995</v>
      </c>
    </row>
    <row r="2408" spans="1:5" ht="12.75">
      <c r="A2408" s="184" t="s">
        <v>1273</v>
      </c>
      <c r="B2408" s="185"/>
      <c r="C2408" s="186"/>
      <c r="D2408" s="186"/>
      <c r="E2408" s="184">
        <f>E2407*0.2</f>
        <v>1.5599</v>
      </c>
    </row>
    <row r="2409" spans="1:5" ht="12.75">
      <c r="A2409" s="184" t="s">
        <v>1238</v>
      </c>
      <c r="B2409" s="185"/>
      <c r="C2409" s="186"/>
      <c r="D2409" s="186"/>
      <c r="E2409" s="184">
        <f>SUM(E2407:E2408)</f>
        <v>9.3594</v>
      </c>
    </row>
    <row r="2410" spans="1:5" ht="12.75">
      <c r="A2410" s="190"/>
      <c r="B2410" s="190"/>
      <c r="C2410" s="190"/>
      <c r="D2410" s="190"/>
      <c r="E2410" s="190"/>
    </row>
    <row r="2411" spans="1:5" ht="32.25" customHeight="1">
      <c r="A2411" s="316" t="s">
        <v>132</v>
      </c>
      <c r="B2411" s="316"/>
      <c r="C2411" s="316"/>
      <c r="D2411" s="316"/>
      <c r="E2411" s="316"/>
    </row>
    <row r="2412" spans="1:5" ht="12.75">
      <c r="A2412" s="192" t="s">
        <v>1247</v>
      </c>
      <c r="B2412" s="192" t="s">
        <v>1248</v>
      </c>
      <c r="C2412" s="192" t="s">
        <v>1249</v>
      </c>
      <c r="D2412" s="192" t="s">
        <v>1250</v>
      </c>
      <c r="E2412" s="192" t="s">
        <v>931</v>
      </c>
    </row>
    <row r="2413" spans="1:5" ht="12.75">
      <c r="A2413" s="186" t="s">
        <v>108</v>
      </c>
      <c r="B2413" s="185" t="s">
        <v>1014</v>
      </c>
      <c r="C2413" s="186">
        <v>1</v>
      </c>
      <c r="D2413" s="186">
        <v>6.2</v>
      </c>
      <c r="E2413" s="186">
        <f>C2413*D2413</f>
        <v>6.2</v>
      </c>
    </row>
    <row r="2414" spans="1:5" ht="12.75">
      <c r="A2414" s="186" t="s">
        <v>26</v>
      </c>
      <c r="B2414" s="185"/>
      <c r="C2414" s="186"/>
      <c r="D2414" s="186"/>
      <c r="E2414" s="186">
        <f>SUM(E2413:E2413)</f>
        <v>6.2</v>
      </c>
    </row>
    <row r="2415" spans="1:5" ht="12.75">
      <c r="A2415" s="186"/>
      <c r="B2415" s="185"/>
      <c r="C2415" s="186"/>
      <c r="D2415" s="186"/>
      <c r="E2415" s="186"/>
    </row>
    <row r="2416" spans="1:5" ht="12.75">
      <c r="A2416" s="186" t="s">
        <v>99</v>
      </c>
      <c r="B2416" s="185" t="s">
        <v>1266</v>
      </c>
      <c r="C2416" s="186">
        <v>0.2</v>
      </c>
      <c r="D2416" s="186">
        <f>$H$6</f>
        <v>2.91</v>
      </c>
      <c r="E2416" s="186">
        <f>C2416*D2416</f>
        <v>0.5820000000000001</v>
      </c>
    </row>
    <row r="2417" spans="1:5" ht="12.75">
      <c r="A2417" s="186" t="s">
        <v>100</v>
      </c>
      <c r="B2417" s="185" t="s">
        <v>1266</v>
      </c>
      <c r="C2417" s="186">
        <v>0.2</v>
      </c>
      <c r="D2417" s="186">
        <f>$H$13</f>
        <v>2.2</v>
      </c>
      <c r="E2417" s="186">
        <f>C2417*D2417</f>
        <v>0.44000000000000006</v>
      </c>
    </row>
    <row r="2418" spans="1:5" ht="12.75">
      <c r="A2418" s="186" t="s">
        <v>1267</v>
      </c>
      <c r="B2418" s="185"/>
      <c r="C2418" s="186"/>
      <c r="D2418" s="186"/>
      <c r="E2418" s="186">
        <f>SUM(E2416:E2417)</f>
        <v>1.0220000000000002</v>
      </c>
    </row>
    <row r="2419" spans="1:5" ht="12.75">
      <c r="A2419" s="186"/>
      <c r="B2419" s="185"/>
      <c r="C2419" s="186"/>
      <c r="D2419" s="186"/>
      <c r="E2419" s="186"/>
    </row>
    <row r="2420" spans="1:5" ht="12.75">
      <c r="A2420" s="186" t="s">
        <v>1269</v>
      </c>
      <c r="B2420" s="185"/>
      <c r="C2420" s="186"/>
      <c r="D2420" s="186"/>
      <c r="E2420" s="186">
        <f>E2418*$H$4</f>
        <v>1.2775000000000003</v>
      </c>
    </row>
    <row r="2421" spans="1:5" ht="12.75">
      <c r="A2421" s="186"/>
      <c r="B2421" s="185"/>
      <c r="C2421" s="186"/>
      <c r="D2421" s="186"/>
      <c r="E2421" s="186"/>
    </row>
    <row r="2422" spans="1:5" ht="12.75">
      <c r="A2422" s="184" t="s">
        <v>1238</v>
      </c>
      <c r="B2422" s="185"/>
      <c r="C2422" s="186"/>
      <c r="D2422" s="186"/>
      <c r="E2422" s="184">
        <f>SUM(E2414,E2418,E2420)</f>
        <v>8.499500000000001</v>
      </c>
    </row>
    <row r="2423" spans="1:5" ht="12.75">
      <c r="A2423" s="184" t="s">
        <v>1273</v>
      </c>
      <c r="B2423" s="185"/>
      <c r="C2423" s="186"/>
      <c r="D2423" s="186"/>
      <c r="E2423" s="184">
        <f>E2422*0.2</f>
        <v>1.6999000000000004</v>
      </c>
    </row>
    <row r="2424" spans="1:5" ht="12.75">
      <c r="A2424" s="184" t="s">
        <v>1238</v>
      </c>
      <c r="B2424" s="185"/>
      <c r="C2424" s="186"/>
      <c r="D2424" s="186"/>
      <c r="E2424" s="184">
        <f>SUM(E2422:E2423)</f>
        <v>10.1994</v>
      </c>
    </row>
    <row r="2425" spans="1:5" ht="12.75">
      <c r="A2425" s="190"/>
      <c r="B2425" s="190"/>
      <c r="C2425" s="190"/>
      <c r="D2425" s="190"/>
      <c r="E2425" s="190"/>
    </row>
    <row r="2426" spans="1:5" ht="28.5" customHeight="1">
      <c r="A2426" s="316" t="s">
        <v>133</v>
      </c>
      <c r="B2426" s="316"/>
      <c r="C2426" s="316"/>
      <c r="D2426" s="316"/>
      <c r="E2426" s="316"/>
    </row>
    <row r="2427" spans="1:5" ht="12.75">
      <c r="A2427" s="192" t="s">
        <v>1247</v>
      </c>
      <c r="B2427" s="192" t="s">
        <v>1248</v>
      </c>
      <c r="C2427" s="192" t="s">
        <v>1249</v>
      </c>
      <c r="D2427" s="192" t="s">
        <v>1250</v>
      </c>
      <c r="E2427" s="192" t="s">
        <v>931</v>
      </c>
    </row>
    <row r="2428" spans="1:5" ht="12.75">
      <c r="A2428" s="186" t="s">
        <v>109</v>
      </c>
      <c r="B2428" s="185" t="s">
        <v>1014</v>
      </c>
      <c r="C2428" s="186">
        <v>1</v>
      </c>
      <c r="D2428" s="186">
        <v>8.12</v>
      </c>
      <c r="E2428" s="186">
        <f>C2428*D2428</f>
        <v>8.12</v>
      </c>
    </row>
    <row r="2429" spans="1:5" ht="12.75">
      <c r="A2429" s="186" t="s">
        <v>26</v>
      </c>
      <c r="B2429" s="185"/>
      <c r="C2429" s="186"/>
      <c r="D2429" s="186"/>
      <c r="E2429" s="186">
        <f>SUM(E2428:E2428)</f>
        <v>8.12</v>
      </c>
    </row>
    <row r="2430" spans="1:5" ht="12.75">
      <c r="A2430" s="186"/>
      <c r="B2430" s="185"/>
      <c r="C2430" s="186"/>
      <c r="D2430" s="186"/>
      <c r="E2430" s="186"/>
    </row>
    <row r="2431" spans="1:5" ht="12.75">
      <c r="A2431" s="186" t="s">
        <v>99</v>
      </c>
      <c r="B2431" s="185" t="s">
        <v>1266</v>
      </c>
      <c r="C2431" s="186">
        <v>0.2</v>
      </c>
      <c r="D2431" s="186">
        <f>$H$6</f>
        <v>2.91</v>
      </c>
      <c r="E2431" s="186">
        <f>C2431*D2431</f>
        <v>0.5820000000000001</v>
      </c>
    </row>
    <row r="2432" spans="1:5" ht="12.75">
      <c r="A2432" s="186" t="s">
        <v>100</v>
      </c>
      <c r="B2432" s="185" t="s">
        <v>1266</v>
      </c>
      <c r="C2432" s="186">
        <v>0.2</v>
      </c>
      <c r="D2432" s="186">
        <f>$H$13</f>
        <v>2.2</v>
      </c>
      <c r="E2432" s="186">
        <f>C2432*D2432</f>
        <v>0.44000000000000006</v>
      </c>
    </row>
    <row r="2433" spans="1:5" ht="12.75">
      <c r="A2433" s="186" t="s">
        <v>1267</v>
      </c>
      <c r="B2433" s="185"/>
      <c r="C2433" s="186"/>
      <c r="D2433" s="186"/>
      <c r="E2433" s="186">
        <f>SUM(E2431:E2432)</f>
        <v>1.0220000000000002</v>
      </c>
    </row>
    <row r="2434" spans="1:5" ht="12.75">
      <c r="A2434" s="186"/>
      <c r="B2434" s="185"/>
      <c r="C2434" s="186"/>
      <c r="D2434" s="186"/>
      <c r="E2434" s="186"/>
    </row>
    <row r="2435" spans="1:5" ht="12.75">
      <c r="A2435" s="186" t="s">
        <v>1269</v>
      </c>
      <c r="B2435" s="185"/>
      <c r="C2435" s="186"/>
      <c r="D2435" s="186"/>
      <c r="E2435" s="186">
        <f>E2433*$H$4</f>
        <v>1.2775000000000003</v>
      </c>
    </row>
    <row r="2436" spans="1:5" ht="12.75">
      <c r="A2436" s="186"/>
      <c r="B2436" s="185"/>
      <c r="C2436" s="186"/>
      <c r="D2436" s="186"/>
      <c r="E2436" s="186"/>
    </row>
    <row r="2437" spans="1:5" ht="12.75">
      <c r="A2437" s="184" t="s">
        <v>1238</v>
      </c>
      <c r="B2437" s="185"/>
      <c r="C2437" s="186"/>
      <c r="D2437" s="186"/>
      <c r="E2437" s="184">
        <f>SUM(E2429,E2433,E2435)</f>
        <v>10.4195</v>
      </c>
    </row>
    <row r="2438" spans="1:5" ht="12.75">
      <c r="A2438" s="184" t="s">
        <v>1273</v>
      </c>
      <c r="B2438" s="185"/>
      <c r="C2438" s="186"/>
      <c r="D2438" s="186"/>
      <c r="E2438" s="184">
        <f>E2437*0.2</f>
        <v>2.0839</v>
      </c>
    </row>
    <row r="2439" spans="1:5" ht="12.75">
      <c r="A2439" s="184" t="s">
        <v>1238</v>
      </c>
      <c r="B2439" s="185"/>
      <c r="C2439" s="186"/>
      <c r="D2439" s="186"/>
      <c r="E2439" s="184">
        <f>SUM(E2437:E2438)</f>
        <v>12.5034</v>
      </c>
    </row>
    <row r="2440" spans="1:5" ht="12.75">
      <c r="A2440" s="190"/>
      <c r="B2440" s="190"/>
      <c r="C2440" s="190"/>
      <c r="D2440" s="190"/>
      <c r="E2440" s="190"/>
    </row>
    <row r="2441" spans="1:5" ht="12.75">
      <c r="A2441" s="316" t="s">
        <v>134</v>
      </c>
      <c r="B2441" s="316"/>
      <c r="C2441" s="316"/>
      <c r="D2441" s="316"/>
      <c r="E2441" s="316"/>
    </row>
    <row r="2442" spans="1:5" ht="12.75">
      <c r="A2442" s="192" t="s">
        <v>1247</v>
      </c>
      <c r="B2442" s="192" t="s">
        <v>1248</v>
      </c>
      <c r="C2442" s="192" t="s">
        <v>1249</v>
      </c>
      <c r="D2442" s="192" t="s">
        <v>1250</v>
      </c>
      <c r="E2442" s="192" t="s">
        <v>931</v>
      </c>
    </row>
    <row r="2443" spans="1:5" ht="12.75">
      <c r="A2443" s="186" t="s">
        <v>541</v>
      </c>
      <c r="B2443" s="185" t="s">
        <v>1014</v>
      </c>
      <c r="C2443" s="186">
        <v>1</v>
      </c>
      <c r="D2443" s="186">
        <v>1.5</v>
      </c>
      <c r="E2443" s="186">
        <f>C2443*D2443</f>
        <v>1.5</v>
      </c>
    </row>
    <row r="2444" spans="1:5" ht="12.75">
      <c r="A2444" s="186" t="s">
        <v>26</v>
      </c>
      <c r="B2444" s="185"/>
      <c r="C2444" s="186"/>
      <c r="D2444" s="186"/>
      <c r="E2444" s="186">
        <f>SUM(E2443:E2443)</f>
        <v>1.5</v>
      </c>
    </row>
    <row r="2445" spans="1:5" ht="12.75">
      <c r="A2445" s="186"/>
      <c r="B2445" s="185"/>
      <c r="C2445" s="186"/>
      <c r="D2445" s="186"/>
      <c r="E2445" s="186"/>
    </row>
    <row r="2446" spans="1:5" ht="12.75">
      <c r="A2446" s="186" t="s">
        <v>99</v>
      </c>
      <c r="B2446" s="185" t="s">
        <v>1266</v>
      </c>
      <c r="C2446" s="186">
        <v>0.1</v>
      </c>
      <c r="D2446" s="186">
        <f>$H$6</f>
        <v>2.91</v>
      </c>
      <c r="E2446" s="186">
        <f>C2446*D2446</f>
        <v>0.29100000000000004</v>
      </c>
    </row>
    <row r="2447" spans="1:5" ht="12.75">
      <c r="A2447" s="186" t="s">
        <v>100</v>
      </c>
      <c r="B2447" s="185" t="s">
        <v>1266</v>
      </c>
      <c r="C2447" s="186">
        <v>0.1</v>
      </c>
      <c r="D2447" s="186">
        <f>$H$13</f>
        <v>2.2</v>
      </c>
      <c r="E2447" s="186">
        <f>C2447*D2447</f>
        <v>0.22000000000000003</v>
      </c>
    </row>
    <row r="2448" spans="1:5" ht="12.75">
      <c r="A2448" s="186" t="s">
        <v>1267</v>
      </c>
      <c r="B2448" s="185"/>
      <c r="C2448" s="186"/>
      <c r="D2448" s="186"/>
      <c r="E2448" s="186">
        <f>SUM(E2446:E2447)</f>
        <v>0.5110000000000001</v>
      </c>
    </row>
    <row r="2449" spans="1:5" ht="12.75">
      <c r="A2449" s="186"/>
      <c r="B2449" s="185"/>
      <c r="C2449" s="186"/>
      <c r="D2449" s="186"/>
      <c r="E2449" s="186"/>
    </row>
    <row r="2450" spans="1:5" ht="12.75">
      <c r="A2450" s="186" t="s">
        <v>1269</v>
      </c>
      <c r="B2450" s="185"/>
      <c r="C2450" s="186"/>
      <c r="D2450" s="186"/>
      <c r="E2450" s="186">
        <f>E2448*$H$4</f>
        <v>0.6387500000000002</v>
      </c>
    </row>
    <row r="2451" spans="1:5" ht="12.75">
      <c r="A2451" s="186"/>
      <c r="B2451" s="185"/>
      <c r="C2451" s="186"/>
      <c r="D2451" s="186"/>
      <c r="E2451" s="186"/>
    </row>
    <row r="2452" spans="1:5" ht="12.75">
      <c r="A2452" s="184" t="s">
        <v>1238</v>
      </c>
      <c r="B2452" s="185"/>
      <c r="C2452" s="186"/>
      <c r="D2452" s="186"/>
      <c r="E2452" s="184">
        <f>SUM(E2444,E2448,E2450)</f>
        <v>2.64975</v>
      </c>
    </row>
    <row r="2453" spans="1:5" ht="12.75">
      <c r="A2453" s="184" t="s">
        <v>1273</v>
      </c>
      <c r="B2453" s="185"/>
      <c r="C2453" s="186"/>
      <c r="D2453" s="186"/>
      <c r="E2453" s="184">
        <f>E2452*0.2</f>
        <v>0.52995</v>
      </c>
    </row>
    <row r="2454" spans="1:5" ht="12.75">
      <c r="A2454" s="184" t="s">
        <v>1238</v>
      </c>
      <c r="B2454" s="185"/>
      <c r="C2454" s="186"/>
      <c r="D2454" s="186"/>
      <c r="E2454" s="184">
        <f>SUM(E2452:E2453)</f>
        <v>3.1797</v>
      </c>
    </row>
    <row r="2455" spans="1:5" ht="12.75">
      <c r="A2455" s="190"/>
      <c r="B2455" s="190"/>
      <c r="C2455" s="190"/>
      <c r="D2455" s="190"/>
      <c r="E2455" s="190"/>
    </row>
    <row r="2456" spans="1:5" ht="12.75">
      <c r="A2456" s="316" t="s">
        <v>135</v>
      </c>
      <c r="B2456" s="316"/>
      <c r="C2456" s="316"/>
      <c r="D2456" s="316"/>
      <c r="E2456" s="316"/>
    </row>
    <row r="2457" spans="1:5" ht="12.75">
      <c r="A2457" s="192" t="s">
        <v>1247</v>
      </c>
      <c r="B2457" s="192" t="s">
        <v>1248</v>
      </c>
      <c r="C2457" s="192" t="s">
        <v>1249</v>
      </c>
      <c r="D2457" s="192" t="s">
        <v>1250</v>
      </c>
      <c r="E2457" s="192" t="s">
        <v>931</v>
      </c>
    </row>
    <row r="2458" spans="1:5" ht="12.75">
      <c r="A2458" s="186" t="s">
        <v>110</v>
      </c>
      <c r="B2458" s="185" t="s">
        <v>465</v>
      </c>
      <c r="C2458" s="186">
        <v>1</v>
      </c>
      <c r="D2458" s="186">
        <v>2</v>
      </c>
      <c r="E2458" s="186">
        <f>C2458*D2458</f>
        <v>2</v>
      </c>
    </row>
    <row r="2459" spans="1:5" ht="12.75">
      <c r="A2459" s="186" t="s">
        <v>26</v>
      </c>
      <c r="B2459" s="185"/>
      <c r="C2459" s="186"/>
      <c r="D2459" s="186"/>
      <c r="E2459" s="186">
        <f>SUM(E2458:E2458)</f>
        <v>2</v>
      </c>
    </row>
    <row r="2460" spans="1:5" ht="12.75">
      <c r="A2460" s="186"/>
      <c r="B2460" s="185"/>
      <c r="C2460" s="186"/>
      <c r="D2460" s="186"/>
      <c r="E2460" s="186"/>
    </row>
    <row r="2461" spans="1:5" ht="12.75">
      <c r="A2461" s="186" t="s">
        <v>99</v>
      </c>
      <c r="B2461" s="185" t="s">
        <v>1266</v>
      </c>
      <c r="C2461" s="186">
        <v>0.3</v>
      </c>
      <c r="D2461" s="186">
        <f>$H$6</f>
        <v>2.91</v>
      </c>
      <c r="E2461" s="186">
        <f>C2461*D2461</f>
        <v>0.873</v>
      </c>
    </row>
    <row r="2462" spans="1:5" ht="12.75">
      <c r="A2462" s="186" t="s">
        <v>100</v>
      </c>
      <c r="B2462" s="185" t="s">
        <v>1266</v>
      </c>
      <c r="C2462" s="186">
        <v>0.3</v>
      </c>
      <c r="D2462" s="186">
        <f>$H$13</f>
        <v>2.2</v>
      </c>
      <c r="E2462" s="186">
        <f>C2462*D2462</f>
        <v>0.66</v>
      </c>
    </row>
    <row r="2463" spans="1:5" ht="12.75">
      <c r="A2463" s="186" t="s">
        <v>1267</v>
      </c>
      <c r="B2463" s="185"/>
      <c r="C2463" s="186"/>
      <c r="D2463" s="186"/>
      <c r="E2463" s="186">
        <f>SUM(E2461:E2462)</f>
        <v>1.533</v>
      </c>
    </row>
    <row r="2464" spans="1:5" ht="12.75">
      <c r="A2464" s="186"/>
      <c r="B2464" s="185"/>
      <c r="C2464" s="186"/>
      <c r="D2464" s="186"/>
      <c r="E2464" s="186"/>
    </row>
    <row r="2465" spans="1:5" ht="12.75">
      <c r="A2465" s="186" t="s">
        <v>1269</v>
      </c>
      <c r="B2465" s="185"/>
      <c r="C2465" s="186"/>
      <c r="D2465" s="186"/>
      <c r="E2465" s="186">
        <f>E2463*$H$4</f>
        <v>1.9162499999999998</v>
      </c>
    </row>
    <row r="2466" spans="1:5" ht="12.75">
      <c r="A2466" s="186"/>
      <c r="B2466" s="185"/>
      <c r="C2466" s="186"/>
      <c r="D2466" s="186"/>
      <c r="E2466" s="186"/>
    </row>
    <row r="2467" spans="1:5" ht="12.75">
      <c r="A2467" s="184" t="s">
        <v>1238</v>
      </c>
      <c r="B2467" s="185"/>
      <c r="C2467" s="186"/>
      <c r="D2467" s="186"/>
      <c r="E2467" s="184">
        <f>SUM(E2459,E2463,E2465)</f>
        <v>5.449249999999999</v>
      </c>
    </row>
    <row r="2468" spans="1:5" ht="12.75">
      <c r="A2468" s="184" t="s">
        <v>1273</v>
      </c>
      <c r="B2468" s="185"/>
      <c r="C2468" s="186"/>
      <c r="D2468" s="186"/>
      <c r="E2468" s="184">
        <f>E2467*0.2</f>
        <v>1.08985</v>
      </c>
    </row>
    <row r="2469" spans="1:5" ht="12.75">
      <c r="A2469" s="184" t="s">
        <v>1238</v>
      </c>
      <c r="B2469" s="185"/>
      <c r="C2469" s="186"/>
      <c r="D2469" s="186"/>
      <c r="E2469" s="184">
        <f>SUM(E2467:E2468)</f>
        <v>6.5390999999999995</v>
      </c>
    </row>
    <row r="2470" spans="1:5" ht="12.75">
      <c r="A2470" s="190"/>
      <c r="B2470" s="190"/>
      <c r="C2470" s="190"/>
      <c r="D2470" s="190"/>
      <c r="E2470" s="190"/>
    </row>
    <row r="2471" spans="1:5" ht="12.75">
      <c r="A2471" s="316" t="s">
        <v>136</v>
      </c>
      <c r="B2471" s="316"/>
      <c r="C2471" s="316"/>
      <c r="D2471" s="316"/>
      <c r="E2471" s="316"/>
    </row>
    <row r="2472" spans="1:5" ht="12.75">
      <c r="A2472" s="192" t="s">
        <v>1247</v>
      </c>
      <c r="B2472" s="192" t="s">
        <v>1248</v>
      </c>
      <c r="C2472" s="192" t="s">
        <v>1249</v>
      </c>
      <c r="D2472" s="192" t="s">
        <v>1250</v>
      </c>
      <c r="E2472" s="192" t="s">
        <v>931</v>
      </c>
    </row>
    <row r="2473" spans="1:5" ht="12.75">
      <c r="A2473" s="186" t="s">
        <v>111</v>
      </c>
      <c r="B2473" s="185" t="s">
        <v>465</v>
      </c>
      <c r="C2473" s="186">
        <v>1</v>
      </c>
      <c r="D2473" s="186">
        <v>3.8</v>
      </c>
      <c r="E2473" s="186">
        <f>C2473*D2473</f>
        <v>3.8</v>
      </c>
    </row>
    <row r="2474" spans="1:5" ht="12.75">
      <c r="A2474" s="186" t="s">
        <v>26</v>
      </c>
      <c r="B2474" s="185"/>
      <c r="C2474" s="186"/>
      <c r="D2474" s="186"/>
      <c r="E2474" s="186">
        <f>SUM(E2473:E2473)</f>
        <v>3.8</v>
      </c>
    </row>
    <row r="2475" spans="1:5" ht="12.75">
      <c r="A2475" s="186"/>
      <c r="B2475" s="185"/>
      <c r="C2475" s="186"/>
      <c r="D2475" s="186"/>
      <c r="E2475" s="186"/>
    </row>
    <row r="2476" spans="1:5" ht="12.75">
      <c r="A2476" s="186" t="s">
        <v>99</v>
      </c>
      <c r="B2476" s="185" t="s">
        <v>1266</v>
      </c>
      <c r="C2476" s="186">
        <v>0.3</v>
      </c>
      <c r="D2476" s="186">
        <f>$H$6</f>
        <v>2.91</v>
      </c>
      <c r="E2476" s="186">
        <f>C2476*D2476</f>
        <v>0.873</v>
      </c>
    </row>
    <row r="2477" spans="1:5" ht="12.75">
      <c r="A2477" s="186" t="s">
        <v>100</v>
      </c>
      <c r="B2477" s="185" t="s">
        <v>1266</v>
      </c>
      <c r="C2477" s="186">
        <v>0.3</v>
      </c>
      <c r="D2477" s="186">
        <f>$H$13</f>
        <v>2.2</v>
      </c>
      <c r="E2477" s="186">
        <f>C2477*D2477</f>
        <v>0.66</v>
      </c>
    </row>
    <row r="2478" spans="1:5" ht="12.75">
      <c r="A2478" s="186" t="s">
        <v>1267</v>
      </c>
      <c r="B2478" s="185"/>
      <c r="C2478" s="186"/>
      <c r="D2478" s="186"/>
      <c r="E2478" s="186">
        <f>SUM(E2476:E2477)</f>
        <v>1.533</v>
      </c>
    </row>
    <row r="2479" spans="1:5" ht="12.75">
      <c r="A2479" s="186"/>
      <c r="B2479" s="185"/>
      <c r="C2479" s="186"/>
      <c r="D2479" s="186"/>
      <c r="E2479" s="186"/>
    </row>
    <row r="2480" spans="1:5" ht="12.75">
      <c r="A2480" s="186" t="s">
        <v>1269</v>
      </c>
      <c r="B2480" s="185"/>
      <c r="C2480" s="186"/>
      <c r="D2480" s="186"/>
      <c r="E2480" s="186">
        <f>E2478*$H$4</f>
        <v>1.9162499999999998</v>
      </c>
    </row>
    <row r="2481" spans="1:5" ht="12.75">
      <c r="A2481" s="186"/>
      <c r="B2481" s="185"/>
      <c r="C2481" s="186"/>
      <c r="D2481" s="186"/>
      <c r="E2481" s="186"/>
    </row>
    <row r="2482" spans="1:5" ht="12.75">
      <c r="A2482" s="184" t="s">
        <v>1238</v>
      </c>
      <c r="B2482" s="185"/>
      <c r="C2482" s="186"/>
      <c r="D2482" s="186"/>
      <c r="E2482" s="184">
        <f>SUM(E2474,E2478,E2480)</f>
        <v>7.24925</v>
      </c>
    </row>
    <row r="2483" spans="1:5" ht="12.75">
      <c r="A2483" s="184" t="s">
        <v>1273</v>
      </c>
      <c r="B2483" s="185"/>
      <c r="C2483" s="186"/>
      <c r="D2483" s="186"/>
      <c r="E2483" s="184">
        <f>E2482*0.2</f>
        <v>1.44985</v>
      </c>
    </row>
    <row r="2484" spans="1:5" ht="12.75">
      <c r="A2484" s="184" t="s">
        <v>1238</v>
      </c>
      <c r="B2484" s="185"/>
      <c r="C2484" s="186"/>
      <c r="D2484" s="186"/>
      <c r="E2484" s="184">
        <f>SUM(E2482:E2483)</f>
        <v>8.6991</v>
      </c>
    </row>
    <row r="2485" spans="1:5" ht="12.75">
      <c r="A2485" s="190"/>
      <c r="B2485" s="190"/>
      <c r="C2485" s="190"/>
      <c r="D2485" s="190"/>
      <c r="E2485" s="190"/>
    </row>
    <row r="2486" spans="1:5" ht="12.75">
      <c r="A2486" s="316" t="s">
        <v>137</v>
      </c>
      <c r="B2486" s="316"/>
      <c r="C2486" s="316"/>
      <c r="D2486" s="316"/>
      <c r="E2486" s="316"/>
    </row>
    <row r="2487" spans="1:5" ht="12.75">
      <c r="A2487" s="192" t="s">
        <v>1247</v>
      </c>
      <c r="B2487" s="192" t="s">
        <v>1248</v>
      </c>
      <c r="C2487" s="192" t="s">
        <v>1249</v>
      </c>
      <c r="D2487" s="192" t="s">
        <v>1250</v>
      </c>
      <c r="E2487" s="192" t="s">
        <v>931</v>
      </c>
    </row>
    <row r="2488" spans="1:5" ht="12.75">
      <c r="A2488" s="186" t="s">
        <v>546</v>
      </c>
      <c r="B2488" s="185" t="s">
        <v>1014</v>
      </c>
      <c r="C2488" s="186">
        <v>1</v>
      </c>
      <c r="D2488" s="186">
        <v>18</v>
      </c>
      <c r="E2488" s="186">
        <f>C2488*D2488</f>
        <v>18</v>
      </c>
    </row>
    <row r="2489" spans="1:5" ht="12.75">
      <c r="A2489" s="186" t="s">
        <v>26</v>
      </c>
      <c r="B2489" s="185"/>
      <c r="C2489" s="186"/>
      <c r="D2489" s="186"/>
      <c r="E2489" s="186">
        <f>SUM(E2488:E2488)</f>
        <v>18</v>
      </c>
    </row>
    <row r="2490" spans="1:5" ht="12.75">
      <c r="A2490" s="186"/>
      <c r="B2490" s="185"/>
      <c r="C2490" s="186"/>
      <c r="D2490" s="186"/>
      <c r="E2490" s="186"/>
    </row>
    <row r="2491" spans="1:5" ht="12.75">
      <c r="A2491" s="186" t="s">
        <v>99</v>
      </c>
      <c r="B2491" s="185" t="s">
        <v>1266</v>
      </c>
      <c r="C2491" s="186">
        <v>0.5</v>
      </c>
      <c r="D2491" s="186">
        <f>$H$6</f>
        <v>2.91</v>
      </c>
      <c r="E2491" s="186">
        <f>C2491*D2491</f>
        <v>1.455</v>
      </c>
    </row>
    <row r="2492" spans="1:5" ht="12.75">
      <c r="A2492" s="186" t="s">
        <v>100</v>
      </c>
      <c r="B2492" s="185" t="s">
        <v>1266</v>
      </c>
      <c r="C2492" s="186">
        <v>0.5</v>
      </c>
      <c r="D2492" s="186">
        <f>$H$13</f>
        <v>2.2</v>
      </c>
      <c r="E2492" s="186">
        <f>C2492*D2492</f>
        <v>1.1</v>
      </c>
    </row>
    <row r="2493" spans="1:5" ht="12.75">
      <c r="A2493" s="186" t="s">
        <v>1267</v>
      </c>
      <c r="B2493" s="185"/>
      <c r="C2493" s="186"/>
      <c r="D2493" s="186"/>
      <c r="E2493" s="186">
        <f>SUM(E2491:E2492)</f>
        <v>2.555</v>
      </c>
    </row>
    <row r="2494" spans="1:5" ht="12.75">
      <c r="A2494" s="186"/>
      <c r="B2494" s="185"/>
      <c r="C2494" s="186"/>
      <c r="D2494" s="186"/>
      <c r="E2494" s="186"/>
    </row>
    <row r="2495" spans="1:5" ht="12.75">
      <c r="A2495" s="186" t="s">
        <v>1269</v>
      </c>
      <c r="B2495" s="185"/>
      <c r="C2495" s="186"/>
      <c r="D2495" s="186"/>
      <c r="E2495" s="186">
        <f>E2493*$H$4</f>
        <v>3.19375</v>
      </c>
    </row>
    <row r="2496" spans="1:5" ht="12.75">
      <c r="A2496" s="186"/>
      <c r="B2496" s="185"/>
      <c r="C2496" s="186"/>
      <c r="D2496" s="186"/>
      <c r="E2496" s="186"/>
    </row>
    <row r="2497" spans="1:5" ht="12.75">
      <c r="A2497" s="184" t="s">
        <v>1238</v>
      </c>
      <c r="B2497" s="185"/>
      <c r="C2497" s="186"/>
      <c r="D2497" s="186"/>
      <c r="E2497" s="184">
        <f>SUM(E2489,E2493,E2495)</f>
        <v>23.74875</v>
      </c>
    </row>
    <row r="2498" spans="1:5" ht="12.75">
      <c r="A2498" s="184" t="s">
        <v>1273</v>
      </c>
      <c r="B2498" s="185"/>
      <c r="C2498" s="186"/>
      <c r="D2498" s="186"/>
      <c r="E2498" s="184">
        <f>E2497*0.2</f>
        <v>4.749750000000001</v>
      </c>
    </row>
    <row r="2499" spans="1:5" ht="12.75">
      <c r="A2499" s="184" t="s">
        <v>1238</v>
      </c>
      <c r="B2499" s="185"/>
      <c r="C2499" s="186"/>
      <c r="D2499" s="186"/>
      <c r="E2499" s="184">
        <f>SUM(E2497:E2498)</f>
        <v>28.4985</v>
      </c>
    </row>
    <row r="2500" spans="1:5" ht="12.75">
      <c r="A2500" s="190"/>
      <c r="B2500" s="190"/>
      <c r="C2500" s="190"/>
      <c r="D2500" s="190"/>
      <c r="E2500" s="190"/>
    </row>
    <row r="2501" spans="1:5" ht="12.75">
      <c r="A2501" s="316" t="s">
        <v>138</v>
      </c>
      <c r="B2501" s="316"/>
      <c r="C2501" s="316"/>
      <c r="D2501" s="316"/>
      <c r="E2501" s="316"/>
    </row>
    <row r="2502" spans="1:5" ht="12.75">
      <c r="A2502" s="192" t="s">
        <v>1247</v>
      </c>
      <c r="B2502" s="192" t="s">
        <v>1248</v>
      </c>
      <c r="C2502" s="192" t="s">
        <v>1249</v>
      </c>
      <c r="D2502" s="192" t="s">
        <v>1250</v>
      </c>
      <c r="E2502" s="192" t="s">
        <v>931</v>
      </c>
    </row>
    <row r="2503" spans="1:5" ht="12.75">
      <c r="A2503" s="186" t="s">
        <v>547</v>
      </c>
      <c r="B2503" s="185" t="s">
        <v>1014</v>
      </c>
      <c r="C2503" s="186">
        <v>1</v>
      </c>
      <c r="D2503" s="186">
        <v>12</v>
      </c>
      <c r="E2503" s="186">
        <f>C2503*D2503</f>
        <v>12</v>
      </c>
    </row>
    <row r="2504" spans="1:5" ht="12.75">
      <c r="A2504" s="186" t="s">
        <v>26</v>
      </c>
      <c r="B2504" s="185"/>
      <c r="C2504" s="186"/>
      <c r="D2504" s="186"/>
      <c r="E2504" s="186">
        <f>SUM(E2503:E2503)</f>
        <v>12</v>
      </c>
    </row>
    <row r="2505" spans="1:5" ht="12.75">
      <c r="A2505" s="186"/>
      <c r="B2505" s="185"/>
      <c r="C2505" s="186"/>
      <c r="D2505" s="186"/>
      <c r="E2505" s="186"/>
    </row>
    <row r="2506" spans="1:5" ht="12.75">
      <c r="A2506" s="186" t="s">
        <v>99</v>
      </c>
      <c r="B2506" s="185" t="s">
        <v>1266</v>
      </c>
      <c r="C2506" s="186">
        <v>0.5</v>
      </c>
      <c r="D2506" s="186">
        <f>$H$6</f>
        <v>2.91</v>
      </c>
      <c r="E2506" s="186">
        <f>C2506*D2506</f>
        <v>1.455</v>
      </c>
    </row>
    <row r="2507" spans="1:5" ht="12.75">
      <c r="A2507" s="186" t="s">
        <v>100</v>
      </c>
      <c r="B2507" s="185" t="s">
        <v>1266</v>
      </c>
      <c r="C2507" s="186">
        <v>0.5</v>
      </c>
      <c r="D2507" s="186">
        <f>$H$13</f>
        <v>2.2</v>
      </c>
      <c r="E2507" s="186">
        <f>C2507*D2507</f>
        <v>1.1</v>
      </c>
    </row>
    <row r="2508" spans="1:5" ht="12.75">
      <c r="A2508" s="186" t="s">
        <v>1267</v>
      </c>
      <c r="B2508" s="185"/>
      <c r="C2508" s="186"/>
      <c r="D2508" s="186"/>
      <c r="E2508" s="186">
        <f>SUM(E2506:E2507)</f>
        <v>2.555</v>
      </c>
    </row>
    <row r="2509" spans="1:5" ht="12.75">
      <c r="A2509" s="186"/>
      <c r="B2509" s="185"/>
      <c r="C2509" s="186"/>
      <c r="D2509" s="186"/>
      <c r="E2509" s="186"/>
    </row>
    <row r="2510" spans="1:5" ht="12.75">
      <c r="A2510" s="186" t="s">
        <v>1269</v>
      </c>
      <c r="B2510" s="185"/>
      <c r="C2510" s="186"/>
      <c r="D2510" s="186"/>
      <c r="E2510" s="186">
        <f>E2508*$H$4</f>
        <v>3.19375</v>
      </c>
    </row>
    <row r="2511" spans="1:5" ht="12.75">
      <c r="A2511" s="186"/>
      <c r="B2511" s="185"/>
      <c r="C2511" s="186"/>
      <c r="D2511" s="186"/>
      <c r="E2511" s="186"/>
    </row>
    <row r="2512" spans="1:5" ht="12.75">
      <c r="A2512" s="184" t="s">
        <v>1238</v>
      </c>
      <c r="B2512" s="185"/>
      <c r="C2512" s="186"/>
      <c r="D2512" s="186"/>
      <c r="E2512" s="184">
        <f>SUM(E2504,E2508,E2510)</f>
        <v>17.74875</v>
      </c>
    </row>
    <row r="2513" spans="1:5" ht="12.75">
      <c r="A2513" s="184" t="s">
        <v>1273</v>
      </c>
      <c r="B2513" s="185"/>
      <c r="C2513" s="186"/>
      <c r="D2513" s="186"/>
      <c r="E2513" s="184">
        <f>E2512*0.2</f>
        <v>3.5497500000000004</v>
      </c>
    </row>
    <row r="2514" spans="1:5" ht="12.75">
      <c r="A2514" s="184" t="s">
        <v>1238</v>
      </c>
      <c r="B2514" s="185"/>
      <c r="C2514" s="186"/>
      <c r="D2514" s="186"/>
      <c r="E2514" s="184">
        <f>SUM(E2512:E2513)</f>
        <v>21.2985</v>
      </c>
    </row>
    <row r="2515" spans="1:5" ht="12.75">
      <c r="A2515" s="190"/>
      <c r="B2515" s="190"/>
      <c r="C2515" s="190"/>
      <c r="D2515" s="190"/>
      <c r="E2515" s="190"/>
    </row>
    <row r="2516" spans="1:5" ht="12.75">
      <c r="A2516" s="316" t="s">
        <v>139</v>
      </c>
      <c r="B2516" s="316"/>
      <c r="C2516" s="316"/>
      <c r="D2516" s="316"/>
      <c r="E2516" s="316"/>
    </row>
    <row r="2517" spans="1:5" ht="12.75">
      <c r="A2517" s="192" t="s">
        <v>1247</v>
      </c>
      <c r="B2517" s="192" t="s">
        <v>1248</v>
      </c>
      <c r="C2517" s="192" t="s">
        <v>1249</v>
      </c>
      <c r="D2517" s="192" t="s">
        <v>1250</v>
      </c>
      <c r="E2517" s="192" t="s">
        <v>931</v>
      </c>
    </row>
    <row r="2518" spans="1:5" ht="12.75">
      <c r="A2518" s="186" t="s">
        <v>548</v>
      </c>
      <c r="B2518" s="185" t="s">
        <v>1014</v>
      </c>
      <c r="C2518" s="186">
        <v>1</v>
      </c>
      <c r="D2518" s="186">
        <v>7</v>
      </c>
      <c r="E2518" s="186">
        <f>C2518*D2518</f>
        <v>7</v>
      </c>
    </row>
    <row r="2519" spans="1:5" ht="12.75">
      <c r="A2519" s="186" t="s">
        <v>26</v>
      </c>
      <c r="B2519" s="185"/>
      <c r="C2519" s="186"/>
      <c r="D2519" s="186"/>
      <c r="E2519" s="186">
        <f>SUM(E2518:E2518)</f>
        <v>7</v>
      </c>
    </row>
    <row r="2520" spans="1:5" ht="12.75">
      <c r="A2520" s="186"/>
      <c r="B2520" s="185"/>
      <c r="C2520" s="186"/>
      <c r="D2520" s="186"/>
      <c r="E2520" s="186"/>
    </row>
    <row r="2521" spans="1:5" ht="12.75">
      <c r="A2521" s="186" t="s">
        <v>99</v>
      </c>
      <c r="B2521" s="185" t="s">
        <v>1266</v>
      </c>
      <c r="C2521" s="186">
        <v>0.5</v>
      </c>
      <c r="D2521" s="186">
        <f>$H$6</f>
        <v>2.91</v>
      </c>
      <c r="E2521" s="186">
        <f>C2521*D2521</f>
        <v>1.455</v>
      </c>
    </row>
    <row r="2522" spans="1:5" ht="12.75">
      <c r="A2522" s="186" t="s">
        <v>100</v>
      </c>
      <c r="B2522" s="185" t="s">
        <v>1266</v>
      </c>
      <c r="C2522" s="186">
        <v>0.5</v>
      </c>
      <c r="D2522" s="186">
        <f>$H$13</f>
        <v>2.2</v>
      </c>
      <c r="E2522" s="186">
        <f>C2522*D2522</f>
        <v>1.1</v>
      </c>
    </row>
    <row r="2523" spans="1:5" ht="12.75">
      <c r="A2523" s="186" t="s">
        <v>1267</v>
      </c>
      <c r="B2523" s="185"/>
      <c r="C2523" s="186"/>
      <c r="D2523" s="186"/>
      <c r="E2523" s="186">
        <f>SUM(E2521:E2522)</f>
        <v>2.555</v>
      </c>
    </row>
    <row r="2524" spans="1:5" ht="12.75">
      <c r="A2524" s="186"/>
      <c r="B2524" s="185"/>
      <c r="C2524" s="186"/>
      <c r="D2524" s="186"/>
      <c r="E2524" s="186"/>
    </row>
    <row r="2525" spans="1:5" ht="12.75">
      <c r="A2525" s="186" t="s">
        <v>1269</v>
      </c>
      <c r="B2525" s="185"/>
      <c r="C2525" s="186"/>
      <c r="D2525" s="186"/>
      <c r="E2525" s="186">
        <f>E2523*$H$4</f>
        <v>3.19375</v>
      </c>
    </row>
    <row r="2526" spans="1:5" ht="12.75">
      <c r="A2526" s="186"/>
      <c r="B2526" s="185"/>
      <c r="C2526" s="186"/>
      <c r="D2526" s="186"/>
      <c r="E2526" s="186"/>
    </row>
    <row r="2527" spans="1:5" ht="12.75">
      <c r="A2527" s="184" t="s">
        <v>1238</v>
      </c>
      <c r="B2527" s="185"/>
      <c r="C2527" s="186"/>
      <c r="D2527" s="186"/>
      <c r="E2527" s="184">
        <f>SUM(E2519,E2523,E2525)</f>
        <v>12.74875</v>
      </c>
    </row>
    <row r="2528" spans="1:5" ht="12.75">
      <c r="A2528" s="184" t="s">
        <v>1273</v>
      </c>
      <c r="B2528" s="185"/>
      <c r="C2528" s="186"/>
      <c r="D2528" s="186"/>
      <c r="E2528" s="184">
        <f>E2527*0.2</f>
        <v>2.54975</v>
      </c>
    </row>
    <row r="2529" spans="1:5" ht="12.75">
      <c r="A2529" s="184" t="s">
        <v>1238</v>
      </c>
      <c r="B2529" s="185"/>
      <c r="C2529" s="186"/>
      <c r="D2529" s="186"/>
      <c r="E2529" s="184">
        <f>SUM(E2527:E2528)</f>
        <v>15.298499999999999</v>
      </c>
    </row>
    <row r="2530" spans="1:5" ht="12.75">
      <c r="A2530" s="190"/>
      <c r="B2530" s="190"/>
      <c r="C2530" s="190"/>
      <c r="D2530" s="190"/>
      <c r="E2530" s="190"/>
    </row>
    <row r="2531" spans="1:5" ht="12.75">
      <c r="A2531" s="316" t="s">
        <v>140</v>
      </c>
      <c r="B2531" s="316"/>
      <c r="C2531" s="316"/>
      <c r="D2531" s="316"/>
      <c r="E2531" s="316"/>
    </row>
    <row r="2532" spans="1:5" ht="12.75">
      <c r="A2532" s="192" t="s">
        <v>1247</v>
      </c>
      <c r="B2532" s="192" t="s">
        <v>1248</v>
      </c>
      <c r="C2532" s="192" t="s">
        <v>1249</v>
      </c>
      <c r="D2532" s="192" t="s">
        <v>1250</v>
      </c>
      <c r="E2532" s="192" t="s">
        <v>931</v>
      </c>
    </row>
    <row r="2533" spans="1:5" ht="12.75">
      <c r="A2533" s="186" t="s">
        <v>101</v>
      </c>
      <c r="B2533" s="185" t="s">
        <v>1014</v>
      </c>
      <c r="C2533" s="186">
        <v>1</v>
      </c>
      <c r="D2533" s="186">
        <v>2</v>
      </c>
      <c r="E2533" s="186">
        <f>C2533*D2533</f>
        <v>2</v>
      </c>
    </row>
    <row r="2534" spans="1:5" ht="12.75">
      <c r="A2534" s="186" t="s">
        <v>26</v>
      </c>
      <c r="B2534" s="185"/>
      <c r="C2534" s="186"/>
      <c r="D2534" s="186"/>
      <c r="E2534" s="186">
        <f>SUM(E2533:E2533)</f>
        <v>2</v>
      </c>
    </row>
    <row r="2535" spans="1:5" ht="12.75">
      <c r="A2535" s="186"/>
      <c r="B2535" s="185"/>
      <c r="C2535" s="186"/>
      <c r="D2535" s="186"/>
      <c r="E2535" s="186"/>
    </row>
    <row r="2536" spans="1:5" ht="12.75">
      <c r="A2536" s="186" t="s">
        <v>99</v>
      </c>
      <c r="B2536" s="185" t="s">
        <v>1266</v>
      </c>
      <c r="C2536" s="186">
        <v>0.1</v>
      </c>
      <c r="D2536" s="186">
        <f>$H$6</f>
        <v>2.91</v>
      </c>
      <c r="E2536" s="186">
        <f>C2536*D2536</f>
        <v>0.29100000000000004</v>
      </c>
    </row>
    <row r="2537" spans="1:5" ht="12.75">
      <c r="A2537" s="186" t="s">
        <v>100</v>
      </c>
      <c r="B2537" s="185" t="s">
        <v>1266</v>
      </c>
      <c r="C2537" s="186">
        <v>0.1</v>
      </c>
      <c r="D2537" s="186">
        <f>$H$13</f>
        <v>2.2</v>
      </c>
      <c r="E2537" s="186">
        <f>C2537*D2537</f>
        <v>0.22000000000000003</v>
      </c>
    </row>
    <row r="2538" spans="1:5" ht="12.75">
      <c r="A2538" s="186" t="s">
        <v>1267</v>
      </c>
      <c r="B2538" s="185"/>
      <c r="C2538" s="186"/>
      <c r="D2538" s="186"/>
      <c r="E2538" s="186">
        <f>SUM(E2536:E2537)</f>
        <v>0.5110000000000001</v>
      </c>
    </row>
    <row r="2539" spans="1:5" ht="12.75">
      <c r="A2539" s="186"/>
      <c r="B2539" s="185"/>
      <c r="C2539" s="186"/>
      <c r="D2539" s="186"/>
      <c r="E2539" s="186"/>
    </row>
    <row r="2540" spans="1:5" ht="12.75">
      <c r="A2540" s="186" t="s">
        <v>1269</v>
      </c>
      <c r="B2540" s="185"/>
      <c r="C2540" s="186"/>
      <c r="D2540" s="186"/>
      <c r="E2540" s="186">
        <f>E2538*$H$4</f>
        <v>0.6387500000000002</v>
      </c>
    </row>
    <row r="2541" spans="1:5" ht="12.75">
      <c r="A2541" s="186"/>
      <c r="B2541" s="185"/>
      <c r="C2541" s="186"/>
      <c r="D2541" s="186"/>
      <c r="E2541" s="186"/>
    </row>
    <row r="2542" spans="1:5" ht="12.75">
      <c r="A2542" s="184" t="s">
        <v>1238</v>
      </c>
      <c r="B2542" s="185"/>
      <c r="C2542" s="186"/>
      <c r="D2542" s="186"/>
      <c r="E2542" s="184">
        <f>SUM(E2534,E2538,E2540)</f>
        <v>3.14975</v>
      </c>
    </row>
    <row r="2543" spans="1:5" ht="12.75">
      <c r="A2543" s="184" t="s">
        <v>1273</v>
      </c>
      <c r="B2543" s="185"/>
      <c r="C2543" s="186"/>
      <c r="D2543" s="186"/>
      <c r="E2543" s="184">
        <f>E2542*0.2</f>
        <v>0.62995</v>
      </c>
    </row>
    <row r="2544" spans="1:5" ht="12.75">
      <c r="A2544" s="184" t="s">
        <v>1238</v>
      </c>
      <c r="B2544" s="185"/>
      <c r="C2544" s="186"/>
      <c r="D2544" s="186"/>
      <c r="E2544" s="184">
        <f>SUM(E2542:E2543)</f>
        <v>3.7797</v>
      </c>
    </row>
    <row r="2545" spans="1:5" ht="12.75">
      <c r="A2545" s="190"/>
      <c r="B2545" s="190"/>
      <c r="C2545" s="190"/>
      <c r="D2545" s="190"/>
      <c r="E2545" s="190"/>
    </row>
    <row r="2546" spans="1:5" ht="12.75">
      <c r="A2546" s="316" t="s">
        <v>141</v>
      </c>
      <c r="B2546" s="316"/>
      <c r="C2546" s="316"/>
      <c r="D2546" s="316"/>
      <c r="E2546" s="316"/>
    </row>
    <row r="2547" spans="1:5" ht="12.75">
      <c r="A2547" s="192" t="s">
        <v>1247</v>
      </c>
      <c r="B2547" s="192" t="s">
        <v>1248</v>
      </c>
      <c r="C2547" s="192" t="s">
        <v>1249</v>
      </c>
      <c r="D2547" s="192" t="s">
        <v>1250</v>
      </c>
      <c r="E2547" s="192" t="s">
        <v>931</v>
      </c>
    </row>
    <row r="2548" spans="1:5" ht="12.75">
      <c r="A2548" s="186" t="s">
        <v>549</v>
      </c>
      <c r="B2548" s="185" t="s">
        <v>1014</v>
      </c>
      <c r="C2548" s="186">
        <v>1</v>
      </c>
      <c r="D2548" s="186">
        <v>1.5</v>
      </c>
      <c r="E2548" s="186">
        <f>C2548*D2548</f>
        <v>1.5</v>
      </c>
    </row>
    <row r="2549" spans="1:5" ht="12.75">
      <c r="A2549" s="186" t="s">
        <v>26</v>
      </c>
      <c r="B2549" s="185"/>
      <c r="C2549" s="186"/>
      <c r="D2549" s="186"/>
      <c r="E2549" s="186">
        <f>SUM(E2548:E2548)</f>
        <v>1.5</v>
      </c>
    </row>
    <row r="2550" spans="1:5" ht="12.75">
      <c r="A2550" s="186"/>
      <c r="B2550" s="185"/>
      <c r="C2550" s="186"/>
      <c r="D2550" s="186"/>
      <c r="E2550" s="186"/>
    </row>
    <row r="2551" spans="1:5" ht="12.75">
      <c r="A2551" s="186" t="s">
        <v>99</v>
      </c>
      <c r="B2551" s="185" t="s">
        <v>1266</v>
      </c>
      <c r="C2551" s="186">
        <v>0.08</v>
      </c>
      <c r="D2551" s="186">
        <f>$H$6</f>
        <v>2.91</v>
      </c>
      <c r="E2551" s="186">
        <f>C2551*D2551</f>
        <v>0.2328</v>
      </c>
    </row>
    <row r="2552" spans="1:5" ht="12.75">
      <c r="A2552" s="186" t="s">
        <v>100</v>
      </c>
      <c r="B2552" s="185" t="s">
        <v>1266</v>
      </c>
      <c r="C2552" s="186">
        <v>0.08</v>
      </c>
      <c r="D2552" s="186">
        <f>$H$13</f>
        <v>2.2</v>
      </c>
      <c r="E2552" s="186">
        <f>C2552*D2552</f>
        <v>0.17600000000000002</v>
      </c>
    </row>
    <row r="2553" spans="1:5" ht="12.75">
      <c r="A2553" s="186" t="s">
        <v>1267</v>
      </c>
      <c r="B2553" s="185"/>
      <c r="C2553" s="186"/>
      <c r="D2553" s="186"/>
      <c r="E2553" s="186">
        <f>SUM(E2551:E2552)</f>
        <v>0.40880000000000005</v>
      </c>
    </row>
    <row r="2554" spans="1:5" ht="12.75">
      <c r="A2554" s="186"/>
      <c r="B2554" s="185"/>
      <c r="C2554" s="186"/>
      <c r="D2554" s="186"/>
      <c r="E2554" s="186"/>
    </row>
    <row r="2555" spans="1:5" ht="12.75">
      <c r="A2555" s="186" t="s">
        <v>1269</v>
      </c>
      <c r="B2555" s="185"/>
      <c r="C2555" s="186"/>
      <c r="D2555" s="186"/>
      <c r="E2555" s="186">
        <f>E2553*$H$4</f>
        <v>0.5110000000000001</v>
      </c>
    </row>
    <row r="2556" spans="1:5" ht="12.75">
      <c r="A2556" s="186"/>
      <c r="B2556" s="185"/>
      <c r="C2556" s="186"/>
      <c r="D2556" s="186"/>
      <c r="E2556" s="186"/>
    </row>
    <row r="2557" spans="1:5" ht="12.75">
      <c r="A2557" s="184" t="s">
        <v>1238</v>
      </c>
      <c r="B2557" s="185"/>
      <c r="C2557" s="186"/>
      <c r="D2557" s="186"/>
      <c r="E2557" s="184">
        <f>SUM(E2549,E2553,E2555)</f>
        <v>2.4198000000000004</v>
      </c>
    </row>
    <row r="2558" spans="1:5" ht="12.75">
      <c r="A2558" s="184" t="s">
        <v>1273</v>
      </c>
      <c r="B2558" s="185"/>
      <c r="C2558" s="186"/>
      <c r="D2558" s="186"/>
      <c r="E2558" s="184">
        <f>E2557*0.2</f>
        <v>0.4839600000000001</v>
      </c>
    </row>
    <row r="2559" spans="1:5" ht="12.75">
      <c r="A2559" s="184" t="s">
        <v>1238</v>
      </c>
      <c r="B2559" s="185"/>
      <c r="C2559" s="186"/>
      <c r="D2559" s="186"/>
      <c r="E2559" s="184">
        <f>SUM(E2557:E2558)</f>
        <v>2.9037600000000006</v>
      </c>
    </row>
    <row r="2560" spans="1:5" ht="12.75">
      <c r="A2560" s="190"/>
      <c r="B2560" s="190"/>
      <c r="C2560" s="190"/>
      <c r="D2560" s="190"/>
      <c r="E2560" s="190"/>
    </row>
    <row r="2561" spans="1:5" ht="12.75">
      <c r="A2561" s="316" t="s">
        <v>113</v>
      </c>
      <c r="B2561" s="316"/>
      <c r="C2561" s="316"/>
      <c r="D2561" s="316"/>
      <c r="E2561" s="316"/>
    </row>
    <row r="2562" spans="1:5" ht="12.75">
      <c r="A2562" s="192" t="s">
        <v>1247</v>
      </c>
      <c r="B2562" s="192" t="s">
        <v>1248</v>
      </c>
      <c r="C2562" s="192" t="s">
        <v>1249</v>
      </c>
      <c r="D2562" s="192" t="s">
        <v>1250</v>
      </c>
      <c r="E2562" s="192" t="s">
        <v>931</v>
      </c>
    </row>
    <row r="2563" spans="1:5" ht="12.75">
      <c r="A2563" s="186" t="s">
        <v>550</v>
      </c>
      <c r="B2563" s="185" t="s">
        <v>112</v>
      </c>
      <c r="C2563" s="186">
        <v>1.05</v>
      </c>
      <c r="D2563" s="186">
        <v>12</v>
      </c>
      <c r="E2563" s="186">
        <f>C2563*D2563</f>
        <v>12.600000000000001</v>
      </c>
    </row>
    <row r="2564" spans="1:5" ht="12.75">
      <c r="A2564" s="186" t="s">
        <v>26</v>
      </c>
      <c r="B2564" s="185"/>
      <c r="C2564" s="186"/>
      <c r="D2564" s="186"/>
      <c r="E2564" s="186">
        <f>SUM(E2563:E2563)</f>
        <v>12.600000000000001</v>
      </c>
    </row>
    <row r="2565" spans="1:5" ht="12.75">
      <c r="A2565" s="186"/>
      <c r="B2565" s="185"/>
      <c r="C2565" s="186"/>
      <c r="D2565" s="186"/>
      <c r="E2565" s="186"/>
    </row>
    <row r="2566" spans="1:5" ht="12.75">
      <c r="A2566" s="186" t="s">
        <v>99</v>
      </c>
      <c r="B2566" s="185" t="s">
        <v>1266</v>
      </c>
      <c r="C2566" s="186">
        <v>0.3</v>
      </c>
      <c r="D2566" s="186">
        <f>$H$6</f>
        <v>2.91</v>
      </c>
      <c r="E2566" s="186">
        <f>C2566*D2566</f>
        <v>0.873</v>
      </c>
    </row>
    <row r="2567" spans="1:5" ht="12.75">
      <c r="A2567" s="186" t="s">
        <v>100</v>
      </c>
      <c r="B2567" s="185" t="s">
        <v>1266</v>
      </c>
      <c r="C2567" s="186">
        <v>0.3</v>
      </c>
      <c r="D2567" s="186">
        <f>$H$13</f>
        <v>2.2</v>
      </c>
      <c r="E2567" s="186">
        <f>C2567*D2567</f>
        <v>0.66</v>
      </c>
    </row>
    <row r="2568" spans="1:5" ht="12.75">
      <c r="A2568" s="186" t="s">
        <v>1267</v>
      </c>
      <c r="B2568" s="185"/>
      <c r="C2568" s="186"/>
      <c r="D2568" s="186"/>
      <c r="E2568" s="186">
        <f>SUM(E2566:E2567)</f>
        <v>1.533</v>
      </c>
    </row>
    <row r="2569" spans="1:5" ht="12.75">
      <c r="A2569" s="186"/>
      <c r="B2569" s="185"/>
      <c r="C2569" s="186"/>
      <c r="D2569" s="186"/>
      <c r="E2569" s="186"/>
    </row>
    <row r="2570" spans="1:5" ht="12.75">
      <c r="A2570" s="186" t="s">
        <v>1269</v>
      </c>
      <c r="B2570" s="185"/>
      <c r="C2570" s="186"/>
      <c r="D2570" s="186"/>
      <c r="E2570" s="186">
        <f>E2568*$H$4</f>
        <v>1.9162499999999998</v>
      </c>
    </row>
    <row r="2571" spans="1:5" ht="12.75">
      <c r="A2571" s="186"/>
      <c r="B2571" s="185"/>
      <c r="C2571" s="186"/>
      <c r="D2571" s="186"/>
      <c r="E2571" s="186"/>
    </row>
    <row r="2572" spans="1:5" ht="12.75">
      <c r="A2572" s="184" t="s">
        <v>1238</v>
      </c>
      <c r="B2572" s="185"/>
      <c r="C2572" s="186"/>
      <c r="D2572" s="186"/>
      <c r="E2572" s="184">
        <f>SUM(E2564,E2568,E2570)</f>
        <v>16.04925</v>
      </c>
    </row>
    <row r="2573" spans="1:5" ht="12.75">
      <c r="A2573" s="184" t="s">
        <v>1273</v>
      </c>
      <c r="B2573" s="185"/>
      <c r="C2573" s="186"/>
      <c r="D2573" s="186"/>
      <c r="E2573" s="184">
        <f>E2572*0.2</f>
        <v>3.2098500000000003</v>
      </c>
    </row>
    <row r="2574" spans="1:5" ht="12.75">
      <c r="A2574" s="184" t="s">
        <v>1238</v>
      </c>
      <c r="B2574" s="185"/>
      <c r="C2574" s="186"/>
      <c r="D2574" s="186"/>
      <c r="E2574" s="184">
        <f>SUM(E2572:E2573)</f>
        <v>19.2591</v>
      </c>
    </row>
    <row r="2575" spans="1:5" ht="12.75">
      <c r="A2575" s="190"/>
      <c r="B2575" s="190"/>
      <c r="C2575" s="190"/>
      <c r="D2575" s="190"/>
      <c r="E2575" s="190"/>
    </row>
    <row r="2576" spans="1:5" ht="12.75">
      <c r="A2576" s="316" t="s">
        <v>142</v>
      </c>
      <c r="B2576" s="316"/>
      <c r="C2576" s="316"/>
      <c r="D2576" s="316"/>
      <c r="E2576" s="316"/>
    </row>
    <row r="2577" spans="1:5" ht="12.75">
      <c r="A2577" s="192" t="s">
        <v>1247</v>
      </c>
      <c r="B2577" s="192" t="s">
        <v>1248</v>
      </c>
      <c r="C2577" s="192" t="s">
        <v>1249</v>
      </c>
      <c r="D2577" s="192" t="s">
        <v>1250</v>
      </c>
      <c r="E2577" s="192" t="s">
        <v>931</v>
      </c>
    </row>
    <row r="2578" spans="1:5" ht="12.75">
      <c r="A2578" s="186" t="s">
        <v>142</v>
      </c>
      <c r="B2578" s="185" t="s">
        <v>465</v>
      </c>
      <c r="C2578" s="186">
        <v>1</v>
      </c>
      <c r="D2578" s="186">
        <v>24</v>
      </c>
      <c r="E2578" s="186">
        <f>C2578*D2578</f>
        <v>24</v>
      </c>
    </row>
    <row r="2579" spans="1:5" ht="12.75">
      <c r="A2579" s="186" t="s">
        <v>26</v>
      </c>
      <c r="B2579" s="185"/>
      <c r="C2579" s="186"/>
      <c r="D2579" s="186"/>
      <c r="E2579" s="186">
        <f>SUM(E2578:E2578)</f>
        <v>24</v>
      </c>
    </row>
    <row r="2580" spans="1:5" ht="12.75">
      <c r="A2580" s="186"/>
      <c r="B2580" s="185"/>
      <c r="C2580" s="186"/>
      <c r="D2580" s="186"/>
      <c r="E2580" s="186"/>
    </row>
    <row r="2581" spans="1:5" ht="12.75">
      <c r="A2581" s="186" t="s">
        <v>99</v>
      </c>
      <c r="B2581" s="185" t="s">
        <v>1266</v>
      </c>
      <c r="C2581" s="186">
        <v>1</v>
      </c>
      <c r="D2581" s="186">
        <f>$H$6</f>
        <v>2.91</v>
      </c>
      <c r="E2581" s="186">
        <f>C2581*D2581</f>
        <v>2.91</v>
      </c>
    </row>
    <row r="2582" spans="1:5" ht="12.75">
      <c r="A2582" s="186" t="s">
        <v>100</v>
      </c>
      <c r="B2582" s="185" t="s">
        <v>1266</v>
      </c>
      <c r="C2582" s="186">
        <v>1</v>
      </c>
      <c r="D2582" s="186">
        <f>$H$13</f>
        <v>2.2</v>
      </c>
      <c r="E2582" s="186">
        <f>C2582*D2582</f>
        <v>2.2</v>
      </c>
    </row>
    <row r="2583" spans="1:5" ht="12.75">
      <c r="A2583" s="186" t="s">
        <v>1267</v>
      </c>
      <c r="B2583" s="185"/>
      <c r="C2583" s="186"/>
      <c r="D2583" s="186"/>
      <c r="E2583" s="186">
        <f>SUM(E2581:E2582)</f>
        <v>5.11</v>
      </c>
    </row>
    <row r="2584" spans="1:5" ht="12.75">
      <c r="A2584" s="186"/>
      <c r="B2584" s="185"/>
      <c r="C2584" s="186"/>
      <c r="D2584" s="186"/>
      <c r="E2584" s="186"/>
    </row>
    <row r="2585" spans="1:5" ht="12.75">
      <c r="A2585" s="186" t="s">
        <v>1269</v>
      </c>
      <c r="B2585" s="185"/>
      <c r="C2585" s="186"/>
      <c r="D2585" s="186"/>
      <c r="E2585" s="186">
        <f>E2583*$H$4</f>
        <v>6.3875</v>
      </c>
    </row>
    <row r="2586" spans="1:5" ht="12.75">
      <c r="A2586" s="186"/>
      <c r="B2586" s="185"/>
      <c r="C2586" s="186"/>
      <c r="D2586" s="186"/>
      <c r="E2586" s="186"/>
    </row>
    <row r="2587" spans="1:5" ht="12.75">
      <c r="A2587" s="184" t="s">
        <v>1238</v>
      </c>
      <c r="B2587" s="185"/>
      <c r="C2587" s="186"/>
      <c r="D2587" s="186"/>
      <c r="E2587" s="184">
        <f>SUM(E2579,E2583,E2585)</f>
        <v>35.4975</v>
      </c>
    </row>
    <row r="2588" spans="1:5" ht="12.75">
      <c r="A2588" s="184" t="s">
        <v>1273</v>
      </c>
      <c r="B2588" s="185"/>
      <c r="C2588" s="186"/>
      <c r="D2588" s="186"/>
      <c r="E2588" s="184">
        <f>E2587*0.2</f>
        <v>7.099500000000001</v>
      </c>
    </row>
    <row r="2589" spans="1:5" ht="12.75">
      <c r="A2589" s="184" t="s">
        <v>1238</v>
      </c>
      <c r="B2589" s="185"/>
      <c r="C2589" s="186"/>
      <c r="D2589" s="186"/>
      <c r="E2589" s="184">
        <f>SUM(E2587:E2588)</f>
        <v>42.597</v>
      </c>
    </row>
    <row r="2590" spans="1:5" ht="12.75">
      <c r="A2590" s="190"/>
      <c r="B2590" s="190"/>
      <c r="C2590" s="190"/>
      <c r="D2590" s="190"/>
      <c r="E2590" s="190"/>
    </row>
    <row r="2591" spans="1:5" ht="12.75">
      <c r="A2591" s="316" t="s">
        <v>553</v>
      </c>
      <c r="B2591" s="316"/>
      <c r="C2591" s="316"/>
      <c r="D2591" s="316"/>
      <c r="E2591" s="316"/>
    </row>
    <row r="2592" spans="1:5" ht="12.75">
      <c r="A2592" s="192" t="s">
        <v>1247</v>
      </c>
      <c r="B2592" s="192" t="s">
        <v>1248</v>
      </c>
      <c r="C2592" s="192" t="s">
        <v>1249</v>
      </c>
      <c r="D2592" s="192" t="s">
        <v>1250</v>
      </c>
      <c r="E2592" s="192" t="s">
        <v>931</v>
      </c>
    </row>
    <row r="2593" spans="1:5" ht="12.75">
      <c r="A2593" s="186" t="s">
        <v>553</v>
      </c>
      <c r="B2593" s="185" t="s">
        <v>1010</v>
      </c>
      <c r="C2593" s="186">
        <v>1</v>
      </c>
      <c r="D2593" s="186">
        <v>24</v>
      </c>
      <c r="E2593" s="186">
        <f>C2593*D2593</f>
        <v>24</v>
      </c>
    </row>
    <row r="2594" spans="1:5" ht="12.75">
      <c r="A2594" s="186" t="s">
        <v>26</v>
      </c>
      <c r="B2594" s="185"/>
      <c r="C2594" s="186"/>
      <c r="D2594" s="186"/>
      <c r="E2594" s="186">
        <f>SUM(E2593:E2593)</f>
        <v>24</v>
      </c>
    </row>
    <row r="2595" spans="1:5" ht="12.75">
      <c r="A2595" s="186"/>
      <c r="B2595" s="185"/>
      <c r="C2595" s="186"/>
      <c r="D2595" s="186"/>
      <c r="E2595" s="186"/>
    </row>
    <row r="2596" spans="1:5" ht="12.75">
      <c r="A2596" s="186" t="s">
        <v>99</v>
      </c>
      <c r="B2596" s="185" t="s">
        <v>1266</v>
      </c>
      <c r="C2596" s="186">
        <v>1</v>
      </c>
      <c r="D2596" s="186">
        <f>$H$6</f>
        <v>2.91</v>
      </c>
      <c r="E2596" s="186">
        <f>C2596*D2596</f>
        <v>2.91</v>
      </c>
    </row>
    <row r="2597" spans="1:5" ht="12.75">
      <c r="A2597" s="186" t="s">
        <v>100</v>
      </c>
      <c r="B2597" s="185" t="s">
        <v>1266</v>
      </c>
      <c r="C2597" s="186">
        <v>1</v>
      </c>
      <c r="D2597" s="186">
        <f>$H$13</f>
        <v>2.2</v>
      </c>
      <c r="E2597" s="186">
        <f>C2597*D2597</f>
        <v>2.2</v>
      </c>
    </row>
    <row r="2598" spans="1:5" ht="12.75">
      <c r="A2598" s="186" t="s">
        <v>1267</v>
      </c>
      <c r="B2598" s="185"/>
      <c r="C2598" s="186"/>
      <c r="D2598" s="186"/>
      <c r="E2598" s="186">
        <f>SUM(E2596:E2597)</f>
        <v>5.11</v>
      </c>
    </row>
    <row r="2599" spans="1:5" ht="12.75">
      <c r="A2599" s="186"/>
      <c r="B2599" s="185"/>
      <c r="C2599" s="186"/>
      <c r="D2599" s="186"/>
      <c r="E2599" s="186"/>
    </row>
    <row r="2600" spans="1:5" ht="12.75">
      <c r="A2600" s="186" t="s">
        <v>1269</v>
      </c>
      <c r="B2600" s="185"/>
      <c r="C2600" s="186"/>
      <c r="D2600" s="186"/>
      <c r="E2600" s="186">
        <f>E2598*$H$4</f>
        <v>6.3875</v>
      </c>
    </row>
    <row r="2601" spans="1:5" ht="12.75">
      <c r="A2601" s="186"/>
      <c r="B2601" s="185"/>
      <c r="C2601" s="186"/>
      <c r="D2601" s="186"/>
      <c r="E2601" s="186"/>
    </row>
    <row r="2602" spans="1:5" ht="12.75">
      <c r="A2602" s="184" t="s">
        <v>1238</v>
      </c>
      <c r="B2602" s="185"/>
      <c r="C2602" s="186"/>
      <c r="D2602" s="186"/>
      <c r="E2602" s="184">
        <f>SUM(E2594,E2598,E2600)</f>
        <v>35.4975</v>
      </c>
    </row>
    <row r="2603" spans="1:5" ht="12.75">
      <c r="A2603" s="184" t="s">
        <v>1273</v>
      </c>
      <c r="B2603" s="185"/>
      <c r="C2603" s="186"/>
      <c r="D2603" s="186"/>
      <c r="E2603" s="184">
        <f>E2602*0.2</f>
        <v>7.099500000000001</v>
      </c>
    </row>
    <row r="2604" spans="1:5" ht="12.75">
      <c r="A2604" s="184" t="s">
        <v>1238</v>
      </c>
      <c r="B2604" s="185"/>
      <c r="C2604" s="186"/>
      <c r="D2604" s="186"/>
      <c r="E2604" s="184">
        <f>SUM(E2602:E2603)</f>
        <v>42.597</v>
      </c>
    </row>
    <row r="2605" spans="1:5" ht="12.75">
      <c r="A2605" s="190"/>
      <c r="B2605" s="190"/>
      <c r="C2605" s="190"/>
      <c r="D2605" s="190"/>
      <c r="E2605" s="190"/>
    </row>
    <row r="2606" spans="1:5" ht="12.75">
      <c r="A2606" s="316" t="s">
        <v>554</v>
      </c>
      <c r="B2606" s="316"/>
      <c r="C2606" s="316"/>
      <c r="D2606" s="316"/>
      <c r="E2606" s="316"/>
    </row>
    <row r="2607" spans="1:5" ht="12.75">
      <c r="A2607" s="192" t="s">
        <v>1247</v>
      </c>
      <c r="B2607" s="192" t="s">
        <v>1248</v>
      </c>
      <c r="C2607" s="192" t="s">
        <v>1249</v>
      </c>
      <c r="D2607" s="192" t="s">
        <v>1250</v>
      </c>
      <c r="E2607" s="192" t="s">
        <v>931</v>
      </c>
    </row>
    <row r="2608" spans="1:5" ht="12.75">
      <c r="A2608" s="186" t="s">
        <v>554</v>
      </c>
      <c r="B2608" s="185" t="s">
        <v>465</v>
      </c>
      <c r="C2608" s="186">
        <v>1</v>
      </c>
      <c r="D2608" s="186">
        <v>24</v>
      </c>
      <c r="E2608" s="186">
        <f>C2608*D2608</f>
        <v>24</v>
      </c>
    </row>
    <row r="2609" spans="1:5" ht="12.75">
      <c r="A2609" s="186" t="s">
        <v>26</v>
      </c>
      <c r="B2609" s="185"/>
      <c r="C2609" s="186"/>
      <c r="D2609" s="186"/>
      <c r="E2609" s="186">
        <f>SUM(E2608:E2608)</f>
        <v>24</v>
      </c>
    </row>
    <row r="2610" spans="1:5" ht="12.75">
      <c r="A2610" s="186"/>
      <c r="B2610" s="185"/>
      <c r="C2610" s="186"/>
      <c r="D2610" s="186"/>
      <c r="E2610" s="186"/>
    </row>
    <row r="2611" spans="1:5" ht="12.75">
      <c r="A2611" s="186" t="s">
        <v>99</v>
      </c>
      <c r="B2611" s="185" t="s">
        <v>1266</v>
      </c>
      <c r="C2611" s="186">
        <v>1</v>
      </c>
      <c r="D2611" s="186">
        <f>$H$6</f>
        <v>2.91</v>
      </c>
      <c r="E2611" s="186">
        <f>C2611*D2611</f>
        <v>2.91</v>
      </c>
    </row>
    <row r="2612" spans="1:5" ht="12.75">
      <c r="A2612" s="186" t="s">
        <v>100</v>
      </c>
      <c r="B2612" s="185" t="s">
        <v>1266</v>
      </c>
      <c r="C2612" s="186">
        <v>1</v>
      </c>
      <c r="D2612" s="186">
        <f>$H$13</f>
        <v>2.2</v>
      </c>
      <c r="E2612" s="186">
        <f>C2612*D2612</f>
        <v>2.2</v>
      </c>
    </row>
    <row r="2613" spans="1:5" ht="12.75">
      <c r="A2613" s="186" t="s">
        <v>1267</v>
      </c>
      <c r="B2613" s="185"/>
      <c r="C2613" s="186"/>
      <c r="D2613" s="186"/>
      <c r="E2613" s="186">
        <f>SUM(E2611:E2612)</f>
        <v>5.11</v>
      </c>
    </row>
    <row r="2614" spans="1:5" ht="12.75">
      <c r="A2614" s="186"/>
      <c r="B2614" s="185"/>
      <c r="C2614" s="186"/>
      <c r="D2614" s="186"/>
      <c r="E2614" s="186"/>
    </row>
    <row r="2615" spans="1:5" ht="12.75">
      <c r="A2615" s="186" t="s">
        <v>1269</v>
      </c>
      <c r="B2615" s="185"/>
      <c r="C2615" s="186"/>
      <c r="D2615" s="186"/>
      <c r="E2615" s="186">
        <f>E2613*$H$4</f>
        <v>6.3875</v>
      </c>
    </row>
    <row r="2616" spans="1:5" ht="12.75">
      <c r="A2616" s="186"/>
      <c r="B2616" s="185"/>
      <c r="C2616" s="186"/>
      <c r="D2616" s="186"/>
      <c r="E2616" s="186"/>
    </row>
    <row r="2617" spans="1:5" ht="12.75">
      <c r="A2617" s="184" t="s">
        <v>1238</v>
      </c>
      <c r="B2617" s="185"/>
      <c r="C2617" s="186"/>
      <c r="D2617" s="186"/>
      <c r="E2617" s="184">
        <f>SUM(E2609,E2613,E2615)</f>
        <v>35.4975</v>
      </c>
    </row>
    <row r="2618" spans="1:5" ht="12.75">
      <c r="A2618" s="184" t="s">
        <v>1273</v>
      </c>
      <c r="B2618" s="185"/>
      <c r="C2618" s="186"/>
      <c r="D2618" s="186"/>
      <c r="E2618" s="184">
        <f>E2617*0.2</f>
        <v>7.099500000000001</v>
      </c>
    </row>
    <row r="2619" spans="1:5" ht="12.75">
      <c r="A2619" s="184" t="s">
        <v>1238</v>
      </c>
      <c r="B2619" s="185"/>
      <c r="C2619" s="186"/>
      <c r="D2619" s="186"/>
      <c r="E2619" s="184">
        <f>SUM(E2617:E2618)</f>
        <v>42.597</v>
      </c>
    </row>
    <row r="2620" spans="1:5" ht="12.75">
      <c r="A2620" s="190"/>
      <c r="B2620" s="190"/>
      <c r="C2620" s="190"/>
      <c r="D2620" s="190"/>
      <c r="E2620" s="190"/>
    </row>
    <row r="2621" spans="1:5" ht="12.75">
      <c r="A2621" s="316"/>
      <c r="B2621" s="316"/>
      <c r="C2621" s="316"/>
      <c r="D2621" s="316"/>
      <c r="E2621" s="316"/>
    </row>
    <row r="2622" spans="1:5" ht="12.75">
      <c r="A2622" s="192" t="s">
        <v>1247</v>
      </c>
      <c r="B2622" s="192" t="s">
        <v>1248</v>
      </c>
      <c r="C2622" s="192" t="s">
        <v>1249</v>
      </c>
      <c r="D2622" s="192" t="s">
        <v>1250</v>
      </c>
      <c r="E2622" s="192" t="s">
        <v>931</v>
      </c>
    </row>
    <row r="2623" spans="1:5" ht="12.75">
      <c r="A2623" s="186"/>
      <c r="B2623" s="185"/>
      <c r="C2623" s="186"/>
      <c r="D2623" s="186"/>
      <c r="E2623" s="186"/>
    </row>
    <row r="2624" spans="1:5" ht="12.75">
      <c r="A2624" s="186" t="s">
        <v>26</v>
      </c>
      <c r="B2624" s="185"/>
      <c r="C2624" s="186"/>
      <c r="D2624" s="186"/>
      <c r="E2624" s="186"/>
    </row>
    <row r="2625" spans="1:5" ht="12.75">
      <c r="A2625" s="186"/>
      <c r="B2625" s="185"/>
      <c r="C2625" s="186"/>
      <c r="D2625" s="186"/>
      <c r="E2625" s="186"/>
    </row>
    <row r="2626" spans="1:5" ht="12.75">
      <c r="A2626" s="186" t="s">
        <v>99</v>
      </c>
      <c r="B2626" s="185" t="s">
        <v>1266</v>
      </c>
      <c r="C2626" s="186"/>
      <c r="D2626" s="186">
        <f>$H$6</f>
        <v>2.91</v>
      </c>
      <c r="E2626" s="186">
        <f>C2626*D2626</f>
        <v>0</v>
      </c>
    </row>
    <row r="2627" spans="1:5" ht="12.75">
      <c r="A2627" s="186" t="s">
        <v>100</v>
      </c>
      <c r="B2627" s="185" t="s">
        <v>1266</v>
      </c>
      <c r="C2627" s="186"/>
      <c r="D2627" s="186">
        <f>$H$13</f>
        <v>2.2</v>
      </c>
      <c r="E2627" s="186">
        <f>C2627*D2627</f>
        <v>0</v>
      </c>
    </row>
    <row r="2628" spans="1:5" ht="12.75">
      <c r="A2628" s="186" t="s">
        <v>1267</v>
      </c>
      <c r="B2628" s="185"/>
      <c r="C2628" s="186"/>
      <c r="D2628" s="186"/>
      <c r="E2628" s="186">
        <f>SUM(E2626:E2627)</f>
        <v>0</v>
      </c>
    </row>
    <row r="2629" spans="1:5" ht="12.75">
      <c r="A2629" s="186"/>
      <c r="B2629" s="185"/>
      <c r="C2629" s="186"/>
      <c r="D2629" s="186"/>
      <c r="E2629" s="186"/>
    </row>
    <row r="2630" spans="1:5" ht="12.75">
      <c r="A2630" s="186" t="s">
        <v>1269</v>
      </c>
      <c r="B2630" s="185"/>
      <c r="C2630" s="186"/>
      <c r="D2630" s="186"/>
      <c r="E2630" s="186">
        <f>E2628*$H$4</f>
        <v>0</v>
      </c>
    </row>
    <row r="2631" spans="1:5" ht="12.75">
      <c r="A2631" s="186"/>
      <c r="B2631" s="185"/>
      <c r="C2631" s="186"/>
      <c r="D2631" s="186"/>
      <c r="E2631" s="186"/>
    </row>
    <row r="2632" spans="1:5" ht="12.75">
      <c r="A2632" s="184" t="s">
        <v>1238</v>
      </c>
      <c r="B2632" s="185"/>
      <c r="C2632" s="186"/>
      <c r="D2632" s="186"/>
      <c r="E2632" s="184">
        <f>SUM(E2624,E2628,E2630)</f>
        <v>0</v>
      </c>
    </row>
    <row r="2633" spans="1:5" ht="12.75">
      <c r="A2633" s="184" t="s">
        <v>1273</v>
      </c>
      <c r="B2633" s="185"/>
      <c r="C2633" s="186"/>
      <c r="D2633" s="186"/>
      <c r="E2633" s="184">
        <f>E2632*0.2</f>
        <v>0</v>
      </c>
    </row>
    <row r="2634" spans="1:5" ht="12.75">
      <c r="A2634" s="184" t="s">
        <v>1238</v>
      </c>
      <c r="B2634" s="185"/>
      <c r="C2634" s="186"/>
      <c r="D2634" s="186"/>
      <c r="E2634" s="184">
        <f>SUM(E2632:E2633)</f>
        <v>0</v>
      </c>
    </row>
    <row r="2635" spans="1:5" ht="12.75">
      <c r="A2635" s="190"/>
      <c r="B2635" s="190"/>
      <c r="C2635" s="190"/>
      <c r="D2635" s="190"/>
      <c r="E2635" s="190"/>
    </row>
    <row r="2636" spans="1:5" ht="12.75">
      <c r="A2636" s="316"/>
      <c r="B2636" s="316"/>
      <c r="C2636" s="316"/>
      <c r="D2636" s="316"/>
      <c r="E2636" s="316"/>
    </row>
    <row r="2637" spans="1:5" ht="12.75">
      <c r="A2637" s="192" t="s">
        <v>1247</v>
      </c>
      <c r="B2637" s="192" t="s">
        <v>1248</v>
      </c>
      <c r="C2637" s="192" t="s">
        <v>1249</v>
      </c>
      <c r="D2637" s="192" t="s">
        <v>1250</v>
      </c>
      <c r="E2637" s="192" t="s">
        <v>931</v>
      </c>
    </row>
    <row r="2638" spans="1:5" ht="12.75">
      <c r="A2638" s="186"/>
      <c r="B2638" s="185"/>
      <c r="C2638" s="186"/>
      <c r="D2638" s="186"/>
      <c r="E2638" s="186"/>
    </row>
    <row r="2639" spans="1:5" ht="12.75">
      <c r="A2639" s="186" t="s">
        <v>26</v>
      </c>
      <c r="B2639" s="185"/>
      <c r="C2639" s="186"/>
      <c r="D2639" s="186"/>
      <c r="E2639" s="186"/>
    </row>
    <row r="2640" spans="1:5" ht="12.75">
      <c r="A2640" s="186"/>
      <c r="B2640" s="185"/>
      <c r="C2640" s="186"/>
      <c r="D2640" s="186"/>
      <c r="E2640" s="186"/>
    </row>
    <row r="2641" spans="1:5" ht="12.75">
      <c r="A2641" s="186" t="s">
        <v>99</v>
      </c>
      <c r="B2641" s="185" t="s">
        <v>1266</v>
      </c>
      <c r="C2641" s="186"/>
      <c r="D2641" s="186">
        <f>$H$6</f>
        <v>2.91</v>
      </c>
      <c r="E2641" s="186">
        <f>C2641*D2641</f>
        <v>0</v>
      </c>
    </row>
    <row r="2642" spans="1:5" ht="12.75">
      <c r="A2642" s="186" t="s">
        <v>100</v>
      </c>
      <c r="B2642" s="185" t="s">
        <v>1266</v>
      </c>
      <c r="C2642" s="186"/>
      <c r="D2642" s="186">
        <f>$H$13</f>
        <v>2.2</v>
      </c>
      <c r="E2642" s="186">
        <f>C2642*D2642</f>
        <v>0</v>
      </c>
    </row>
    <row r="2643" spans="1:5" ht="12.75">
      <c r="A2643" s="186" t="s">
        <v>1267</v>
      </c>
      <c r="B2643" s="185"/>
      <c r="C2643" s="186"/>
      <c r="D2643" s="186"/>
      <c r="E2643" s="186">
        <f>SUM(E2641:E2642)</f>
        <v>0</v>
      </c>
    </row>
    <row r="2644" spans="1:5" ht="12.75">
      <c r="A2644" s="186"/>
      <c r="B2644" s="185"/>
      <c r="C2644" s="186"/>
      <c r="D2644" s="186"/>
      <c r="E2644" s="186"/>
    </row>
    <row r="2645" spans="1:5" ht="12.75">
      <c r="A2645" s="186" t="s">
        <v>1269</v>
      </c>
      <c r="B2645" s="185"/>
      <c r="C2645" s="186"/>
      <c r="D2645" s="186"/>
      <c r="E2645" s="186">
        <f>E2643*$H$4</f>
        <v>0</v>
      </c>
    </row>
    <row r="2646" spans="1:5" ht="12.75">
      <c r="A2646" s="186"/>
      <c r="B2646" s="185"/>
      <c r="C2646" s="186"/>
      <c r="D2646" s="186"/>
      <c r="E2646" s="186"/>
    </row>
    <row r="2647" spans="1:5" ht="12.75">
      <c r="A2647" s="184" t="s">
        <v>1238</v>
      </c>
      <c r="B2647" s="185"/>
      <c r="C2647" s="186"/>
      <c r="D2647" s="186"/>
      <c r="E2647" s="184">
        <f>SUM(E2639,E2643,E2645)</f>
        <v>0</v>
      </c>
    </row>
    <row r="2648" spans="1:5" ht="12.75">
      <c r="A2648" s="184" t="s">
        <v>1273</v>
      </c>
      <c r="B2648" s="185"/>
      <c r="C2648" s="186"/>
      <c r="D2648" s="186"/>
      <c r="E2648" s="184">
        <f>E2647*0.2</f>
        <v>0</v>
      </c>
    </row>
    <row r="2649" spans="1:5" ht="12.75">
      <c r="A2649" s="184" t="s">
        <v>1238</v>
      </c>
      <c r="B2649" s="185"/>
      <c r="C2649" s="186"/>
      <c r="D2649" s="186"/>
      <c r="E2649" s="184">
        <f>SUM(E2647:E2648)</f>
        <v>0</v>
      </c>
    </row>
    <row r="2650" spans="1:5" ht="12.75">
      <c r="A2650" s="190"/>
      <c r="B2650" s="190"/>
      <c r="C2650" s="190"/>
      <c r="D2650" s="190"/>
      <c r="E2650" s="190"/>
    </row>
    <row r="2651" spans="1:5" ht="12.75">
      <c r="A2651" s="316" t="s">
        <v>555</v>
      </c>
      <c r="B2651" s="316"/>
      <c r="C2651" s="316"/>
      <c r="D2651" s="316"/>
      <c r="E2651" s="316"/>
    </row>
    <row r="2652" spans="1:5" ht="12.75">
      <c r="A2652" s="192" t="s">
        <v>1247</v>
      </c>
      <c r="B2652" s="192" t="s">
        <v>1248</v>
      </c>
      <c r="C2652" s="192" t="s">
        <v>1249</v>
      </c>
      <c r="D2652" s="192" t="s">
        <v>1250</v>
      </c>
      <c r="E2652" s="192" t="s">
        <v>931</v>
      </c>
    </row>
    <row r="2653" spans="1:5" ht="12.75">
      <c r="A2653" s="186" t="s">
        <v>555</v>
      </c>
      <c r="B2653" s="185" t="s">
        <v>465</v>
      </c>
      <c r="C2653" s="186">
        <v>1</v>
      </c>
      <c r="D2653" s="186">
        <v>120</v>
      </c>
      <c r="E2653" s="186">
        <f>C2653*D2653</f>
        <v>120</v>
      </c>
    </row>
    <row r="2654" spans="1:5" ht="12.75">
      <c r="A2654" s="186" t="s">
        <v>26</v>
      </c>
      <c r="B2654" s="185"/>
      <c r="C2654" s="186"/>
      <c r="D2654" s="186"/>
      <c r="E2654" s="186">
        <f>SUM(E2653:E2653)</f>
        <v>120</v>
      </c>
    </row>
    <row r="2655" spans="1:5" ht="12.75">
      <c r="A2655" s="186"/>
      <c r="B2655" s="185"/>
      <c r="C2655" s="186"/>
      <c r="D2655" s="186"/>
      <c r="E2655" s="186"/>
    </row>
    <row r="2656" spans="1:5" ht="12.75">
      <c r="A2656" s="186" t="s">
        <v>99</v>
      </c>
      <c r="B2656" s="185" t="s">
        <v>1266</v>
      </c>
      <c r="C2656" s="186">
        <v>2</v>
      </c>
      <c r="D2656" s="186">
        <f>$H$6</f>
        <v>2.91</v>
      </c>
      <c r="E2656" s="186">
        <f>C2656*D2656</f>
        <v>5.82</v>
      </c>
    </row>
    <row r="2657" spans="1:5" ht="12.75">
      <c r="A2657" s="186" t="s">
        <v>100</v>
      </c>
      <c r="B2657" s="185" t="s">
        <v>1266</v>
      </c>
      <c r="C2657" s="186">
        <v>2</v>
      </c>
      <c r="D2657" s="186">
        <f>$H$13</f>
        <v>2.2</v>
      </c>
      <c r="E2657" s="186">
        <f>C2657*D2657</f>
        <v>4.4</v>
      </c>
    </row>
    <row r="2658" spans="1:5" ht="12.75">
      <c r="A2658" s="186" t="s">
        <v>1267</v>
      </c>
      <c r="B2658" s="185"/>
      <c r="C2658" s="186"/>
      <c r="D2658" s="186"/>
      <c r="E2658" s="186">
        <f>SUM(E2656:E2657)</f>
        <v>10.22</v>
      </c>
    </row>
    <row r="2659" spans="1:5" ht="12.75">
      <c r="A2659" s="186"/>
      <c r="B2659" s="185"/>
      <c r="C2659" s="186"/>
      <c r="D2659" s="186"/>
      <c r="E2659" s="186"/>
    </row>
    <row r="2660" spans="1:5" ht="12.75">
      <c r="A2660" s="186" t="s">
        <v>1269</v>
      </c>
      <c r="B2660" s="185"/>
      <c r="C2660" s="186"/>
      <c r="D2660" s="186"/>
      <c r="E2660" s="186">
        <f>E2658*$H$4</f>
        <v>12.775</v>
      </c>
    </row>
    <row r="2661" spans="1:5" ht="12.75">
      <c r="A2661" s="186"/>
      <c r="B2661" s="185"/>
      <c r="C2661" s="186"/>
      <c r="D2661" s="186"/>
      <c r="E2661" s="186"/>
    </row>
    <row r="2662" spans="1:5" ht="12.75">
      <c r="A2662" s="184" t="s">
        <v>1238</v>
      </c>
      <c r="B2662" s="185"/>
      <c r="C2662" s="186"/>
      <c r="D2662" s="186"/>
      <c r="E2662" s="184">
        <f>SUM(E2654,E2658,E2660)</f>
        <v>142.995</v>
      </c>
    </row>
    <row r="2663" spans="1:5" ht="12.75">
      <c r="A2663" s="184" t="s">
        <v>1273</v>
      </c>
      <c r="B2663" s="185"/>
      <c r="C2663" s="186"/>
      <c r="D2663" s="186"/>
      <c r="E2663" s="184">
        <f>E2662*0.2</f>
        <v>28.599000000000004</v>
      </c>
    </row>
    <row r="2664" spans="1:5" ht="12.75">
      <c r="A2664" s="184" t="s">
        <v>1238</v>
      </c>
      <c r="B2664" s="185"/>
      <c r="C2664" s="186"/>
      <c r="D2664" s="186"/>
      <c r="E2664" s="184">
        <f>SUM(E2662:E2663)</f>
        <v>171.594</v>
      </c>
    </row>
    <row r="2665" spans="1:5" ht="12.75">
      <c r="A2665" s="190"/>
      <c r="B2665" s="190"/>
      <c r="C2665" s="190"/>
      <c r="D2665" s="190"/>
      <c r="E2665" s="190"/>
    </row>
    <row r="2666" spans="1:5" ht="12.75">
      <c r="A2666" s="316" t="s">
        <v>732</v>
      </c>
      <c r="B2666" s="316"/>
      <c r="C2666" s="316"/>
      <c r="D2666" s="316"/>
      <c r="E2666" s="316"/>
    </row>
    <row r="2667" spans="1:5" ht="12.75">
      <c r="A2667" s="192" t="s">
        <v>1247</v>
      </c>
      <c r="B2667" s="192" t="s">
        <v>1248</v>
      </c>
      <c r="C2667" s="192" t="s">
        <v>1249</v>
      </c>
      <c r="D2667" s="192" t="s">
        <v>1250</v>
      </c>
      <c r="E2667" s="192" t="s">
        <v>931</v>
      </c>
    </row>
    <row r="2668" spans="1:5" ht="12.75">
      <c r="A2668" s="186" t="s">
        <v>557</v>
      </c>
      <c r="B2668" s="185" t="s">
        <v>465</v>
      </c>
      <c r="C2668" s="186">
        <v>1</v>
      </c>
      <c r="D2668" s="186">
        <v>307.17</v>
      </c>
      <c r="E2668" s="186">
        <f>C2668*D2668</f>
        <v>307.17</v>
      </c>
    </row>
    <row r="2669" spans="1:5" ht="12.75">
      <c r="A2669" s="186" t="s">
        <v>26</v>
      </c>
      <c r="B2669" s="185"/>
      <c r="C2669" s="186"/>
      <c r="D2669" s="186"/>
      <c r="E2669" s="186">
        <f>SUM(E2668:E2668)</f>
        <v>307.17</v>
      </c>
    </row>
    <row r="2670" spans="1:5" ht="12.75">
      <c r="A2670" s="186"/>
      <c r="B2670" s="185"/>
      <c r="C2670" s="186"/>
      <c r="D2670" s="186"/>
      <c r="E2670" s="186"/>
    </row>
    <row r="2671" spans="1:5" ht="12.75">
      <c r="A2671" s="186" t="s">
        <v>99</v>
      </c>
      <c r="B2671" s="185" t="s">
        <v>1266</v>
      </c>
      <c r="C2671" s="186">
        <v>3</v>
      </c>
      <c r="D2671" s="186">
        <f>$H$6</f>
        <v>2.91</v>
      </c>
      <c r="E2671" s="186">
        <f>C2671*D2671</f>
        <v>8.73</v>
      </c>
    </row>
    <row r="2672" spans="1:5" ht="12.75">
      <c r="A2672" s="186" t="s">
        <v>100</v>
      </c>
      <c r="B2672" s="185" t="s">
        <v>1266</v>
      </c>
      <c r="C2672" s="186">
        <v>3</v>
      </c>
      <c r="D2672" s="186">
        <f>$H$13</f>
        <v>2.2</v>
      </c>
      <c r="E2672" s="186">
        <f>C2672*D2672</f>
        <v>6.6000000000000005</v>
      </c>
    </row>
    <row r="2673" spans="1:5" ht="12.75">
      <c r="A2673" s="186" t="s">
        <v>1267</v>
      </c>
      <c r="B2673" s="185"/>
      <c r="C2673" s="186"/>
      <c r="D2673" s="186"/>
      <c r="E2673" s="186">
        <f>SUM(E2671:E2672)</f>
        <v>15.330000000000002</v>
      </c>
    </row>
    <row r="2674" spans="1:5" ht="12.75">
      <c r="A2674" s="186"/>
      <c r="B2674" s="185"/>
      <c r="C2674" s="186"/>
      <c r="D2674" s="186"/>
      <c r="E2674" s="186"/>
    </row>
    <row r="2675" spans="1:5" ht="12.75">
      <c r="A2675" s="186" t="s">
        <v>1269</v>
      </c>
      <c r="B2675" s="185"/>
      <c r="C2675" s="186"/>
      <c r="D2675" s="186"/>
      <c r="E2675" s="186">
        <f>E2673*$H$4</f>
        <v>19.1625</v>
      </c>
    </row>
    <row r="2676" spans="1:5" ht="12.75">
      <c r="A2676" s="186"/>
      <c r="B2676" s="185"/>
      <c r="C2676" s="186"/>
      <c r="D2676" s="186"/>
      <c r="E2676" s="186"/>
    </row>
    <row r="2677" spans="1:5" ht="12.75">
      <c r="A2677" s="184" t="s">
        <v>1238</v>
      </c>
      <c r="B2677" s="185"/>
      <c r="C2677" s="186"/>
      <c r="D2677" s="186"/>
      <c r="E2677" s="184">
        <f>SUM(E2669,E2673,E2675)</f>
        <v>341.6625</v>
      </c>
    </row>
    <row r="2678" spans="1:5" ht="12.75">
      <c r="A2678" s="184" t="s">
        <v>1273</v>
      </c>
      <c r="B2678" s="185"/>
      <c r="C2678" s="186"/>
      <c r="D2678" s="186"/>
      <c r="E2678" s="184">
        <f>E2677*0.2</f>
        <v>68.33250000000001</v>
      </c>
    </row>
    <row r="2679" spans="1:5" ht="12.75">
      <c r="A2679" s="184" t="s">
        <v>1238</v>
      </c>
      <c r="B2679" s="185"/>
      <c r="C2679" s="186"/>
      <c r="D2679" s="186"/>
      <c r="E2679" s="184">
        <f>SUM(E2677:E2678)</f>
        <v>409.995</v>
      </c>
    </row>
    <row r="2680" spans="1:5" ht="12.75">
      <c r="A2680" s="190"/>
      <c r="B2680" s="190"/>
      <c r="C2680" s="190"/>
      <c r="D2680" s="190"/>
      <c r="E2680" s="190"/>
    </row>
    <row r="2681" spans="1:5" ht="12.75">
      <c r="A2681" s="316" t="s">
        <v>733</v>
      </c>
      <c r="B2681" s="316"/>
      <c r="C2681" s="316"/>
      <c r="D2681" s="316"/>
      <c r="E2681" s="316"/>
    </row>
    <row r="2682" spans="1:5" ht="12.75">
      <c r="A2682" s="192" t="s">
        <v>1247</v>
      </c>
      <c r="B2682" s="192" t="s">
        <v>1248</v>
      </c>
      <c r="C2682" s="192" t="s">
        <v>1249</v>
      </c>
      <c r="D2682" s="192" t="s">
        <v>1250</v>
      </c>
      <c r="E2682" s="192" t="s">
        <v>931</v>
      </c>
    </row>
    <row r="2683" spans="1:5" ht="12.75">
      <c r="A2683" s="186" t="s">
        <v>733</v>
      </c>
      <c r="B2683" s="185" t="s">
        <v>465</v>
      </c>
      <c r="C2683" s="186">
        <v>1</v>
      </c>
      <c r="D2683" s="186">
        <v>79.31</v>
      </c>
      <c r="E2683" s="186">
        <f>C2683*D2683</f>
        <v>79.31</v>
      </c>
    </row>
    <row r="2684" spans="1:5" ht="12.75">
      <c r="A2684" s="186" t="s">
        <v>26</v>
      </c>
      <c r="B2684" s="185"/>
      <c r="C2684" s="186"/>
      <c r="D2684" s="186"/>
      <c r="E2684" s="186">
        <f>SUM(E2683:E2683)</f>
        <v>79.31</v>
      </c>
    </row>
    <row r="2685" spans="1:5" ht="12.75">
      <c r="A2685" s="186"/>
      <c r="B2685" s="185"/>
      <c r="C2685" s="186"/>
      <c r="D2685" s="186"/>
      <c r="E2685" s="186"/>
    </row>
    <row r="2686" spans="1:5" ht="12.75">
      <c r="A2686" s="186" t="s">
        <v>99</v>
      </c>
      <c r="B2686" s="185" t="s">
        <v>1266</v>
      </c>
      <c r="C2686" s="186">
        <v>1.8</v>
      </c>
      <c r="D2686" s="186">
        <f>$H$6</f>
        <v>2.91</v>
      </c>
      <c r="E2686" s="186">
        <f>C2686*D2686</f>
        <v>5.238</v>
      </c>
    </row>
    <row r="2687" spans="1:5" ht="12.75">
      <c r="A2687" s="186" t="s">
        <v>100</v>
      </c>
      <c r="B2687" s="185" t="s">
        <v>1266</v>
      </c>
      <c r="C2687" s="186">
        <v>1.8</v>
      </c>
      <c r="D2687" s="186">
        <f>$H$13</f>
        <v>2.2</v>
      </c>
      <c r="E2687" s="186">
        <f>C2687*D2687</f>
        <v>3.9600000000000004</v>
      </c>
    </row>
    <row r="2688" spans="1:5" ht="12.75">
      <c r="A2688" s="186" t="s">
        <v>1267</v>
      </c>
      <c r="B2688" s="185"/>
      <c r="C2688" s="186"/>
      <c r="D2688" s="186"/>
      <c r="E2688" s="186">
        <f>SUM(E2686:E2687)</f>
        <v>9.198</v>
      </c>
    </row>
    <row r="2689" spans="1:5" ht="12.75">
      <c r="A2689" s="186"/>
      <c r="B2689" s="185"/>
      <c r="C2689" s="186"/>
      <c r="D2689" s="186"/>
      <c r="E2689" s="186"/>
    </row>
    <row r="2690" spans="1:5" ht="12.75">
      <c r="A2690" s="186" t="s">
        <v>1269</v>
      </c>
      <c r="B2690" s="185"/>
      <c r="C2690" s="186"/>
      <c r="D2690" s="186"/>
      <c r="E2690" s="186">
        <f>E2688*$H$4</f>
        <v>11.4975</v>
      </c>
    </row>
    <row r="2691" spans="1:5" ht="12.75">
      <c r="A2691" s="186"/>
      <c r="B2691" s="185"/>
      <c r="C2691" s="186"/>
      <c r="D2691" s="186"/>
      <c r="E2691" s="186"/>
    </row>
    <row r="2692" spans="1:5" ht="12.75">
      <c r="A2692" s="184" t="s">
        <v>1238</v>
      </c>
      <c r="B2692" s="185"/>
      <c r="C2692" s="186"/>
      <c r="D2692" s="186"/>
      <c r="E2692" s="184">
        <f>SUM(E2684,E2688,E2690)</f>
        <v>100.00550000000001</v>
      </c>
    </row>
    <row r="2693" spans="1:5" ht="12.75">
      <c r="A2693" s="184" t="s">
        <v>1273</v>
      </c>
      <c r="B2693" s="185"/>
      <c r="C2693" s="186"/>
      <c r="D2693" s="186"/>
      <c r="E2693" s="184">
        <f>E2692*0.2</f>
        <v>20.001100000000005</v>
      </c>
    </row>
    <row r="2694" spans="1:5" ht="12.75">
      <c r="A2694" s="184" t="s">
        <v>1238</v>
      </c>
      <c r="B2694" s="185"/>
      <c r="C2694" s="186"/>
      <c r="D2694" s="186"/>
      <c r="E2694" s="184">
        <f>SUM(E2692:E2693)</f>
        <v>120.00660000000002</v>
      </c>
    </row>
    <row r="2695" spans="1:5" ht="12.75">
      <c r="A2695" s="190"/>
      <c r="B2695" s="190"/>
      <c r="C2695" s="190"/>
      <c r="D2695" s="190"/>
      <c r="E2695" s="190"/>
    </row>
    <row r="2696" spans="1:5" ht="12.75">
      <c r="A2696" s="316" t="s">
        <v>727</v>
      </c>
      <c r="B2696" s="316"/>
      <c r="C2696" s="316"/>
      <c r="D2696" s="316"/>
      <c r="E2696" s="316"/>
    </row>
    <row r="2697" spans="1:5" ht="12.75">
      <c r="A2697" s="192" t="s">
        <v>1247</v>
      </c>
      <c r="B2697" s="192" t="s">
        <v>1248</v>
      </c>
      <c r="C2697" s="192" t="s">
        <v>1249</v>
      </c>
      <c r="D2697" s="192" t="s">
        <v>1250</v>
      </c>
      <c r="E2697" s="192" t="s">
        <v>931</v>
      </c>
    </row>
    <row r="2698" spans="1:5" ht="12.75">
      <c r="A2698" s="186" t="s">
        <v>558</v>
      </c>
      <c r="B2698" s="185" t="s">
        <v>465</v>
      </c>
      <c r="C2698" s="186">
        <v>1</v>
      </c>
      <c r="D2698" s="186">
        <v>5</v>
      </c>
      <c r="E2698" s="186">
        <f>C2698*D2698</f>
        <v>5</v>
      </c>
    </row>
    <row r="2699" spans="1:5" ht="12.75">
      <c r="A2699" s="186" t="s">
        <v>26</v>
      </c>
      <c r="B2699" s="185"/>
      <c r="C2699" s="186"/>
      <c r="D2699" s="186"/>
      <c r="E2699" s="186">
        <f>SUM(E2698:E2698)</f>
        <v>5</v>
      </c>
    </row>
    <row r="2700" spans="1:5" ht="12.75">
      <c r="A2700" s="186"/>
      <c r="B2700" s="185"/>
      <c r="C2700" s="186"/>
      <c r="D2700" s="186"/>
      <c r="E2700" s="186"/>
    </row>
    <row r="2701" spans="1:5" ht="12.75">
      <c r="A2701" s="186" t="s">
        <v>99</v>
      </c>
      <c r="B2701" s="185" t="s">
        <v>1266</v>
      </c>
      <c r="C2701" s="186">
        <v>0.2</v>
      </c>
      <c r="D2701" s="186">
        <f>$H$6</f>
        <v>2.91</v>
      </c>
      <c r="E2701" s="186">
        <f>C2701*D2701</f>
        <v>0.5820000000000001</v>
      </c>
    </row>
    <row r="2702" spans="1:5" ht="12.75">
      <c r="A2702" s="186" t="s">
        <v>100</v>
      </c>
      <c r="B2702" s="185" t="s">
        <v>1266</v>
      </c>
      <c r="C2702" s="186">
        <v>0.2</v>
      </c>
      <c r="D2702" s="186">
        <f>$H$13</f>
        <v>2.2</v>
      </c>
      <c r="E2702" s="186">
        <f>C2702*D2702</f>
        <v>0.44000000000000006</v>
      </c>
    </row>
    <row r="2703" spans="1:5" ht="12.75">
      <c r="A2703" s="186" t="s">
        <v>1267</v>
      </c>
      <c r="B2703" s="185"/>
      <c r="C2703" s="186"/>
      <c r="D2703" s="186"/>
      <c r="E2703" s="186">
        <f>SUM(E2701:E2702)</f>
        <v>1.0220000000000002</v>
      </c>
    </row>
    <row r="2704" spans="1:5" ht="12.75">
      <c r="A2704" s="186"/>
      <c r="B2704" s="185"/>
      <c r="C2704" s="186"/>
      <c r="D2704" s="186"/>
      <c r="E2704" s="186"/>
    </row>
    <row r="2705" spans="1:5" ht="12.75">
      <c r="A2705" s="186" t="s">
        <v>1269</v>
      </c>
      <c r="B2705" s="185"/>
      <c r="C2705" s="186"/>
      <c r="D2705" s="186"/>
      <c r="E2705" s="186">
        <f>E2703*$H$4</f>
        <v>1.2775000000000003</v>
      </c>
    </row>
    <row r="2706" spans="1:5" ht="12.75">
      <c r="A2706" s="186"/>
      <c r="B2706" s="185"/>
      <c r="C2706" s="186"/>
      <c r="D2706" s="186"/>
      <c r="E2706" s="186"/>
    </row>
    <row r="2707" spans="1:5" ht="12.75">
      <c r="A2707" s="184" t="s">
        <v>1238</v>
      </c>
      <c r="B2707" s="185"/>
      <c r="C2707" s="186"/>
      <c r="D2707" s="186"/>
      <c r="E2707" s="184">
        <f>SUM(E2699,E2703,E2705)</f>
        <v>7.2995</v>
      </c>
    </row>
    <row r="2708" spans="1:5" ht="12.75">
      <c r="A2708" s="184" t="s">
        <v>1273</v>
      </c>
      <c r="B2708" s="185"/>
      <c r="C2708" s="186"/>
      <c r="D2708" s="186"/>
      <c r="E2708" s="184">
        <f>E2707*0.2</f>
        <v>1.4599000000000002</v>
      </c>
    </row>
    <row r="2709" spans="1:5" ht="12.75">
      <c r="A2709" s="184" t="s">
        <v>1238</v>
      </c>
      <c r="B2709" s="185"/>
      <c r="C2709" s="186"/>
      <c r="D2709" s="186"/>
      <c r="E2709" s="184">
        <f>SUM(E2707:E2708)</f>
        <v>8.7594</v>
      </c>
    </row>
    <row r="2710" spans="1:5" ht="12.75">
      <c r="A2710" s="190"/>
      <c r="B2710" s="190"/>
      <c r="C2710" s="190"/>
      <c r="D2710" s="190"/>
      <c r="E2710" s="190"/>
    </row>
    <row r="2711" spans="1:5" ht="12.75">
      <c r="A2711" s="316" t="s">
        <v>726</v>
      </c>
      <c r="B2711" s="316"/>
      <c r="C2711" s="316"/>
      <c r="D2711" s="316"/>
      <c r="E2711" s="316"/>
    </row>
    <row r="2712" spans="1:5" ht="12.75">
      <c r="A2712" s="192" t="s">
        <v>1247</v>
      </c>
      <c r="B2712" s="192" t="s">
        <v>1248</v>
      </c>
      <c r="C2712" s="192" t="s">
        <v>1249</v>
      </c>
      <c r="D2712" s="192" t="s">
        <v>1250</v>
      </c>
      <c r="E2712" s="192" t="s">
        <v>931</v>
      </c>
    </row>
    <row r="2713" spans="1:5" ht="12.75">
      <c r="A2713" s="186" t="s">
        <v>726</v>
      </c>
      <c r="B2713" s="185" t="s">
        <v>1010</v>
      </c>
      <c r="C2713" s="186">
        <v>1</v>
      </c>
      <c r="D2713" s="186">
        <v>1.5</v>
      </c>
      <c r="E2713" s="186">
        <f>C2713*D2713</f>
        <v>1.5</v>
      </c>
    </row>
    <row r="2714" spans="1:5" ht="12.75">
      <c r="A2714" s="186" t="s">
        <v>26</v>
      </c>
      <c r="B2714" s="185"/>
      <c r="C2714" s="186"/>
      <c r="D2714" s="186"/>
      <c r="E2714" s="186">
        <f>SUM(E2713:E2713)</f>
        <v>1.5</v>
      </c>
    </row>
    <row r="2715" spans="1:5" ht="12.75">
      <c r="A2715" s="186"/>
      <c r="B2715" s="185"/>
      <c r="C2715" s="186"/>
      <c r="D2715" s="186"/>
      <c r="E2715" s="186"/>
    </row>
    <row r="2716" spans="1:5" ht="12.75">
      <c r="A2716" s="186" t="s">
        <v>99</v>
      </c>
      <c r="B2716" s="185" t="s">
        <v>1266</v>
      </c>
      <c r="C2716" s="186">
        <v>0.08</v>
      </c>
      <c r="D2716" s="186">
        <f>$H$6</f>
        <v>2.91</v>
      </c>
      <c r="E2716" s="186">
        <f>C2716*D2716</f>
        <v>0.2328</v>
      </c>
    </row>
    <row r="2717" spans="1:5" ht="12.75">
      <c r="A2717" s="186" t="s">
        <v>100</v>
      </c>
      <c r="B2717" s="185" t="s">
        <v>1266</v>
      </c>
      <c r="C2717" s="186">
        <v>0.08</v>
      </c>
      <c r="D2717" s="186">
        <f>$H$13</f>
        <v>2.2</v>
      </c>
      <c r="E2717" s="186">
        <f>C2717*D2717</f>
        <v>0.17600000000000002</v>
      </c>
    </row>
    <row r="2718" spans="1:5" ht="12.75">
      <c r="A2718" s="186" t="s">
        <v>1267</v>
      </c>
      <c r="B2718" s="185"/>
      <c r="C2718" s="186"/>
      <c r="D2718" s="186"/>
      <c r="E2718" s="186">
        <f>SUM(E2716:E2717)</f>
        <v>0.40880000000000005</v>
      </c>
    </row>
    <row r="2719" spans="1:5" ht="12.75">
      <c r="A2719" s="186"/>
      <c r="B2719" s="185"/>
      <c r="C2719" s="186"/>
      <c r="D2719" s="186"/>
      <c r="E2719" s="186"/>
    </row>
    <row r="2720" spans="1:5" ht="12.75">
      <c r="A2720" s="186" t="s">
        <v>1269</v>
      </c>
      <c r="B2720" s="185"/>
      <c r="C2720" s="186"/>
      <c r="D2720" s="186"/>
      <c r="E2720" s="186">
        <f>E2718*$H$4</f>
        <v>0.5110000000000001</v>
      </c>
    </row>
    <row r="2721" spans="1:5" ht="12.75">
      <c r="A2721" s="186"/>
      <c r="B2721" s="185"/>
      <c r="C2721" s="186"/>
      <c r="D2721" s="186"/>
      <c r="E2721" s="186"/>
    </row>
    <row r="2722" spans="1:5" ht="12.75">
      <c r="A2722" s="184" t="s">
        <v>1238</v>
      </c>
      <c r="B2722" s="185"/>
      <c r="C2722" s="186"/>
      <c r="D2722" s="186"/>
      <c r="E2722" s="184">
        <f>SUM(E2714,E2718,E2720)</f>
        <v>2.4198000000000004</v>
      </c>
    </row>
    <row r="2723" spans="1:5" ht="12.75">
      <c r="A2723" s="184" t="s">
        <v>1273</v>
      </c>
      <c r="B2723" s="185"/>
      <c r="C2723" s="186"/>
      <c r="D2723" s="186"/>
      <c r="E2723" s="184">
        <f>E2722*0.2</f>
        <v>0.4839600000000001</v>
      </c>
    </row>
    <row r="2724" spans="1:5" ht="12.75">
      <c r="A2724" s="184" t="s">
        <v>1238</v>
      </c>
      <c r="B2724" s="185"/>
      <c r="C2724" s="186"/>
      <c r="D2724" s="186"/>
      <c r="E2724" s="184">
        <f>SUM(E2722:E2723)</f>
        <v>2.9037600000000006</v>
      </c>
    </row>
    <row r="2725" spans="1:5" ht="12.75">
      <c r="A2725" s="190"/>
      <c r="B2725" s="190"/>
      <c r="C2725" s="190"/>
      <c r="D2725" s="190"/>
      <c r="E2725" s="190"/>
    </row>
    <row r="2726" spans="1:5" ht="12.75">
      <c r="A2726" s="316" t="s">
        <v>143</v>
      </c>
      <c r="B2726" s="316"/>
      <c r="C2726" s="316"/>
      <c r="D2726" s="316"/>
      <c r="E2726" s="316"/>
    </row>
    <row r="2727" spans="1:5" ht="12.75">
      <c r="A2727" s="192" t="s">
        <v>1247</v>
      </c>
      <c r="B2727" s="192" t="s">
        <v>1248</v>
      </c>
      <c r="C2727" s="192" t="s">
        <v>1249</v>
      </c>
      <c r="D2727" s="192" t="s">
        <v>1250</v>
      </c>
      <c r="E2727" s="192" t="s">
        <v>931</v>
      </c>
    </row>
    <row r="2728" spans="1:5" ht="12.75">
      <c r="A2728" s="186" t="s">
        <v>143</v>
      </c>
      <c r="B2728" s="185" t="s">
        <v>1014</v>
      </c>
      <c r="C2728" s="186">
        <v>1</v>
      </c>
      <c r="D2728" s="186">
        <v>12</v>
      </c>
      <c r="E2728" s="186">
        <f>C2728*D2728</f>
        <v>12</v>
      </c>
    </row>
    <row r="2729" spans="1:5" ht="12.75">
      <c r="A2729" s="186">
        <v>3</v>
      </c>
      <c r="B2729" s="185"/>
      <c r="C2729" s="186"/>
      <c r="D2729" s="186"/>
      <c r="E2729" s="186">
        <f>SUM(E2728:E2728)</f>
        <v>12</v>
      </c>
    </row>
    <row r="2730" spans="1:5" ht="12.75">
      <c r="A2730" s="186"/>
      <c r="B2730" s="185"/>
      <c r="C2730" s="186"/>
      <c r="D2730" s="186"/>
      <c r="E2730" s="186"/>
    </row>
    <row r="2731" spans="1:5" ht="12.75">
      <c r="A2731" s="186" t="s">
        <v>99</v>
      </c>
      <c r="B2731" s="185" t="s">
        <v>1266</v>
      </c>
      <c r="C2731" s="186">
        <v>0.4</v>
      </c>
      <c r="D2731" s="186">
        <f>$H$6</f>
        <v>2.91</v>
      </c>
      <c r="E2731" s="186">
        <f>C2731*D2731</f>
        <v>1.1640000000000001</v>
      </c>
    </row>
    <row r="2732" spans="1:5" ht="12.75">
      <c r="A2732" s="186" t="s">
        <v>100</v>
      </c>
      <c r="B2732" s="185" t="s">
        <v>1266</v>
      </c>
      <c r="C2732" s="186">
        <v>0.4</v>
      </c>
      <c r="D2732" s="186">
        <f>$H$13</f>
        <v>2.2</v>
      </c>
      <c r="E2732" s="186">
        <f>C2732*D2732</f>
        <v>0.8800000000000001</v>
      </c>
    </row>
    <row r="2733" spans="1:5" ht="12.75">
      <c r="A2733" s="186" t="s">
        <v>1267</v>
      </c>
      <c r="B2733" s="185"/>
      <c r="C2733" s="186"/>
      <c r="D2733" s="186"/>
      <c r="E2733" s="186">
        <f>SUM(E2731:E2732)</f>
        <v>2.0440000000000005</v>
      </c>
    </row>
    <row r="2734" spans="1:5" ht="12.75">
      <c r="A2734" s="186"/>
      <c r="B2734" s="185"/>
      <c r="C2734" s="186"/>
      <c r="D2734" s="186"/>
      <c r="E2734" s="186"/>
    </row>
    <row r="2735" spans="1:5" ht="12.75">
      <c r="A2735" s="186" t="s">
        <v>1269</v>
      </c>
      <c r="B2735" s="185"/>
      <c r="C2735" s="186"/>
      <c r="D2735" s="186"/>
      <c r="E2735" s="186">
        <f>E2733*$H$4</f>
        <v>2.5550000000000006</v>
      </c>
    </row>
    <row r="2736" spans="1:5" ht="12.75">
      <c r="A2736" s="186"/>
      <c r="B2736" s="185"/>
      <c r="C2736" s="186"/>
      <c r="D2736" s="186"/>
      <c r="E2736" s="186"/>
    </row>
    <row r="2737" spans="1:5" ht="12.75">
      <c r="A2737" s="184" t="s">
        <v>1238</v>
      </c>
      <c r="B2737" s="185"/>
      <c r="C2737" s="186"/>
      <c r="D2737" s="186"/>
      <c r="E2737" s="184">
        <f>SUM(E2729,E2733,E2735)</f>
        <v>16.599</v>
      </c>
    </row>
    <row r="2738" spans="1:5" ht="12.75">
      <c r="A2738" s="184" t="s">
        <v>1273</v>
      </c>
      <c r="B2738" s="185"/>
      <c r="C2738" s="186"/>
      <c r="D2738" s="186"/>
      <c r="E2738" s="184">
        <f>E2737*0.2</f>
        <v>3.3198000000000003</v>
      </c>
    </row>
    <row r="2739" spans="1:5" ht="12.75">
      <c r="A2739" s="184" t="s">
        <v>1238</v>
      </c>
      <c r="B2739" s="185"/>
      <c r="C2739" s="186"/>
      <c r="D2739" s="186"/>
      <c r="E2739" s="184">
        <f>SUM(E2737:E2738)</f>
        <v>19.9188</v>
      </c>
    </row>
    <row r="2740" spans="1:5" ht="12.75">
      <c r="A2740" s="190"/>
      <c r="B2740" s="190"/>
      <c r="C2740" s="190"/>
      <c r="D2740" s="190"/>
      <c r="E2740" s="190"/>
    </row>
    <row r="2741" spans="1:5" ht="12.75">
      <c r="A2741" s="316" t="s">
        <v>144</v>
      </c>
      <c r="B2741" s="316"/>
      <c r="C2741" s="316"/>
      <c r="D2741" s="316"/>
      <c r="E2741" s="316"/>
    </row>
    <row r="2742" spans="1:5" ht="12.75">
      <c r="A2742" s="192" t="s">
        <v>1247</v>
      </c>
      <c r="B2742" s="192" t="s">
        <v>1248</v>
      </c>
      <c r="C2742" s="192" t="s">
        <v>1249</v>
      </c>
      <c r="D2742" s="192" t="s">
        <v>1250</v>
      </c>
      <c r="E2742" s="192" t="s">
        <v>931</v>
      </c>
    </row>
    <row r="2743" spans="1:5" ht="12.75">
      <c r="A2743" s="186" t="s">
        <v>484</v>
      </c>
      <c r="B2743" s="185" t="s">
        <v>1014</v>
      </c>
      <c r="C2743" s="186">
        <v>1</v>
      </c>
      <c r="D2743" s="186">
        <v>15</v>
      </c>
      <c r="E2743" s="186">
        <f>C2743*D2743</f>
        <v>15</v>
      </c>
    </row>
    <row r="2744" spans="1:5" ht="12.75">
      <c r="A2744" s="186" t="s">
        <v>26</v>
      </c>
      <c r="B2744" s="185"/>
      <c r="C2744" s="186"/>
      <c r="D2744" s="186"/>
      <c r="E2744" s="186">
        <f>SUM(E2743:E2743)</f>
        <v>15</v>
      </c>
    </row>
    <row r="2745" spans="1:5" ht="12.75">
      <c r="A2745" s="186"/>
      <c r="B2745" s="185"/>
      <c r="C2745" s="186"/>
      <c r="D2745" s="186"/>
      <c r="E2745" s="186"/>
    </row>
    <row r="2746" spans="1:5" ht="12.75">
      <c r="A2746" s="186" t="s">
        <v>99</v>
      </c>
      <c r="B2746" s="185" t="s">
        <v>1266</v>
      </c>
      <c r="C2746" s="186">
        <v>0.5</v>
      </c>
      <c r="D2746" s="186">
        <f>$H$6</f>
        <v>2.91</v>
      </c>
      <c r="E2746" s="186">
        <f>C2746*D2746</f>
        <v>1.455</v>
      </c>
    </row>
    <row r="2747" spans="1:5" ht="12.75">
      <c r="A2747" s="186" t="s">
        <v>100</v>
      </c>
      <c r="B2747" s="185" t="s">
        <v>1266</v>
      </c>
      <c r="C2747" s="186">
        <v>0.5</v>
      </c>
      <c r="D2747" s="186">
        <f>$H$13</f>
        <v>2.2</v>
      </c>
      <c r="E2747" s="186">
        <f>C2747*D2747</f>
        <v>1.1</v>
      </c>
    </row>
    <row r="2748" spans="1:5" ht="12.75">
      <c r="A2748" s="186" t="s">
        <v>1267</v>
      </c>
      <c r="B2748" s="185"/>
      <c r="C2748" s="186"/>
      <c r="D2748" s="186"/>
      <c r="E2748" s="186">
        <f>SUM(E2746:E2747)</f>
        <v>2.555</v>
      </c>
    </row>
    <row r="2749" spans="1:5" ht="12.75">
      <c r="A2749" s="186"/>
      <c r="B2749" s="185"/>
      <c r="C2749" s="186"/>
      <c r="D2749" s="186"/>
      <c r="E2749" s="186"/>
    </row>
    <row r="2750" spans="1:5" ht="12.75">
      <c r="A2750" s="186" t="s">
        <v>1269</v>
      </c>
      <c r="B2750" s="185"/>
      <c r="C2750" s="186"/>
      <c r="D2750" s="186"/>
      <c r="E2750" s="186">
        <f>E2748*$H$4</f>
        <v>3.19375</v>
      </c>
    </row>
    <row r="2751" spans="1:5" ht="12.75">
      <c r="A2751" s="186"/>
      <c r="B2751" s="185"/>
      <c r="C2751" s="186"/>
      <c r="D2751" s="186"/>
      <c r="E2751" s="186"/>
    </row>
    <row r="2752" spans="1:5" ht="12.75">
      <c r="A2752" s="184" t="s">
        <v>1238</v>
      </c>
      <c r="B2752" s="185"/>
      <c r="C2752" s="186"/>
      <c r="D2752" s="186"/>
      <c r="E2752" s="184">
        <f>SUM(E2744,E2748,E2750)</f>
        <v>20.74875</v>
      </c>
    </row>
    <row r="2753" spans="1:5" ht="12.75">
      <c r="A2753" s="184" t="s">
        <v>1273</v>
      </c>
      <c r="B2753" s="185"/>
      <c r="C2753" s="186"/>
      <c r="D2753" s="186"/>
      <c r="E2753" s="184">
        <f>E2752*0.2</f>
        <v>4.14975</v>
      </c>
    </row>
    <row r="2754" spans="1:5" ht="12.75">
      <c r="A2754" s="184" t="s">
        <v>1238</v>
      </c>
      <c r="B2754" s="185"/>
      <c r="C2754" s="186"/>
      <c r="D2754" s="186"/>
      <c r="E2754" s="184">
        <f>SUM(E2752:E2753)</f>
        <v>24.898500000000002</v>
      </c>
    </row>
    <row r="2755" spans="1:5" ht="12.75">
      <c r="A2755" s="190"/>
      <c r="B2755" s="190"/>
      <c r="C2755" s="190"/>
      <c r="D2755" s="190"/>
      <c r="E2755" s="190"/>
    </row>
    <row r="2756" spans="1:5" ht="12.75">
      <c r="A2756" s="316" t="s">
        <v>145</v>
      </c>
      <c r="B2756" s="316"/>
      <c r="C2756" s="316"/>
      <c r="D2756" s="316"/>
      <c r="E2756" s="316"/>
    </row>
    <row r="2757" spans="1:5" ht="12.75">
      <c r="A2757" s="192" t="s">
        <v>1247</v>
      </c>
      <c r="B2757" s="192" t="s">
        <v>1248</v>
      </c>
      <c r="C2757" s="192" t="s">
        <v>1249</v>
      </c>
      <c r="D2757" s="192" t="s">
        <v>1250</v>
      </c>
      <c r="E2757" s="192" t="s">
        <v>931</v>
      </c>
    </row>
    <row r="2758" spans="1:5" ht="12.75">
      <c r="A2758" s="186" t="s">
        <v>145</v>
      </c>
      <c r="B2758" s="185" t="s">
        <v>1014</v>
      </c>
      <c r="C2758" s="186">
        <v>1</v>
      </c>
      <c r="D2758" s="186">
        <v>5</v>
      </c>
      <c r="E2758" s="186">
        <f>C2758*D2758</f>
        <v>5</v>
      </c>
    </row>
    <row r="2759" spans="1:5" ht="12.75">
      <c r="A2759" s="186" t="s">
        <v>26</v>
      </c>
      <c r="B2759" s="185"/>
      <c r="C2759" s="186"/>
      <c r="D2759" s="186"/>
      <c r="E2759" s="186">
        <f>SUM(E2758:E2758)</f>
        <v>5</v>
      </c>
    </row>
    <row r="2760" spans="1:5" ht="12.75">
      <c r="A2760" s="186"/>
      <c r="B2760" s="185"/>
      <c r="C2760" s="186"/>
      <c r="D2760" s="186"/>
      <c r="E2760" s="186"/>
    </row>
    <row r="2761" spans="1:5" ht="12.75">
      <c r="A2761" s="186" t="s">
        <v>99</v>
      </c>
      <c r="B2761" s="185" t="s">
        <v>1266</v>
      </c>
      <c r="C2761" s="186">
        <v>0.2</v>
      </c>
      <c r="D2761" s="186">
        <f>$H$6</f>
        <v>2.91</v>
      </c>
      <c r="E2761" s="186">
        <f>C2761*D2761</f>
        <v>0.5820000000000001</v>
      </c>
    </row>
    <row r="2762" spans="1:5" ht="12.75">
      <c r="A2762" s="186" t="s">
        <v>100</v>
      </c>
      <c r="B2762" s="185" t="s">
        <v>1266</v>
      </c>
      <c r="C2762" s="186">
        <v>0.2</v>
      </c>
      <c r="D2762" s="186">
        <f>$H$13</f>
        <v>2.2</v>
      </c>
      <c r="E2762" s="186">
        <f>C2762*D2762</f>
        <v>0.44000000000000006</v>
      </c>
    </row>
    <row r="2763" spans="1:5" ht="12.75">
      <c r="A2763" s="186" t="s">
        <v>1267</v>
      </c>
      <c r="B2763" s="185"/>
      <c r="C2763" s="186"/>
      <c r="D2763" s="186"/>
      <c r="E2763" s="186">
        <f>SUM(E2761:E2762)</f>
        <v>1.0220000000000002</v>
      </c>
    </row>
    <row r="2764" spans="1:5" ht="12.75">
      <c r="A2764" s="186"/>
      <c r="B2764" s="185"/>
      <c r="C2764" s="186"/>
      <c r="D2764" s="186"/>
      <c r="E2764" s="186"/>
    </row>
    <row r="2765" spans="1:5" ht="12.75">
      <c r="A2765" s="186" t="s">
        <v>1269</v>
      </c>
      <c r="B2765" s="185"/>
      <c r="C2765" s="186"/>
      <c r="D2765" s="186"/>
      <c r="E2765" s="186">
        <f>E2763*$H$4</f>
        <v>1.2775000000000003</v>
      </c>
    </row>
    <row r="2766" spans="1:5" ht="12.75">
      <c r="A2766" s="186"/>
      <c r="B2766" s="185"/>
      <c r="C2766" s="186"/>
      <c r="D2766" s="186"/>
      <c r="E2766" s="186"/>
    </row>
    <row r="2767" spans="1:5" ht="12.75">
      <c r="A2767" s="184" t="s">
        <v>1238</v>
      </c>
      <c r="B2767" s="185"/>
      <c r="C2767" s="186"/>
      <c r="D2767" s="186"/>
      <c r="E2767" s="184">
        <f>SUM(E2759,E2763,E2765)</f>
        <v>7.2995</v>
      </c>
    </row>
    <row r="2768" spans="1:5" ht="12.75">
      <c r="A2768" s="184" t="s">
        <v>1273</v>
      </c>
      <c r="B2768" s="185"/>
      <c r="C2768" s="186"/>
      <c r="D2768" s="186"/>
      <c r="E2768" s="184">
        <f>E2767*0.2</f>
        <v>1.4599000000000002</v>
      </c>
    </row>
    <row r="2769" spans="1:5" ht="12.75">
      <c r="A2769" s="184" t="s">
        <v>1238</v>
      </c>
      <c r="B2769" s="185"/>
      <c r="C2769" s="186"/>
      <c r="D2769" s="186"/>
      <c r="E2769" s="184">
        <f>SUM(E2767:E2768)</f>
        <v>8.7594</v>
      </c>
    </row>
    <row r="2770" spans="1:5" ht="12.75">
      <c r="A2770" s="190"/>
      <c r="B2770" s="190"/>
      <c r="C2770" s="190"/>
      <c r="D2770" s="190"/>
      <c r="E2770" s="190"/>
    </row>
    <row r="2771" spans="1:5" ht="12.75">
      <c r="A2771" s="316" t="s">
        <v>146</v>
      </c>
      <c r="B2771" s="316"/>
      <c r="C2771" s="316"/>
      <c r="D2771" s="316"/>
      <c r="E2771" s="316"/>
    </row>
    <row r="2772" spans="1:5" ht="12.75">
      <c r="A2772" s="192" t="s">
        <v>1247</v>
      </c>
      <c r="B2772" s="192" t="s">
        <v>1248</v>
      </c>
      <c r="C2772" s="192" t="s">
        <v>1249</v>
      </c>
      <c r="D2772" s="192" t="s">
        <v>1250</v>
      </c>
      <c r="E2772" s="192" t="s">
        <v>931</v>
      </c>
    </row>
    <row r="2773" spans="1:5" ht="12.75">
      <c r="A2773" s="186" t="s">
        <v>146</v>
      </c>
      <c r="B2773" s="185" t="s">
        <v>1014</v>
      </c>
      <c r="C2773" s="186">
        <v>1</v>
      </c>
      <c r="D2773" s="186">
        <v>3</v>
      </c>
      <c r="E2773" s="186">
        <f>C2773*D2773</f>
        <v>3</v>
      </c>
    </row>
    <row r="2774" spans="1:5" ht="12.75">
      <c r="A2774" s="186" t="s">
        <v>26</v>
      </c>
      <c r="B2774" s="185"/>
      <c r="C2774" s="186"/>
      <c r="D2774" s="186"/>
      <c r="E2774" s="186">
        <f>SUM(E2773:E2773)</f>
        <v>3</v>
      </c>
    </row>
    <row r="2775" spans="1:5" ht="12.75">
      <c r="A2775" s="186"/>
      <c r="B2775" s="185"/>
      <c r="C2775" s="186"/>
      <c r="D2775" s="186"/>
      <c r="E2775" s="186"/>
    </row>
    <row r="2776" spans="1:5" ht="12.75">
      <c r="A2776" s="186" t="s">
        <v>99</v>
      </c>
      <c r="B2776" s="185" t="s">
        <v>1266</v>
      </c>
      <c r="C2776" s="186">
        <v>0.2</v>
      </c>
      <c r="D2776" s="186">
        <f>$H$6</f>
        <v>2.91</v>
      </c>
      <c r="E2776" s="186">
        <f>C2776*D2776</f>
        <v>0.5820000000000001</v>
      </c>
    </row>
    <row r="2777" spans="1:5" ht="12.75">
      <c r="A2777" s="186" t="s">
        <v>100</v>
      </c>
      <c r="B2777" s="185" t="s">
        <v>1266</v>
      </c>
      <c r="C2777" s="186">
        <v>0.2</v>
      </c>
      <c r="D2777" s="186">
        <f>$H$13</f>
        <v>2.2</v>
      </c>
      <c r="E2777" s="186">
        <f>C2777*D2777</f>
        <v>0.44000000000000006</v>
      </c>
    </row>
    <row r="2778" spans="1:5" ht="12.75">
      <c r="A2778" s="186" t="s">
        <v>1267</v>
      </c>
      <c r="B2778" s="185"/>
      <c r="C2778" s="186"/>
      <c r="D2778" s="186"/>
      <c r="E2778" s="186">
        <f>SUM(E2776:E2777)</f>
        <v>1.0220000000000002</v>
      </c>
    </row>
    <row r="2779" spans="1:5" ht="12.75">
      <c r="A2779" s="186"/>
      <c r="B2779" s="185"/>
      <c r="C2779" s="186"/>
      <c r="D2779" s="186"/>
      <c r="E2779" s="186"/>
    </row>
    <row r="2780" spans="1:5" ht="12.75">
      <c r="A2780" s="186" t="s">
        <v>1269</v>
      </c>
      <c r="B2780" s="185"/>
      <c r="C2780" s="186"/>
      <c r="D2780" s="186"/>
      <c r="E2780" s="186">
        <f>E2778*$H$4</f>
        <v>1.2775000000000003</v>
      </c>
    </row>
    <row r="2781" spans="1:5" ht="12.75">
      <c r="A2781" s="186"/>
      <c r="B2781" s="185"/>
      <c r="C2781" s="186"/>
      <c r="D2781" s="186"/>
      <c r="E2781" s="186"/>
    </row>
    <row r="2782" spans="1:5" ht="12.75">
      <c r="A2782" s="184" t="s">
        <v>1238</v>
      </c>
      <c r="B2782" s="185"/>
      <c r="C2782" s="186"/>
      <c r="D2782" s="186"/>
      <c r="E2782" s="184">
        <f>SUM(E2774,E2778,E2780)</f>
        <v>5.2995</v>
      </c>
    </row>
    <row r="2783" spans="1:5" ht="12.75">
      <c r="A2783" s="184" t="s">
        <v>1273</v>
      </c>
      <c r="B2783" s="185"/>
      <c r="C2783" s="186"/>
      <c r="D2783" s="186"/>
      <c r="E2783" s="184">
        <f>E2782*0.2</f>
        <v>1.0599</v>
      </c>
    </row>
    <row r="2784" spans="1:5" ht="12.75">
      <c r="A2784" s="184" t="s">
        <v>1238</v>
      </c>
      <c r="B2784" s="185"/>
      <c r="C2784" s="186"/>
      <c r="D2784" s="186"/>
      <c r="E2784" s="184">
        <f>SUM(E2782:E2783)</f>
        <v>6.3594</v>
      </c>
    </row>
    <row r="2785" spans="1:5" ht="12.75">
      <c r="A2785" s="190"/>
      <c r="B2785" s="190"/>
      <c r="C2785" s="190"/>
      <c r="D2785" s="190"/>
      <c r="E2785" s="190"/>
    </row>
    <row r="2786" spans="1:5" ht="12.75">
      <c r="A2786" s="190"/>
      <c r="B2786" s="190"/>
      <c r="C2786" s="190"/>
      <c r="D2786" s="190"/>
      <c r="E2786" s="190"/>
    </row>
    <row r="2787" spans="1:5" ht="12.75">
      <c r="A2787" s="316" t="s">
        <v>482</v>
      </c>
      <c r="B2787" s="316"/>
      <c r="C2787" s="316"/>
      <c r="D2787" s="316"/>
      <c r="E2787" s="316"/>
    </row>
    <row r="2788" spans="1:5" ht="12.75">
      <c r="A2788" s="192" t="s">
        <v>1247</v>
      </c>
      <c r="B2788" s="192" t="s">
        <v>1248</v>
      </c>
      <c r="C2788" s="192" t="s">
        <v>1249</v>
      </c>
      <c r="D2788" s="192" t="s">
        <v>1250</v>
      </c>
      <c r="E2788" s="192" t="s">
        <v>931</v>
      </c>
    </row>
    <row r="2789" spans="1:5" ht="12.75">
      <c r="A2789" s="186"/>
      <c r="B2789" s="185"/>
      <c r="C2789" s="186">
        <v>1</v>
      </c>
      <c r="D2789" s="186"/>
      <c r="E2789" s="186">
        <f>C2789*D2789</f>
        <v>0</v>
      </c>
    </row>
    <row r="2790" spans="1:5" ht="12.75">
      <c r="A2790" s="186" t="s">
        <v>26</v>
      </c>
      <c r="B2790" s="185"/>
      <c r="C2790" s="186"/>
      <c r="D2790" s="186"/>
      <c r="E2790" s="186">
        <f>SUM(E2789:E2789)</f>
        <v>0</v>
      </c>
    </row>
    <row r="2791" spans="1:5" ht="12.75">
      <c r="A2791" s="186"/>
      <c r="B2791" s="185"/>
      <c r="C2791" s="186"/>
      <c r="D2791" s="186"/>
      <c r="E2791" s="186"/>
    </row>
    <row r="2792" spans="1:5" ht="12.75">
      <c r="A2792" s="186" t="s">
        <v>99</v>
      </c>
      <c r="B2792" s="185" t="s">
        <v>1266</v>
      </c>
      <c r="C2792" s="186"/>
      <c r="D2792" s="186">
        <f>$H$6</f>
        <v>2.91</v>
      </c>
      <c r="E2792" s="186">
        <f>C2792*D2792</f>
        <v>0</v>
      </c>
    </row>
    <row r="2793" spans="1:5" ht="12.75">
      <c r="A2793" s="186" t="s">
        <v>100</v>
      </c>
      <c r="B2793" s="185" t="s">
        <v>1266</v>
      </c>
      <c r="C2793" s="186"/>
      <c r="D2793" s="186">
        <f>$H$13</f>
        <v>2.2</v>
      </c>
      <c r="E2793" s="186">
        <f>C2793*D2793</f>
        <v>0</v>
      </c>
    </row>
    <row r="2794" spans="1:5" ht="12.75">
      <c r="A2794" s="186" t="s">
        <v>1267</v>
      </c>
      <c r="B2794" s="185"/>
      <c r="C2794" s="186"/>
      <c r="D2794" s="186"/>
      <c r="E2794" s="186">
        <f>SUM(E2792:E2793)</f>
        <v>0</v>
      </c>
    </row>
    <row r="2795" spans="1:5" ht="12.75">
      <c r="A2795" s="186"/>
      <c r="B2795" s="185"/>
      <c r="C2795" s="186"/>
      <c r="D2795" s="186"/>
      <c r="E2795" s="186"/>
    </row>
    <row r="2796" spans="1:5" ht="12.75">
      <c r="A2796" s="186" t="s">
        <v>1269</v>
      </c>
      <c r="B2796" s="185"/>
      <c r="C2796" s="186"/>
      <c r="D2796" s="186"/>
      <c r="E2796" s="186">
        <f>E2794*$H$4</f>
        <v>0</v>
      </c>
    </row>
    <row r="2797" spans="1:5" ht="12.75">
      <c r="A2797" s="186"/>
      <c r="B2797" s="185"/>
      <c r="C2797" s="186"/>
      <c r="D2797" s="186"/>
      <c r="E2797" s="186"/>
    </row>
    <row r="2798" spans="1:5" ht="12.75">
      <c r="A2798" s="184" t="s">
        <v>1238</v>
      </c>
      <c r="B2798" s="185"/>
      <c r="C2798" s="186"/>
      <c r="D2798" s="186"/>
      <c r="E2798" s="184">
        <f>SUM(E2790,E2794,E2796)</f>
        <v>0</v>
      </c>
    </row>
    <row r="2799" spans="1:5" ht="12.75">
      <c r="A2799" s="184" t="s">
        <v>1273</v>
      </c>
      <c r="B2799" s="185"/>
      <c r="C2799" s="186"/>
      <c r="D2799" s="186"/>
      <c r="E2799" s="184">
        <f>E2798*0.2</f>
        <v>0</v>
      </c>
    </row>
    <row r="2800" spans="1:5" ht="12.75">
      <c r="A2800" s="184" t="s">
        <v>1238</v>
      </c>
      <c r="B2800" s="185"/>
      <c r="C2800" s="186"/>
      <c r="D2800" s="186"/>
      <c r="E2800" s="184">
        <f>SUM(E2798:E2799)</f>
        <v>0</v>
      </c>
    </row>
    <row r="2801" spans="1:5" ht="12.75">
      <c r="A2801" s="190"/>
      <c r="B2801" s="190"/>
      <c r="C2801" s="190"/>
      <c r="D2801" s="190"/>
      <c r="E2801" s="190"/>
    </row>
    <row r="2802" spans="1:5" ht="12.75">
      <c r="A2802" s="316" t="s">
        <v>693</v>
      </c>
      <c r="B2802" s="316"/>
      <c r="C2802" s="316"/>
      <c r="D2802" s="316"/>
      <c r="E2802" s="316"/>
    </row>
    <row r="2803" spans="1:5" ht="12.75">
      <c r="A2803" s="192" t="s">
        <v>1247</v>
      </c>
      <c r="B2803" s="192" t="s">
        <v>1248</v>
      </c>
      <c r="C2803" s="192" t="s">
        <v>1249</v>
      </c>
      <c r="D2803" s="192" t="s">
        <v>1250</v>
      </c>
      <c r="E2803" s="192" t="s">
        <v>931</v>
      </c>
    </row>
    <row r="2804" spans="1:5" ht="12.75">
      <c r="A2804" s="186" t="s">
        <v>481</v>
      </c>
      <c r="B2804" s="185" t="s">
        <v>1010</v>
      </c>
      <c r="C2804" s="186">
        <v>1</v>
      </c>
      <c r="D2804" s="186">
        <v>480</v>
      </c>
      <c r="E2804" s="186">
        <f>C2804*D2804</f>
        <v>480</v>
      </c>
    </row>
    <row r="2805" spans="1:5" ht="12.75">
      <c r="A2805" s="186" t="s">
        <v>26</v>
      </c>
      <c r="B2805" s="185"/>
      <c r="C2805" s="186"/>
      <c r="D2805" s="186"/>
      <c r="E2805" s="186">
        <f>SUM(E2804:E2804)</f>
        <v>480</v>
      </c>
    </row>
    <row r="2806" spans="1:5" ht="12.75">
      <c r="A2806" s="186"/>
      <c r="B2806" s="185"/>
      <c r="C2806" s="186"/>
      <c r="D2806" s="186"/>
      <c r="E2806" s="186"/>
    </row>
    <row r="2807" spans="1:5" ht="12.75">
      <c r="A2807" s="186" t="s">
        <v>99</v>
      </c>
      <c r="B2807" s="185" t="s">
        <v>1266</v>
      </c>
      <c r="C2807" s="186">
        <v>1.504</v>
      </c>
      <c r="D2807" s="186">
        <f>$H$6</f>
        <v>2.91</v>
      </c>
      <c r="E2807" s="186">
        <f>C2807*D2807</f>
        <v>4.37664</v>
      </c>
    </row>
    <row r="2808" spans="1:5" ht="12.75">
      <c r="A2808" s="186" t="s">
        <v>100</v>
      </c>
      <c r="B2808" s="185" t="s">
        <v>1266</v>
      </c>
      <c r="C2808" s="186">
        <v>1.1280000000000001</v>
      </c>
      <c r="D2808" s="186">
        <f>$H$13</f>
        <v>2.2</v>
      </c>
      <c r="E2808" s="186">
        <f>C2808*D2808</f>
        <v>2.4816000000000003</v>
      </c>
    </row>
    <row r="2809" spans="1:5" ht="12.75">
      <c r="A2809" s="186" t="s">
        <v>1267</v>
      </c>
      <c r="B2809" s="185"/>
      <c r="C2809" s="186"/>
      <c r="D2809" s="186"/>
      <c r="E2809" s="186">
        <f>SUM(E2807:E2808)</f>
        <v>6.85824</v>
      </c>
    </row>
    <row r="2810" spans="1:5" ht="12.75">
      <c r="A2810" s="186"/>
      <c r="B2810" s="185"/>
      <c r="C2810" s="186"/>
      <c r="D2810" s="186"/>
      <c r="E2810" s="186"/>
    </row>
    <row r="2811" spans="1:5" ht="12.75">
      <c r="A2811" s="186" t="s">
        <v>1269</v>
      </c>
      <c r="B2811" s="185"/>
      <c r="C2811" s="186"/>
      <c r="D2811" s="186"/>
      <c r="E2811" s="186">
        <f>E2809*$H$4</f>
        <v>8.5728</v>
      </c>
    </row>
    <row r="2812" spans="1:5" ht="12.75">
      <c r="A2812" s="186"/>
      <c r="B2812" s="185"/>
      <c r="C2812" s="186"/>
      <c r="D2812" s="186"/>
      <c r="E2812" s="186"/>
    </row>
    <row r="2813" spans="1:5" ht="12.75">
      <c r="A2813" s="184" t="s">
        <v>1238</v>
      </c>
      <c r="B2813" s="185"/>
      <c r="C2813" s="186"/>
      <c r="D2813" s="186"/>
      <c r="E2813" s="184">
        <f>SUM(E2805,E2809,E2811)</f>
        <v>495.43104000000005</v>
      </c>
    </row>
    <row r="2814" spans="1:5" ht="12.75">
      <c r="A2814" s="184" t="s">
        <v>1273</v>
      </c>
      <c r="B2814" s="185"/>
      <c r="C2814" s="186"/>
      <c r="D2814" s="186"/>
      <c r="E2814" s="184">
        <f>E2813*0.2</f>
        <v>99.08620800000001</v>
      </c>
    </row>
    <row r="2815" spans="1:5" ht="12.75">
      <c r="A2815" s="184" t="s">
        <v>1238</v>
      </c>
      <c r="B2815" s="185"/>
      <c r="C2815" s="186"/>
      <c r="D2815" s="186"/>
      <c r="E2815" s="184">
        <f>SUM(E2813:E2814)</f>
        <v>594.5172480000001</v>
      </c>
    </row>
    <row r="2816" spans="1:5" ht="12.75">
      <c r="A2816" s="316" t="s">
        <v>694</v>
      </c>
      <c r="B2816" s="316"/>
      <c r="C2816" s="316"/>
      <c r="D2816" s="316"/>
      <c r="E2816" s="316"/>
    </row>
    <row r="2817" spans="1:5" ht="12.75">
      <c r="A2817" s="192" t="s">
        <v>1247</v>
      </c>
      <c r="B2817" s="192" t="s">
        <v>1248</v>
      </c>
      <c r="C2817" s="192" t="s">
        <v>1249</v>
      </c>
      <c r="D2817" s="192" t="s">
        <v>1250</v>
      </c>
      <c r="E2817" s="192" t="s">
        <v>931</v>
      </c>
    </row>
    <row r="2818" spans="1:5" ht="12.75">
      <c r="A2818" s="186" t="s">
        <v>393</v>
      </c>
      <c r="B2818" s="185" t="s">
        <v>465</v>
      </c>
      <c r="C2818" s="186">
        <v>1</v>
      </c>
      <c r="D2818" s="186">
        <v>260</v>
      </c>
      <c r="E2818" s="186">
        <f>C2818*D2818</f>
        <v>260</v>
      </c>
    </row>
    <row r="2819" spans="1:5" ht="12.75">
      <c r="A2819" s="186" t="s">
        <v>26</v>
      </c>
      <c r="B2819" s="185"/>
      <c r="C2819" s="186"/>
      <c r="D2819" s="186"/>
      <c r="E2819" s="186">
        <f>SUM(E2818:E2818)</f>
        <v>260</v>
      </c>
    </row>
    <row r="2820" spans="1:5" ht="12.75">
      <c r="A2820" s="186"/>
      <c r="B2820" s="185"/>
      <c r="C2820" s="186"/>
      <c r="D2820" s="186"/>
      <c r="E2820" s="186"/>
    </row>
    <row r="2821" spans="1:5" ht="12.75">
      <c r="A2821" s="186" t="s">
        <v>691</v>
      </c>
      <c r="B2821" s="185" t="s">
        <v>1266</v>
      </c>
      <c r="C2821" s="186">
        <v>1</v>
      </c>
      <c r="D2821" s="186">
        <f>$H$6</f>
        <v>2.91</v>
      </c>
      <c r="E2821" s="186">
        <f>C2821*D2821</f>
        <v>2.91</v>
      </c>
    </row>
    <row r="2822" spans="1:5" ht="12.75">
      <c r="A2822" s="186" t="s">
        <v>692</v>
      </c>
      <c r="B2822" s="185" t="s">
        <v>1266</v>
      </c>
      <c r="C2822" s="186">
        <v>1</v>
      </c>
      <c r="D2822" s="186">
        <f>$H$13</f>
        <v>2.2</v>
      </c>
      <c r="E2822" s="186">
        <f>C2822*D2822</f>
        <v>2.2</v>
      </c>
    </row>
    <row r="2823" spans="1:5" ht="12.75">
      <c r="A2823" s="186" t="s">
        <v>1267</v>
      </c>
      <c r="B2823" s="185"/>
      <c r="C2823" s="186"/>
      <c r="D2823" s="186"/>
      <c r="E2823" s="186">
        <f>SUM(E2821:E2822)</f>
        <v>5.11</v>
      </c>
    </row>
    <row r="2824" spans="1:5" ht="12.75">
      <c r="A2824" s="186"/>
      <c r="B2824" s="185"/>
      <c r="C2824" s="186"/>
      <c r="D2824" s="186"/>
      <c r="E2824" s="186"/>
    </row>
    <row r="2825" spans="1:5" ht="12.75">
      <c r="A2825" s="186" t="s">
        <v>1269</v>
      </c>
      <c r="B2825" s="185"/>
      <c r="C2825" s="186"/>
      <c r="D2825" s="186"/>
      <c r="E2825" s="186">
        <f>E2823*$H$4</f>
        <v>6.3875</v>
      </c>
    </row>
    <row r="2826" spans="1:5" ht="12.75">
      <c r="A2826" s="186"/>
      <c r="B2826" s="185"/>
      <c r="C2826" s="186"/>
      <c r="D2826" s="186"/>
      <c r="E2826" s="186"/>
    </row>
    <row r="2827" spans="1:5" ht="12.75">
      <c r="A2827" s="184" t="s">
        <v>1238</v>
      </c>
      <c r="B2827" s="185"/>
      <c r="C2827" s="186"/>
      <c r="D2827" s="186"/>
      <c r="E2827" s="184">
        <f>SUM(E2819,E2823,E2825)</f>
        <v>271.4975</v>
      </c>
    </row>
    <row r="2828" spans="1:5" ht="12.75">
      <c r="A2828" s="184" t="s">
        <v>1273</v>
      </c>
      <c r="B2828" s="185"/>
      <c r="C2828" s="186"/>
      <c r="D2828" s="186"/>
      <c r="E2828" s="184">
        <f>E2827*0.2</f>
        <v>54.2995</v>
      </c>
    </row>
    <row r="2829" spans="1:5" ht="12.75">
      <c r="A2829" s="184" t="s">
        <v>1238</v>
      </c>
      <c r="B2829" s="185"/>
      <c r="C2829" s="186"/>
      <c r="D2829" s="186"/>
      <c r="E2829" s="184">
        <f>SUM(E2827:E2828)</f>
        <v>325.797</v>
      </c>
    </row>
    <row r="2830" spans="1:5" ht="12.75">
      <c r="A2830" s="190"/>
      <c r="B2830" s="190"/>
      <c r="C2830" s="190"/>
      <c r="D2830" s="190"/>
      <c r="E2830" s="190"/>
    </row>
    <row r="2831" spans="1:5" ht="12.75">
      <c r="A2831" s="316" t="s">
        <v>181</v>
      </c>
      <c r="B2831" s="316"/>
      <c r="C2831" s="316"/>
      <c r="D2831" s="316"/>
      <c r="E2831" s="316"/>
    </row>
    <row r="2832" spans="1:5" ht="12.75">
      <c r="A2832" s="192" t="s">
        <v>1247</v>
      </c>
      <c r="B2832" s="192" t="s">
        <v>1248</v>
      </c>
      <c r="C2832" s="192" t="s">
        <v>1249</v>
      </c>
      <c r="D2832" s="192" t="s">
        <v>1250</v>
      </c>
      <c r="E2832" s="192" t="s">
        <v>931</v>
      </c>
    </row>
    <row r="2833" spans="1:5" ht="12.75">
      <c r="A2833" s="186" t="s">
        <v>181</v>
      </c>
      <c r="B2833" s="185" t="s">
        <v>465</v>
      </c>
      <c r="C2833" s="186">
        <v>1</v>
      </c>
      <c r="D2833" s="186">
        <v>310</v>
      </c>
      <c r="E2833" s="186">
        <f>C2833*D2833</f>
        <v>310</v>
      </c>
    </row>
    <row r="2834" spans="1:5" ht="12.75">
      <c r="A2834" s="186" t="s">
        <v>26</v>
      </c>
      <c r="B2834" s="185"/>
      <c r="C2834" s="186"/>
      <c r="D2834" s="186"/>
      <c r="E2834" s="186">
        <f>SUM(E2833:E2833)</f>
        <v>310</v>
      </c>
    </row>
    <row r="2835" spans="1:5" ht="12.75">
      <c r="A2835" s="186"/>
      <c r="B2835" s="185"/>
      <c r="C2835" s="186"/>
      <c r="D2835" s="186"/>
      <c r="E2835" s="186"/>
    </row>
    <row r="2836" spans="1:5" ht="12.75">
      <c r="A2836" s="186" t="s">
        <v>691</v>
      </c>
      <c r="B2836" s="185" t="s">
        <v>1266</v>
      </c>
      <c r="C2836" s="186">
        <v>1</v>
      </c>
      <c r="D2836" s="186">
        <f>$H$6</f>
        <v>2.91</v>
      </c>
      <c r="E2836" s="186">
        <f>C2836*D2836</f>
        <v>2.91</v>
      </c>
    </row>
    <row r="2837" spans="1:5" ht="12.75">
      <c r="A2837" s="186" t="s">
        <v>692</v>
      </c>
      <c r="B2837" s="185" t="s">
        <v>1266</v>
      </c>
      <c r="C2837" s="186">
        <v>1</v>
      </c>
      <c r="D2837" s="186">
        <f>$H$13</f>
        <v>2.2</v>
      </c>
      <c r="E2837" s="186">
        <f>C2837*D2837</f>
        <v>2.2</v>
      </c>
    </row>
    <row r="2838" spans="1:5" ht="12.75">
      <c r="A2838" s="186" t="s">
        <v>1267</v>
      </c>
      <c r="B2838" s="185"/>
      <c r="C2838" s="186"/>
      <c r="D2838" s="186"/>
      <c r="E2838" s="186">
        <f>SUM(E2836:E2837)</f>
        <v>5.11</v>
      </c>
    </row>
    <row r="2839" spans="1:5" ht="12.75">
      <c r="A2839" s="186"/>
      <c r="B2839" s="185"/>
      <c r="C2839" s="186"/>
      <c r="D2839" s="186"/>
      <c r="E2839" s="186"/>
    </row>
    <row r="2840" spans="1:5" ht="12.75">
      <c r="A2840" s="186" t="s">
        <v>1269</v>
      </c>
      <c r="B2840" s="185"/>
      <c r="C2840" s="186"/>
      <c r="D2840" s="186"/>
      <c r="E2840" s="186">
        <f>E2838*$H$4</f>
        <v>6.3875</v>
      </c>
    </row>
    <row r="2841" spans="1:5" ht="12.75">
      <c r="A2841" s="186"/>
      <c r="B2841" s="185"/>
      <c r="C2841" s="186"/>
      <c r="D2841" s="186"/>
      <c r="E2841" s="186"/>
    </row>
    <row r="2842" spans="1:5" ht="12.75">
      <c r="A2842" s="184" t="s">
        <v>1238</v>
      </c>
      <c r="B2842" s="185"/>
      <c r="C2842" s="186"/>
      <c r="D2842" s="186"/>
      <c r="E2842" s="184">
        <f>SUM(E2834,E2838,E2840)</f>
        <v>321.4975</v>
      </c>
    </row>
    <row r="2843" spans="1:5" ht="12.75">
      <c r="A2843" s="184" t="s">
        <v>1273</v>
      </c>
      <c r="B2843" s="185"/>
      <c r="C2843" s="186"/>
      <c r="D2843" s="186"/>
      <c r="E2843" s="184">
        <f>E2842*0.2</f>
        <v>64.29950000000001</v>
      </c>
    </row>
    <row r="2844" spans="1:5" ht="12.75">
      <c r="A2844" s="184" t="s">
        <v>1238</v>
      </c>
      <c r="B2844" s="185"/>
      <c r="C2844" s="186"/>
      <c r="D2844" s="186"/>
      <c r="E2844" s="184">
        <f>SUM(E2842:E2843)</f>
        <v>385.797</v>
      </c>
    </row>
    <row r="2845" spans="1:5" ht="12.75">
      <c r="A2845" s="190"/>
      <c r="B2845" s="190"/>
      <c r="C2845" s="190"/>
      <c r="D2845" s="190"/>
      <c r="E2845" s="190"/>
    </row>
    <row r="2846" spans="1:5" ht="12.75">
      <c r="A2846" s="316" t="s">
        <v>182</v>
      </c>
      <c r="B2846" s="316"/>
      <c r="C2846" s="316"/>
      <c r="D2846" s="316"/>
      <c r="E2846" s="316"/>
    </row>
    <row r="2847" spans="1:5" ht="12.75">
      <c r="A2847" s="192" t="s">
        <v>1247</v>
      </c>
      <c r="B2847" s="192" t="s">
        <v>1248</v>
      </c>
      <c r="C2847" s="192" t="s">
        <v>1249</v>
      </c>
      <c r="D2847" s="192" t="s">
        <v>1250</v>
      </c>
      <c r="E2847" s="192" t="s">
        <v>931</v>
      </c>
    </row>
    <row r="2848" spans="1:5" ht="12.75">
      <c r="A2848" s="186" t="s">
        <v>182</v>
      </c>
      <c r="B2848" s="185" t="s">
        <v>465</v>
      </c>
      <c r="C2848" s="186">
        <v>1</v>
      </c>
      <c r="D2848" s="186">
        <v>190</v>
      </c>
      <c r="E2848" s="186">
        <f>C2848*D2848</f>
        <v>190</v>
      </c>
    </row>
    <row r="2849" spans="1:5" ht="12.75">
      <c r="A2849" s="186" t="s">
        <v>26</v>
      </c>
      <c r="B2849" s="185"/>
      <c r="C2849" s="186"/>
      <c r="D2849" s="186"/>
      <c r="E2849" s="186">
        <f>SUM(E2848:E2848)</f>
        <v>190</v>
      </c>
    </row>
    <row r="2850" spans="1:5" ht="12.75">
      <c r="A2850" s="186"/>
      <c r="B2850" s="185"/>
      <c r="C2850" s="186"/>
      <c r="D2850" s="186"/>
      <c r="E2850" s="186"/>
    </row>
    <row r="2851" spans="1:5" ht="12.75">
      <c r="A2851" s="186" t="s">
        <v>691</v>
      </c>
      <c r="B2851" s="185" t="s">
        <v>1266</v>
      </c>
      <c r="C2851" s="186">
        <v>1</v>
      </c>
      <c r="D2851" s="186">
        <f>$H$6</f>
        <v>2.91</v>
      </c>
      <c r="E2851" s="186">
        <f>C2851*D2851</f>
        <v>2.91</v>
      </c>
    </row>
    <row r="2852" spans="1:5" ht="12.75">
      <c r="A2852" s="186" t="s">
        <v>692</v>
      </c>
      <c r="B2852" s="185" t="s">
        <v>1266</v>
      </c>
      <c r="C2852" s="186">
        <v>1</v>
      </c>
      <c r="D2852" s="186">
        <f>$H$13</f>
        <v>2.2</v>
      </c>
      <c r="E2852" s="186">
        <f>C2852*D2852</f>
        <v>2.2</v>
      </c>
    </row>
    <row r="2853" spans="1:5" ht="12.75">
      <c r="A2853" s="186" t="s">
        <v>1267</v>
      </c>
      <c r="B2853" s="185"/>
      <c r="C2853" s="186"/>
      <c r="D2853" s="186"/>
      <c r="E2853" s="186">
        <f>SUM(E2851:E2852)</f>
        <v>5.11</v>
      </c>
    </row>
    <row r="2854" spans="1:5" ht="12.75">
      <c r="A2854" s="186"/>
      <c r="B2854" s="185"/>
      <c r="C2854" s="186"/>
      <c r="D2854" s="186"/>
      <c r="E2854" s="186"/>
    </row>
    <row r="2855" spans="1:5" ht="12.75">
      <c r="A2855" s="186" t="s">
        <v>1269</v>
      </c>
      <c r="B2855" s="185"/>
      <c r="C2855" s="186"/>
      <c r="D2855" s="186"/>
      <c r="E2855" s="186">
        <f>E2853*$H$4</f>
        <v>6.3875</v>
      </c>
    </row>
    <row r="2856" spans="1:5" ht="12.75">
      <c r="A2856" s="186"/>
      <c r="B2856" s="185"/>
      <c r="C2856" s="186"/>
      <c r="D2856" s="186"/>
      <c r="E2856" s="186"/>
    </row>
    <row r="2857" spans="1:5" ht="12.75">
      <c r="A2857" s="184" t="s">
        <v>1238</v>
      </c>
      <c r="B2857" s="185"/>
      <c r="C2857" s="186"/>
      <c r="D2857" s="186"/>
      <c r="E2857" s="184">
        <f>SUM(E2849,E2853,E2855)</f>
        <v>201.4975</v>
      </c>
    </row>
    <row r="2858" spans="1:5" ht="12.75">
      <c r="A2858" s="184" t="s">
        <v>1273</v>
      </c>
      <c r="B2858" s="185"/>
      <c r="C2858" s="186"/>
      <c r="D2858" s="186"/>
      <c r="E2858" s="184">
        <f>E2857*0.2</f>
        <v>40.2995</v>
      </c>
    </row>
    <row r="2859" spans="1:5" ht="12.75">
      <c r="A2859" s="184" t="s">
        <v>1238</v>
      </c>
      <c r="B2859" s="185"/>
      <c r="C2859" s="186"/>
      <c r="D2859" s="186"/>
      <c r="E2859" s="184">
        <f>SUM(E2857:E2858)</f>
        <v>241.797</v>
      </c>
    </row>
    <row r="2860" spans="1:5" ht="12.75">
      <c r="A2860" s="190"/>
      <c r="B2860" s="190"/>
      <c r="C2860" s="190"/>
      <c r="D2860" s="190"/>
      <c r="E2860" s="190"/>
    </row>
    <row r="2861" spans="1:5" ht="12.75">
      <c r="A2861" s="316" t="s">
        <v>1132</v>
      </c>
      <c r="B2861" s="316"/>
      <c r="C2861" s="316"/>
      <c r="D2861" s="316"/>
      <c r="E2861" s="316"/>
    </row>
    <row r="2862" spans="1:5" ht="12.75">
      <c r="A2862" s="192" t="s">
        <v>1247</v>
      </c>
      <c r="B2862" s="192" t="s">
        <v>1248</v>
      </c>
      <c r="C2862" s="192" t="s">
        <v>1249</v>
      </c>
      <c r="D2862" s="192" t="s">
        <v>1250</v>
      </c>
      <c r="E2862" s="192" t="s">
        <v>931</v>
      </c>
    </row>
    <row r="2863" spans="1:5" ht="12.75">
      <c r="A2863" s="186" t="s">
        <v>1132</v>
      </c>
      <c r="B2863" s="185" t="s">
        <v>465</v>
      </c>
      <c r="C2863" s="186">
        <v>1</v>
      </c>
      <c r="D2863" s="186">
        <v>270</v>
      </c>
      <c r="E2863" s="186">
        <f>C2863*D2863</f>
        <v>270</v>
      </c>
    </row>
    <row r="2864" spans="1:5" ht="12.75">
      <c r="A2864" s="186" t="s">
        <v>26</v>
      </c>
      <c r="B2864" s="185"/>
      <c r="C2864" s="186"/>
      <c r="D2864" s="186"/>
      <c r="E2864" s="186">
        <f>SUM(E2863:E2863)</f>
        <v>270</v>
      </c>
    </row>
    <row r="2865" spans="1:5" ht="12.75">
      <c r="A2865" s="186" t="s">
        <v>32</v>
      </c>
      <c r="B2865" s="185" t="s">
        <v>1266</v>
      </c>
      <c r="C2865" s="186">
        <v>2</v>
      </c>
      <c r="D2865" s="186">
        <v>2.91</v>
      </c>
      <c r="E2865" s="186">
        <f>C2865*D2865</f>
        <v>5.82</v>
      </c>
    </row>
    <row r="2866" spans="1:5" ht="12.75">
      <c r="A2866" s="186" t="s">
        <v>691</v>
      </c>
      <c r="B2866" s="185" t="s">
        <v>1266</v>
      </c>
      <c r="C2866" s="186">
        <v>1</v>
      </c>
      <c r="D2866" s="186">
        <f>$H$6</f>
        <v>2.91</v>
      </c>
      <c r="E2866" s="186">
        <f>C2866*D2866</f>
        <v>2.91</v>
      </c>
    </row>
    <row r="2867" spans="1:5" ht="12.75">
      <c r="A2867" s="186" t="s">
        <v>692</v>
      </c>
      <c r="B2867" s="185" t="s">
        <v>1266</v>
      </c>
      <c r="C2867" s="186">
        <v>1</v>
      </c>
      <c r="D2867" s="186">
        <f>$H$13</f>
        <v>2.2</v>
      </c>
      <c r="E2867" s="186">
        <f>C2867*D2867</f>
        <v>2.2</v>
      </c>
    </row>
    <row r="2868" spans="1:5" ht="12.75">
      <c r="A2868" s="186" t="s">
        <v>1267</v>
      </c>
      <c r="B2868" s="185"/>
      <c r="C2868" s="186"/>
      <c r="D2868" s="186"/>
      <c r="E2868" s="186">
        <f>SUM(E2866:E2867)</f>
        <v>5.11</v>
      </c>
    </row>
    <row r="2869" spans="1:5" ht="12.75">
      <c r="A2869" s="186"/>
      <c r="B2869" s="185"/>
      <c r="C2869" s="186"/>
      <c r="D2869" s="186"/>
      <c r="E2869" s="186"/>
    </row>
    <row r="2870" spans="1:5" ht="12.75">
      <c r="A2870" s="186" t="s">
        <v>1269</v>
      </c>
      <c r="B2870" s="185"/>
      <c r="C2870" s="186"/>
      <c r="D2870" s="186"/>
      <c r="E2870" s="186">
        <f>E2868*$H$4</f>
        <v>6.3875</v>
      </c>
    </row>
    <row r="2871" spans="1:5" ht="12.75">
      <c r="A2871" s="186"/>
      <c r="B2871" s="185"/>
      <c r="C2871" s="186"/>
      <c r="D2871" s="186"/>
      <c r="E2871" s="186"/>
    </row>
    <row r="2872" spans="1:5" ht="12.75">
      <c r="A2872" s="184" t="s">
        <v>1238</v>
      </c>
      <c r="B2872" s="185"/>
      <c r="C2872" s="186"/>
      <c r="D2872" s="186"/>
      <c r="E2872" s="184">
        <f>SUM(E2864,E2868,E2870)</f>
        <v>281.4975</v>
      </c>
    </row>
    <row r="2873" spans="1:5" ht="12.75">
      <c r="A2873" s="184" t="s">
        <v>1273</v>
      </c>
      <c r="B2873" s="185"/>
      <c r="C2873" s="186"/>
      <c r="D2873" s="186"/>
      <c r="E2873" s="184">
        <f>E2872*0.2</f>
        <v>56.2995</v>
      </c>
    </row>
    <row r="2874" spans="1:5" ht="12.75">
      <c r="A2874" s="184" t="s">
        <v>1238</v>
      </c>
      <c r="B2874" s="185"/>
      <c r="C2874" s="186"/>
      <c r="D2874" s="186"/>
      <c r="E2874" s="184">
        <f>SUM(E2872:E2873)</f>
        <v>337.797</v>
      </c>
    </row>
    <row r="2875" spans="1:5" ht="12.75">
      <c r="A2875" s="190"/>
      <c r="B2875" s="190"/>
      <c r="C2875" s="190"/>
      <c r="D2875" s="190"/>
      <c r="E2875" s="190"/>
    </row>
    <row r="2876" spans="1:5" ht="12.75">
      <c r="A2876" s="316" t="s">
        <v>564</v>
      </c>
      <c r="B2876" s="316"/>
      <c r="C2876" s="316"/>
      <c r="D2876" s="316"/>
      <c r="E2876" s="316"/>
    </row>
    <row r="2877" spans="1:5" ht="12.75">
      <c r="A2877" s="192" t="s">
        <v>1247</v>
      </c>
      <c r="B2877" s="192" t="s">
        <v>1248</v>
      </c>
      <c r="C2877" s="192" t="s">
        <v>1249</v>
      </c>
      <c r="D2877" s="192" t="s">
        <v>1250</v>
      </c>
      <c r="E2877" s="192" t="s">
        <v>931</v>
      </c>
    </row>
    <row r="2878" spans="1:5" ht="12.75">
      <c r="A2878" s="186" t="s">
        <v>564</v>
      </c>
      <c r="B2878" s="185" t="s">
        <v>465</v>
      </c>
      <c r="C2878" s="186">
        <v>1</v>
      </c>
      <c r="D2878" s="186">
        <v>100</v>
      </c>
      <c r="E2878" s="186">
        <f>C2878*D2878</f>
        <v>100</v>
      </c>
    </row>
    <row r="2879" spans="1:5" ht="12.75">
      <c r="A2879" s="186" t="s">
        <v>26</v>
      </c>
      <c r="B2879" s="185"/>
      <c r="C2879" s="186"/>
      <c r="D2879" s="186"/>
      <c r="E2879" s="186">
        <f>SUM(E2878:E2878)</f>
        <v>100</v>
      </c>
    </row>
    <row r="2880" spans="1:5" ht="12.75">
      <c r="A2880" s="186"/>
      <c r="B2880" s="185"/>
      <c r="C2880" s="186"/>
      <c r="D2880" s="186"/>
      <c r="E2880" s="186"/>
    </row>
    <row r="2881" spans="1:5" ht="12.75">
      <c r="A2881" s="186" t="s">
        <v>691</v>
      </c>
      <c r="B2881" s="185" t="s">
        <v>1266</v>
      </c>
      <c r="C2881" s="186">
        <v>0.5</v>
      </c>
      <c r="D2881" s="186">
        <f>$H$6</f>
        <v>2.91</v>
      </c>
      <c r="E2881" s="186">
        <f>C2881*D2881</f>
        <v>1.455</v>
      </c>
    </row>
    <row r="2882" spans="1:5" ht="12.75">
      <c r="A2882" s="186" t="s">
        <v>692</v>
      </c>
      <c r="B2882" s="185" t="s">
        <v>1266</v>
      </c>
      <c r="C2882" s="186">
        <v>0.5</v>
      </c>
      <c r="D2882" s="186">
        <f>$H$13</f>
        <v>2.2</v>
      </c>
      <c r="E2882" s="186">
        <f>C2882*D2882</f>
        <v>1.1</v>
      </c>
    </row>
    <row r="2883" spans="1:5" ht="12.75">
      <c r="A2883" s="186" t="s">
        <v>1267</v>
      </c>
      <c r="B2883" s="185"/>
      <c r="C2883" s="186"/>
      <c r="D2883" s="186"/>
      <c r="E2883" s="186">
        <f>SUM(E2881:E2882)</f>
        <v>2.555</v>
      </c>
    </row>
    <row r="2884" spans="1:5" ht="12.75">
      <c r="A2884" s="186"/>
      <c r="B2884" s="185"/>
      <c r="C2884" s="186"/>
      <c r="D2884" s="186"/>
      <c r="E2884" s="186"/>
    </row>
    <row r="2885" spans="1:5" ht="12.75">
      <c r="A2885" s="186" t="s">
        <v>1269</v>
      </c>
      <c r="B2885" s="185"/>
      <c r="C2885" s="186"/>
      <c r="D2885" s="186"/>
      <c r="E2885" s="186">
        <f>E2883*$H$4</f>
        <v>3.19375</v>
      </c>
    </row>
    <row r="2886" spans="1:5" ht="12.75">
      <c r="A2886" s="186"/>
      <c r="B2886" s="185"/>
      <c r="C2886" s="186"/>
      <c r="D2886" s="186"/>
      <c r="E2886" s="186"/>
    </row>
    <row r="2887" spans="1:5" ht="12.75">
      <c r="A2887" s="184" t="s">
        <v>1238</v>
      </c>
      <c r="B2887" s="185"/>
      <c r="C2887" s="186"/>
      <c r="D2887" s="186"/>
      <c r="E2887" s="184">
        <f>SUM(E2879,E2883,E2885)</f>
        <v>105.74875</v>
      </c>
    </row>
    <row r="2888" spans="1:5" ht="12.75">
      <c r="A2888" s="184" t="s">
        <v>1273</v>
      </c>
      <c r="B2888" s="185"/>
      <c r="C2888" s="186"/>
      <c r="D2888" s="186"/>
      <c r="E2888" s="184">
        <f>E2887*0.2</f>
        <v>21.14975</v>
      </c>
    </row>
    <row r="2889" spans="1:5" ht="12.75">
      <c r="A2889" s="184" t="s">
        <v>1238</v>
      </c>
      <c r="B2889" s="185"/>
      <c r="C2889" s="186"/>
      <c r="D2889" s="186"/>
      <c r="E2889" s="184">
        <f>SUM(E2887:E2888)</f>
        <v>126.8985</v>
      </c>
    </row>
    <row r="2890" spans="1:5" ht="12.75">
      <c r="A2890" s="190"/>
      <c r="B2890" s="190"/>
      <c r="C2890" s="190"/>
      <c r="D2890" s="190"/>
      <c r="E2890" s="190"/>
    </row>
    <row r="2891" spans="1:5" ht="12.75">
      <c r="A2891" s="316" t="s">
        <v>565</v>
      </c>
      <c r="B2891" s="316"/>
      <c r="C2891" s="316"/>
      <c r="D2891" s="316"/>
      <c r="E2891" s="316"/>
    </row>
    <row r="2892" spans="1:5" ht="12.75">
      <c r="A2892" s="192" t="s">
        <v>1247</v>
      </c>
      <c r="B2892" s="192" t="s">
        <v>1248</v>
      </c>
      <c r="C2892" s="192" t="s">
        <v>1249</v>
      </c>
      <c r="D2892" s="192" t="s">
        <v>1250</v>
      </c>
      <c r="E2892" s="192" t="s">
        <v>931</v>
      </c>
    </row>
    <row r="2893" spans="1:5" ht="12.75">
      <c r="A2893" s="186" t="s">
        <v>565</v>
      </c>
      <c r="B2893" s="185" t="s">
        <v>1010</v>
      </c>
      <c r="C2893" s="186">
        <v>1</v>
      </c>
      <c r="D2893" s="186">
        <v>120</v>
      </c>
      <c r="E2893" s="186">
        <f>C2893*D2893</f>
        <v>120</v>
      </c>
    </row>
    <row r="2894" spans="1:5" ht="12.75">
      <c r="A2894" s="186" t="s">
        <v>26</v>
      </c>
      <c r="B2894" s="185"/>
      <c r="C2894" s="186"/>
      <c r="D2894" s="186"/>
      <c r="E2894" s="186">
        <f>SUM(E2893:E2893)</f>
        <v>120</v>
      </c>
    </row>
    <row r="2895" spans="1:5" ht="12.75">
      <c r="A2895" s="186"/>
      <c r="B2895" s="185"/>
      <c r="C2895" s="186"/>
      <c r="D2895" s="186"/>
      <c r="E2895" s="186"/>
    </row>
    <row r="2896" spans="1:5" ht="12.75">
      <c r="A2896" s="186" t="s">
        <v>691</v>
      </c>
      <c r="B2896" s="185" t="s">
        <v>1266</v>
      </c>
      <c r="C2896" s="186">
        <v>0.5</v>
      </c>
      <c r="D2896" s="186">
        <f>$H$6</f>
        <v>2.91</v>
      </c>
      <c r="E2896" s="186">
        <f>C2896*D2896</f>
        <v>1.455</v>
      </c>
    </row>
    <row r="2897" spans="1:5" ht="12.75">
      <c r="A2897" s="186" t="s">
        <v>692</v>
      </c>
      <c r="B2897" s="185" t="s">
        <v>1266</v>
      </c>
      <c r="C2897" s="186">
        <v>0.5</v>
      </c>
      <c r="D2897" s="186">
        <f>$H$13</f>
        <v>2.2</v>
      </c>
      <c r="E2897" s="186">
        <f>C2897*D2897</f>
        <v>1.1</v>
      </c>
    </row>
    <row r="2898" spans="1:5" ht="12.75">
      <c r="A2898" s="186" t="s">
        <v>1267</v>
      </c>
      <c r="B2898" s="185"/>
      <c r="C2898" s="186"/>
      <c r="D2898" s="186"/>
      <c r="E2898" s="186">
        <f>SUM(E2896:E2897)</f>
        <v>2.555</v>
      </c>
    </row>
    <row r="2899" spans="1:5" ht="12.75">
      <c r="A2899" s="186"/>
      <c r="B2899" s="185"/>
      <c r="C2899" s="186"/>
      <c r="D2899" s="186"/>
      <c r="E2899" s="186"/>
    </row>
    <row r="2900" spans="1:5" ht="12.75">
      <c r="A2900" s="186" t="s">
        <v>1269</v>
      </c>
      <c r="B2900" s="185"/>
      <c r="C2900" s="186"/>
      <c r="D2900" s="186"/>
      <c r="E2900" s="186">
        <f>E2898*$H$4</f>
        <v>3.19375</v>
      </c>
    </row>
    <row r="2901" spans="1:5" ht="12.75">
      <c r="A2901" s="186"/>
      <c r="B2901" s="185"/>
      <c r="C2901" s="186"/>
      <c r="D2901" s="186"/>
      <c r="E2901" s="186"/>
    </row>
    <row r="2902" spans="1:5" ht="12.75">
      <c r="A2902" s="184" t="s">
        <v>1238</v>
      </c>
      <c r="B2902" s="185"/>
      <c r="C2902" s="186"/>
      <c r="D2902" s="186"/>
      <c r="E2902" s="184">
        <f>SUM(E2894,E2898,E2900)</f>
        <v>125.74875</v>
      </c>
    </row>
    <row r="2903" spans="1:5" ht="12.75">
      <c r="A2903" s="184" t="s">
        <v>1273</v>
      </c>
      <c r="B2903" s="185"/>
      <c r="C2903" s="186"/>
      <c r="D2903" s="186"/>
      <c r="E2903" s="184">
        <f>E2902*0.2</f>
        <v>25.14975</v>
      </c>
    </row>
    <row r="2904" spans="1:5" ht="12.75">
      <c r="A2904" s="184" t="s">
        <v>1238</v>
      </c>
      <c r="B2904" s="185"/>
      <c r="C2904" s="186"/>
      <c r="D2904" s="186"/>
      <c r="E2904" s="184">
        <f>SUM(E2902:E2903)</f>
        <v>150.8985</v>
      </c>
    </row>
    <row r="2905" spans="1:5" ht="12.75">
      <c r="A2905" s="190"/>
      <c r="B2905" s="190"/>
      <c r="C2905" s="190"/>
      <c r="D2905" s="190"/>
      <c r="E2905" s="190"/>
    </row>
    <row r="2906" spans="1:5" ht="12.75">
      <c r="A2906" s="190"/>
      <c r="B2906" s="190"/>
      <c r="C2906" s="190"/>
      <c r="D2906" s="190"/>
      <c r="E2906" s="190"/>
    </row>
    <row r="2907" spans="1:5" ht="12.75">
      <c r="A2907" s="190"/>
      <c r="B2907" s="190"/>
      <c r="C2907" s="190"/>
      <c r="D2907" s="190"/>
      <c r="E2907" s="190"/>
    </row>
    <row r="2908" spans="1:5" ht="12.75">
      <c r="A2908" s="190"/>
      <c r="B2908" s="190"/>
      <c r="C2908" s="190"/>
      <c r="D2908" s="190"/>
      <c r="E2908" s="190"/>
    </row>
    <row r="2909" spans="1:5" ht="12.75">
      <c r="A2909" s="316" t="s">
        <v>566</v>
      </c>
      <c r="B2909" s="316"/>
      <c r="C2909" s="316"/>
      <c r="D2909" s="316"/>
      <c r="E2909" s="316"/>
    </row>
    <row r="2910" spans="1:5" ht="12.75">
      <c r="A2910" s="192" t="s">
        <v>1247</v>
      </c>
      <c r="B2910" s="192" t="s">
        <v>1248</v>
      </c>
      <c r="C2910" s="192" t="s">
        <v>1249</v>
      </c>
      <c r="D2910" s="192" t="s">
        <v>1250</v>
      </c>
      <c r="E2910" s="192" t="s">
        <v>931</v>
      </c>
    </row>
    <row r="2911" spans="1:5" ht="12.75">
      <c r="A2911" s="186" t="s">
        <v>566</v>
      </c>
      <c r="B2911" s="185" t="s">
        <v>465</v>
      </c>
      <c r="C2911" s="186">
        <v>1</v>
      </c>
      <c r="D2911" s="186">
        <v>222</v>
      </c>
      <c r="E2911" s="186">
        <f>C2911*D2911</f>
        <v>222</v>
      </c>
    </row>
    <row r="2912" spans="1:5" ht="12.75">
      <c r="A2912" s="186" t="s">
        <v>26</v>
      </c>
      <c r="B2912" s="185"/>
      <c r="C2912" s="186"/>
      <c r="D2912" s="186"/>
      <c r="E2912" s="186">
        <f>E2911</f>
        <v>222</v>
      </c>
    </row>
    <row r="2913" spans="1:5" ht="12.75">
      <c r="A2913" s="186"/>
      <c r="B2913" s="185"/>
      <c r="C2913" s="186"/>
      <c r="D2913" s="186"/>
      <c r="E2913" s="186"/>
    </row>
    <row r="2914" spans="1:5" ht="12.75">
      <c r="A2914" s="186" t="s">
        <v>32</v>
      </c>
      <c r="B2914" s="185" t="s">
        <v>1266</v>
      </c>
      <c r="C2914" s="186">
        <v>0.6</v>
      </c>
      <c r="D2914" s="186">
        <f>$H$6</f>
        <v>2.91</v>
      </c>
      <c r="E2914" s="186">
        <f>C2914*D2914</f>
        <v>1.746</v>
      </c>
    </row>
    <row r="2915" spans="1:5" ht="12.75">
      <c r="A2915" s="186" t="s">
        <v>692</v>
      </c>
      <c r="B2915" s="185" t="s">
        <v>1266</v>
      </c>
      <c r="C2915" s="186">
        <v>0.6</v>
      </c>
      <c r="D2915" s="186">
        <f>$H$13</f>
        <v>2.2</v>
      </c>
      <c r="E2915" s="186">
        <f>C2915*D2915</f>
        <v>1.32</v>
      </c>
    </row>
    <row r="2916" spans="1:5" ht="12.75">
      <c r="A2916" s="186" t="s">
        <v>1267</v>
      </c>
      <c r="B2916" s="185"/>
      <c r="C2916" s="186"/>
      <c r="D2916" s="186"/>
      <c r="E2916" s="186">
        <f>SUM(E2914:E2915)</f>
        <v>3.066</v>
      </c>
    </row>
    <row r="2917" spans="1:5" ht="12.75">
      <c r="A2917" s="186"/>
      <c r="B2917" s="185"/>
      <c r="C2917" s="186"/>
      <c r="D2917" s="186"/>
      <c r="E2917" s="186"/>
    </row>
    <row r="2918" spans="1:5" ht="12.75">
      <c r="A2918" s="186" t="s">
        <v>1269</v>
      </c>
      <c r="B2918" s="185"/>
      <c r="C2918" s="186"/>
      <c r="D2918" s="186"/>
      <c r="E2918" s="186">
        <f>E2916*$H$4</f>
        <v>3.8324999999999996</v>
      </c>
    </row>
    <row r="2919" spans="1:5" ht="12.75">
      <c r="A2919" s="186"/>
      <c r="B2919" s="185"/>
      <c r="C2919" s="186"/>
      <c r="D2919" s="186"/>
      <c r="E2919" s="186"/>
    </row>
    <row r="2920" spans="1:5" ht="12.75">
      <c r="A2920" s="184" t="s">
        <v>1238</v>
      </c>
      <c r="B2920" s="185"/>
      <c r="C2920" s="186"/>
      <c r="D2920" s="186"/>
      <c r="E2920" s="184">
        <f>SUM(E2912,E2916,E2918)</f>
        <v>228.8985</v>
      </c>
    </row>
    <row r="2921" spans="1:5" ht="12.75">
      <c r="A2921" s="184" t="s">
        <v>1273</v>
      </c>
      <c r="B2921" s="185"/>
      <c r="C2921" s="186"/>
      <c r="D2921" s="186"/>
      <c r="E2921" s="184">
        <f>E2920*0.2</f>
        <v>45.779700000000005</v>
      </c>
    </row>
    <row r="2922" spans="1:5" ht="12.75">
      <c r="A2922" s="184" t="s">
        <v>1238</v>
      </c>
      <c r="B2922" s="185"/>
      <c r="C2922" s="186"/>
      <c r="D2922" s="186"/>
      <c r="E2922" s="184">
        <f>SUM(E2920:E2921)</f>
        <v>274.6782</v>
      </c>
    </row>
    <row r="2923" spans="1:5" ht="12.75">
      <c r="A2923" s="190"/>
      <c r="B2923" s="190"/>
      <c r="C2923" s="190"/>
      <c r="D2923" s="190"/>
      <c r="E2923" s="190"/>
    </row>
    <row r="2924" spans="1:5" ht="12.75">
      <c r="A2924" s="316" t="s">
        <v>1130</v>
      </c>
      <c r="B2924" s="316"/>
      <c r="C2924" s="316"/>
      <c r="D2924" s="316"/>
      <c r="E2924" s="316"/>
    </row>
    <row r="2925" spans="1:5" ht="12.75">
      <c r="A2925" s="192" t="s">
        <v>1247</v>
      </c>
      <c r="B2925" s="192" t="s">
        <v>1248</v>
      </c>
      <c r="C2925" s="192" t="s">
        <v>1249</v>
      </c>
      <c r="D2925" s="192" t="s">
        <v>1250</v>
      </c>
      <c r="E2925" s="192" t="s">
        <v>931</v>
      </c>
    </row>
    <row r="2926" spans="1:5" ht="12.75">
      <c r="A2926" s="186" t="s">
        <v>697</v>
      </c>
      <c r="B2926" s="185" t="s">
        <v>465</v>
      </c>
      <c r="C2926" s="186">
        <v>1</v>
      </c>
      <c r="D2926" s="186">
        <v>300</v>
      </c>
      <c r="E2926" s="186">
        <f>C2926*D2926</f>
        <v>300</v>
      </c>
    </row>
    <row r="2927" spans="1:5" ht="12.75">
      <c r="A2927" s="186" t="s">
        <v>26</v>
      </c>
      <c r="B2927" s="185"/>
      <c r="C2927" s="186"/>
      <c r="D2927" s="186"/>
      <c r="E2927" s="186">
        <f>E2926</f>
        <v>300</v>
      </c>
    </row>
    <row r="2928" spans="1:5" ht="12.75">
      <c r="A2928" s="186" t="s">
        <v>32</v>
      </c>
      <c r="B2928" s="185" t="s">
        <v>1266</v>
      </c>
      <c r="C2928" s="186">
        <v>0.6</v>
      </c>
      <c r="D2928" s="186">
        <f>$H$6</f>
        <v>2.91</v>
      </c>
      <c r="E2928" s="186">
        <f>C2928*D2928</f>
        <v>1.746</v>
      </c>
    </row>
    <row r="2929" spans="1:5" ht="12.75">
      <c r="A2929" s="186" t="s">
        <v>691</v>
      </c>
      <c r="B2929" s="185" t="s">
        <v>1266</v>
      </c>
      <c r="C2929" s="186">
        <v>4.5</v>
      </c>
      <c r="D2929" s="186">
        <f>$H$6</f>
        <v>2.91</v>
      </c>
      <c r="E2929" s="186">
        <f>C2929*D2929</f>
        <v>13.095</v>
      </c>
    </row>
    <row r="2930" spans="1:5" ht="12.75">
      <c r="A2930" s="186" t="s">
        <v>692</v>
      </c>
      <c r="B2930" s="185" t="s">
        <v>1266</v>
      </c>
      <c r="C2930" s="186">
        <v>4.5</v>
      </c>
      <c r="D2930" s="186">
        <f>$H$13</f>
        <v>2.2</v>
      </c>
      <c r="E2930" s="186">
        <f>C2930*D2930</f>
        <v>9.9</v>
      </c>
    </row>
    <row r="2931" spans="1:5" ht="12.75">
      <c r="A2931" s="186" t="s">
        <v>1267</v>
      </c>
      <c r="B2931" s="185"/>
      <c r="C2931" s="186"/>
      <c r="D2931" s="186"/>
      <c r="E2931" s="186">
        <f>SUM(E2928:E2930)</f>
        <v>24.741</v>
      </c>
    </row>
    <row r="2932" spans="1:5" ht="12.75">
      <c r="A2932" s="186"/>
      <c r="B2932" s="185"/>
      <c r="C2932" s="186"/>
      <c r="D2932" s="186"/>
      <c r="E2932" s="186"/>
    </row>
    <row r="2933" spans="1:5" ht="12.75">
      <c r="A2933" s="186" t="s">
        <v>1269</v>
      </c>
      <c r="B2933" s="185"/>
      <c r="C2933" s="186"/>
      <c r="D2933" s="186"/>
      <c r="E2933" s="186">
        <f>E2931*$H$4</f>
        <v>30.92625</v>
      </c>
    </row>
    <row r="2934" spans="1:5" ht="12.75">
      <c r="A2934" s="186"/>
      <c r="B2934" s="185"/>
      <c r="C2934" s="186"/>
      <c r="D2934" s="186"/>
      <c r="E2934" s="186"/>
    </row>
    <row r="2935" spans="1:5" ht="12.75">
      <c r="A2935" s="184" t="s">
        <v>1238</v>
      </c>
      <c r="B2935" s="185"/>
      <c r="C2935" s="186"/>
      <c r="D2935" s="186"/>
      <c r="E2935" s="184">
        <f>SUM(E2927,E2931,E2933)</f>
        <v>355.66724999999997</v>
      </c>
    </row>
    <row r="2936" spans="1:5" ht="12.75">
      <c r="A2936" s="184" t="s">
        <v>1273</v>
      </c>
      <c r="B2936" s="185"/>
      <c r="C2936" s="186"/>
      <c r="D2936" s="186"/>
      <c r="E2936" s="184">
        <f>E2935*0.2</f>
        <v>71.13345</v>
      </c>
    </row>
    <row r="2937" spans="1:5" ht="12.75">
      <c r="A2937" s="184" t="s">
        <v>1238</v>
      </c>
      <c r="B2937" s="185"/>
      <c r="C2937" s="186"/>
      <c r="D2937" s="186"/>
      <c r="E2937" s="184">
        <f>SUM(E2935:E2936)</f>
        <v>426.80069999999995</v>
      </c>
    </row>
    <row r="2938" spans="1:5" ht="12.75">
      <c r="A2938" s="190"/>
      <c r="B2938" s="190"/>
      <c r="C2938" s="190"/>
      <c r="D2938" s="190"/>
      <c r="E2938" s="190"/>
    </row>
    <row r="2939" spans="1:5" ht="12.75">
      <c r="A2939" s="316" t="s">
        <v>567</v>
      </c>
      <c r="B2939" s="316"/>
      <c r="C2939" s="316"/>
      <c r="D2939" s="316"/>
      <c r="E2939" s="316"/>
    </row>
    <row r="2940" spans="1:5" ht="12.75">
      <c r="A2940" s="192" t="s">
        <v>1247</v>
      </c>
      <c r="B2940" s="192" t="s">
        <v>1248</v>
      </c>
      <c r="C2940" s="192" t="s">
        <v>1249</v>
      </c>
      <c r="D2940" s="192" t="s">
        <v>1250</v>
      </c>
      <c r="E2940" s="192" t="s">
        <v>931</v>
      </c>
    </row>
    <row r="2941" spans="1:5" ht="12.75">
      <c r="A2941" s="186" t="s">
        <v>698</v>
      </c>
      <c r="B2941" s="185" t="s">
        <v>465</v>
      </c>
      <c r="C2941" s="186">
        <v>1</v>
      </c>
      <c r="D2941" s="186">
        <v>56</v>
      </c>
      <c r="E2941" s="186">
        <f>C2941*D2941</f>
        <v>56</v>
      </c>
    </row>
    <row r="2942" spans="1:5" ht="12.75">
      <c r="A2942" s="186" t="s">
        <v>26</v>
      </c>
      <c r="B2942" s="185"/>
      <c r="C2942" s="186"/>
      <c r="D2942" s="186"/>
      <c r="E2942" s="186">
        <f>E2941</f>
        <v>56</v>
      </c>
    </row>
    <row r="2943" spans="1:5" ht="12.75">
      <c r="A2943" s="186"/>
      <c r="B2943" s="185"/>
      <c r="C2943" s="186"/>
      <c r="D2943" s="186"/>
      <c r="E2943" s="186"/>
    </row>
    <row r="2944" spans="1:5" ht="12.75">
      <c r="A2944" s="186" t="s">
        <v>691</v>
      </c>
      <c r="B2944" s="185" t="s">
        <v>1266</v>
      </c>
      <c r="C2944" s="186">
        <v>0.5</v>
      </c>
      <c r="D2944" s="186">
        <f>$H$6</f>
        <v>2.91</v>
      </c>
      <c r="E2944" s="186">
        <f>C2944*D2944</f>
        <v>1.455</v>
      </c>
    </row>
    <row r="2945" spans="1:5" ht="12.75">
      <c r="A2945" s="186" t="s">
        <v>692</v>
      </c>
      <c r="B2945" s="185" t="s">
        <v>1266</v>
      </c>
      <c r="C2945" s="186">
        <v>0.5</v>
      </c>
      <c r="D2945" s="186">
        <f>$H$13</f>
        <v>2.2</v>
      </c>
      <c r="E2945" s="186">
        <f>C2945*D2945</f>
        <v>1.1</v>
      </c>
    </row>
    <row r="2946" spans="1:5" ht="12.75">
      <c r="A2946" s="186" t="s">
        <v>1267</v>
      </c>
      <c r="B2946" s="185"/>
      <c r="C2946" s="186"/>
      <c r="D2946" s="186"/>
      <c r="E2946" s="186">
        <f>SUM(E2944:E2945)</f>
        <v>2.555</v>
      </c>
    </row>
    <row r="2947" spans="1:5" ht="12.75">
      <c r="A2947" s="186"/>
      <c r="B2947" s="185"/>
      <c r="C2947" s="186"/>
      <c r="D2947" s="186"/>
      <c r="E2947" s="186"/>
    </row>
    <row r="2948" spans="1:5" ht="12.75">
      <c r="A2948" s="186" t="s">
        <v>1269</v>
      </c>
      <c r="B2948" s="185"/>
      <c r="C2948" s="186"/>
      <c r="D2948" s="186"/>
      <c r="E2948" s="186">
        <f>E2946*$H$4</f>
        <v>3.19375</v>
      </c>
    </row>
    <row r="2949" spans="1:5" ht="12.75">
      <c r="A2949" s="186"/>
      <c r="B2949" s="185"/>
      <c r="C2949" s="186"/>
      <c r="D2949" s="186"/>
      <c r="E2949" s="186"/>
    </row>
    <row r="2950" spans="1:5" ht="12.75">
      <c r="A2950" s="184" t="s">
        <v>1238</v>
      </c>
      <c r="B2950" s="185"/>
      <c r="C2950" s="186"/>
      <c r="D2950" s="186"/>
      <c r="E2950" s="184">
        <f>SUM(E2942,E2946,E2948)</f>
        <v>61.74875</v>
      </c>
    </row>
    <row r="2951" spans="1:5" ht="12.75">
      <c r="A2951" s="184" t="s">
        <v>1273</v>
      </c>
      <c r="B2951" s="185"/>
      <c r="C2951" s="186"/>
      <c r="D2951" s="186"/>
      <c r="E2951" s="184">
        <f>E2950*0.2</f>
        <v>12.34975</v>
      </c>
    </row>
    <row r="2952" spans="1:5" ht="12.75">
      <c r="A2952" s="184" t="s">
        <v>1238</v>
      </c>
      <c r="B2952" s="185"/>
      <c r="C2952" s="186"/>
      <c r="D2952" s="186"/>
      <c r="E2952" s="184">
        <f>SUM(E2950:E2951)</f>
        <v>74.0985</v>
      </c>
    </row>
    <row r="2953" spans="1:5" ht="12.75">
      <c r="A2953" s="190"/>
      <c r="B2953" s="190"/>
      <c r="C2953" s="190"/>
      <c r="D2953" s="190"/>
      <c r="E2953" s="190"/>
    </row>
    <row r="2954" spans="1:5" ht="12.75">
      <c r="A2954" s="316" t="s">
        <v>568</v>
      </c>
      <c r="B2954" s="316"/>
      <c r="C2954" s="316"/>
      <c r="D2954" s="316"/>
      <c r="E2954" s="316"/>
    </row>
    <row r="2955" spans="1:5" ht="12.75">
      <c r="A2955" s="192" t="s">
        <v>1247</v>
      </c>
      <c r="B2955" s="192" t="s">
        <v>1248</v>
      </c>
      <c r="C2955" s="192" t="s">
        <v>1249</v>
      </c>
      <c r="D2955" s="192" t="s">
        <v>1250</v>
      </c>
      <c r="E2955" s="192" t="s">
        <v>931</v>
      </c>
    </row>
    <row r="2956" spans="1:5" ht="12.75">
      <c r="A2956" s="186" t="s">
        <v>568</v>
      </c>
      <c r="B2956" s="185" t="s">
        <v>465</v>
      </c>
      <c r="C2956" s="186">
        <v>1</v>
      </c>
      <c r="D2956" s="186">
        <v>20</v>
      </c>
      <c r="E2956" s="186">
        <f>C2956*D2956</f>
        <v>20</v>
      </c>
    </row>
    <row r="2957" spans="1:5" ht="12.75">
      <c r="A2957" s="186" t="s">
        <v>26</v>
      </c>
      <c r="B2957" s="185"/>
      <c r="C2957" s="186"/>
      <c r="D2957" s="186"/>
      <c r="E2957" s="186">
        <f>E2956</f>
        <v>20</v>
      </c>
    </row>
    <row r="2958" spans="1:5" ht="12.75">
      <c r="A2958" s="186"/>
      <c r="B2958" s="185"/>
      <c r="C2958" s="186"/>
      <c r="D2958" s="186"/>
      <c r="E2958" s="186"/>
    </row>
    <row r="2959" spans="1:5" ht="12.75">
      <c r="A2959" s="186" t="s">
        <v>691</v>
      </c>
      <c r="B2959" s="185" t="s">
        <v>1266</v>
      </c>
      <c r="C2959" s="186">
        <v>0.3</v>
      </c>
      <c r="D2959" s="186">
        <f>$H$6</f>
        <v>2.91</v>
      </c>
      <c r="E2959" s="186">
        <f>C2959*D2959</f>
        <v>0.873</v>
      </c>
    </row>
    <row r="2960" spans="1:5" ht="12.75">
      <c r="A2960" s="186" t="s">
        <v>692</v>
      </c>
      <c r="B2960" s="185" t="s">
        <v>1266</v>
      </c>
      <c r="C2960" s="186">
        <v>0.3</v>
      </c>
      <c r="D2960" s="186">
        <f>$H$13</f>
        <v>2.2</v>
      </c>
      <c r="E2960" s="186">
        <f>C2960*D2960</f>
        <v>0.66</v>
      </c>
    </row>
    <row r="2961" spans="1:5" ht="12.75">
      <c r="A2961" s="186" t="s">
        <v>1267</v>
      </c>
      <c r="B2961" s="185"/>
      <c r="C2961" s="186"/>
      <c r="D2961" s="186"/>
      <c r="E2961" s="186">
        <f>SUM(E2959:E2960)</f>
        <v>1.533</v>
      </c>
    </row>
    <row r="2962" spans="1:5" ht="12.75">
      <c r="A2962" s="186"/>
      <c r="B2962" s="185"/>
      <c r="C2962" s="186"/>
      <c r="D2962" s="186"/>
      <c r="E2962" s="186"/>
    </row>
    <row r="2963" spans="1:5" ht="12.75">
      <c r="A2963" s="186" t="s">
        <v>1269</v>
      </c>
      <c r="B2963" s="185"/>
      <c r="C2963" s="186"/>
      <c r="D2963" s="186"/>
      <c r="E2963" s="186">
        <f>E2961*$H$4</f>
        <v>1.9162499999999998</v>
      </c>
    </row>
    <row r="2964" spans="1:5" ht="12.75">
      <c r="A2964" s="186"/>
      <c r="B2964" s="185"/>
      <c r="C2964" s="186"/>
      <c r="D2964" s="186"/>
      <c r="E2964" s="186"/>
    </row>
    <row r="2965" spans="1:5" ht="12.75">
      <c r="A2965" s="184" t="s">
        <v>1238</v>
      </c>
      <c r="B2965" s="185"/>
      <c r="C2965" s="186"/>
      <c r="D2965" s="186"/>
      <c r="E2965" s="184">
        <f>SUM(E2957,E2961,E2963)</f>
        <v>23.44925</v>
      </c>
    </row>
    <row r="2966" spans="1:5" ht="12.75">
      <c r="A2966" s="184" t="s">
        <v>1273</v>
      </c>
      <c r="B2966" s="185"/>
      <c r="C2966" s="186"/>
      <c r="D2966" s="186"/>
      <c r="E2966" s="184">
        <f>E2965*0.2</f>
        <v>4.68985</v>
      </c>
    </row>
    <row r="2967" spans="1:5" ht="12.75">
      <c r="A2967" s="184" t="s">
        <v>1238</v>
      </c>
      <c r="B2967" s="185"/>
      <c r="C2967" s="186"/>
      <c r="D2967" s="186"/>
      <c r="E2967" s="184">
        <f>SUM(E2965:E2966)</f>
        <v>28.1391</v>
      </c>
    </row>
    <row r="2968" spans="1:5" ht="12.75">
      <c r="A2968" s="190"/>
      <c r="B2968" s="190"/>
      <c r="C2968" s="190"/>
      <c r="D2968" s="190"/>
      <c r="E2968" s="190"/>
    </row>
    <row r="2969" spans="1:5" ht="12.75">
      <c r="A2969" s="316" t="s">
        <v>569</v>
      </c>
      <c r="B2969" s="316"/>
      <c r="C2969" s="316"/>
      <c r="D2969" s="316"/>
      <c r="E2969" s="316"/>
    </row>
    <row r="2970" spans="1:5" ht="12.75">
      <c r="A2970" s="192" t="s">
        <v>1247</v>
      </c>
      <c r="B2970" s="192" t="s">
        <v>1248</v>
      </c>
      <c r="C2970" s="192" t="s">
        <v>1249</v>
      </c>
      <c r="D2970" s="192" t="s">
        <v>1250</v>
      </c>
      <c r="E2970" s="192" t="s">
        <v>931</v>
      </c>
    </row>
    <row r="2971" spans="1:5" ht="12.75">
      <c r="A2971" s="186" t="s">
        <v>569</v>
      </c>
      <c r="B2971" s="185" t="s">
        <v>465</v>
      </c>
      <c r="C2971" s="186">
        <v>1</v>
      </c>
      <c r="D2971" s="186">
        <v>6</v>
      </c>
      <c r="E2971" s="186">
        <f>C2971*D2971</f>
        <v>6</v>
      </c>
    </row>
    <row r="2972" spans="1:5" ht="12.75">
      <c r="A2972" s="186" t="s">
        <v>26</v>
      </c>
      <c r="B2972" s="185"/>
      <c r="C2972" s="186"/>
      <c r="D2972" s="186"/>
      <c r="E2972" s="186">
        <f>E2971</f>
        <v>6</v>
      </c>
    </row>
    <row r="2973" spans="1:5" ht="12.75">
      <c r="A2973" s="186"/>
      <c r="B2973" s="185"/>
      <c r="C2973" s="186"/>
      <c r="D2973" s="186"/>
      <c r="E2973" s="186"/>
    </row>
    <row r="2974" spans="1:5" ht="12.75">
      <c r="A2974" s="186" t="s">
        <v>691</v>
      </c>
      <c r="B2974" s="185" t="s">
        <v>1266</v>
      </c>
      <c r="C2974" s="186">
        <v>0.2</v>
      </c>
      <c r="D2974" s="186">
        <f>$H$6</f>
        <v>2.91</v>
      </c>
      <c r="E2974" s="186">
        <f>C2974*D2974</f>
        <v>0.5820000000000001</v>
      </c>
    </row>
    <row r="2975" spans="1:5" ht="12.75">
      <c r="A2975" s="186" t="s">
        <v>692</v>
      </c>
      <c r="B2975" s="185" t="s">
        <v>1266</v>
      </c>
      <c r="C2975" s="186">
        <v>0.2</v>
      </c>
      <c r="D2975" s="186">
        <f>$H$13</f>
        <v>2.2</v>
      </c>
      <c r="E2975" s="186">
        <f>C2975*D2975</f>
        <v>0.44000000000000006</v>
      </c>
    </row>
    <row r="2976" spans="1:5" ht="12.75">
      <c r="A2976" s="186" t="s">
        <v>1267</v>
      </c>
      <c r="B2976" s="185"/>
      <c r="C2976" s="186"/>
      <c r="D2976" s="186"/>
      <c r="E2976" s="186">
        <f>SUM(E2974:E2975)</f>
        <v>1.0220000000000002</v>
      </c>
    </row>
    <row r="2977" spans="1:5" ht="12.75">
      <c r="A2977" s="186"/>
      <c r="B2977" s="185"/>
      <c r="C2977" s="186"/>
      <c r="D2977" s="186"/>
      <c r="E2977" s="186"/>
    </row>
    <row r="2978" spans="1:5" ht="12.75">
      <c r="A2978" s="186" t="s">
        <v>1269</v>
      </c>
      <c r="B2978" s="185"/>
      <c r="C2978" s="186"/>
      <c r="D2978" s="186"/>
      <c r="E2978" s="186">
        <f>E2976*$H$4</f>
        <v>1.2775000000000003</v>
      </c>
    </row>
    <row r="2979" spans="1:5" ht="12.75">
      <c r="A2979" s="186"/>
      <c r="B2979" s="185"/>
      <c r="C2979" s="186"/>
      <c r="D2979" s="186"/>
      <c r="E2979" s="186"/>
    </row>
    <row r="2980" spans="1:5" ht="12.75">
      <c r="A2980" s="184" t="s">
        <v>1238</v>
      </c>
      <c r="B2980" s="185"/>
      <c r="C2980" s="186"/>
      <c r="D2980" s="186"/>
      <c r="E2980" s="184">
        <f>SUM(E2972,E2976,E2978)</f>
        <v>8.2995</v>
      </c>
    </row>
    <row r="2981" spans="1:5" ht="12.75">
      <c r="A2981" s="184" t="s">
        <v>1273</v>
      </c>
      <c r="B2981" s="185"/>
      <c r="C2981" s="186"/>
      <c r="D2981" s="186"/>
      <c r="E2981" s="184">
        <f>E2980*0.2</f>
        <v>1.6599000000000002</v>
      </c>
    </row>
    <row r="2982" spans="1:5" ht="12.75">
      <c r="A2982" s="184" t="s">
        <v>1238</v>
      </c>
      <c r="B2982" s="185"/>
      <c r="C2982" s="186"/>
      <c r="D2982" s="186"/>
      <c r="E2982" s="184">
        <f>SUM(E2980:E2981)</f>
        <v>9.9594</v>
      </c>
    </row>
    <row r="2983" spans="1:5" ht="12.75">
      <c r="A2983" s="190"/>
      <c r="B2983" s="190"/>
      <c r="C2983" s="190"/>
      <c r="D2983" s="190"/>
      <c r="E2983" s="190"/>
    </row>
    <row r="2984" spans="1:5" ht="12.75">
      <c r="A2984" s="316" t="s">
        <v>602</v>
      </c>
      <c r="B2984" s="316"/>
      <c r="C2984" s="316"/>
      <c r="D2984" s="316"/>
      <c r="E2984" s="316"/>
    </row>
    <row r="2985" spans="1:5" ht="12.75">
      <c r="A2985" s="192" t="s">
        <v>1247</v>
      </c>
      <c r="B2985" s="192" t="s">
        <v>1248</v>
      </c>
      <c r="C2985" s="192" t="s">
        <v>1249</v>
      </c>
      <c r="D2985" s="192" t="s">
        <v>1250</v>
      </c>
      <c r="E2985" s="192" t="s">
        <v>931</v>
      </c>
    </row>
    <row r="2986" spans="1:5" ht="12.75">
      <c r="A2986" s="186" t="s">
        <v>602</v>
      </c>
      <c r="B2986" s="185" t="s">
        <v>465</v>
      </c>
      <c r="C2986" s="186">
        <v>1</v>
      </c>
      <c r="D2986" s="186">
        <v>7</v>
      </c>
      <c r="E2986" s="186">
        <f>C2986*D2986</f>
        <v>7</v>
      </c>
    </row>
    <row r="2987" spans="1:5" ht="12.75">
      <c r="A2987" s="186" t="s">
        <v>26</v>
      </c>
      <c r="B2987" s="185"/>
      <c r="C2987" s="186"/>
      <c r="D2987" s="186"/>
      <c r="E2987" s="186">
        <v>7</v>
      </c>
    </row>
    <row r="2988" spans="1:5" ht="12.75">
      <c r="A2988" s="186"/>
      <c r="B2988" s="185"/>
      <c r="C2988" s="186"/>
      <c r="D2988" s="186"/>
      <c r="E2988" s="186"/>
    </row>
    <row r="2989" spans="1:5" ht="12.75">
      <c r="A2989" s="186" t="s">
        <v>691</v>
      </c>
      <c r="B2989" s="185" t="s">
        <v>1266</v>
      </c>
      <c r="C2989" s="186">
        <v>0.15</v>
      </c>
      <c r="D2989" s="186">
        <f>$H$6</f>
        <v>2.91</v>
      </c>
      <c r="E2989" s="186">
        <f>C2989*D2989</f>
        <v>0.4365</v>
      </c>
    </row>
    <row r="2990" spans="1:5" ht="12.75">
      <c r="A2990" s="186" t="s">
        <v>692</v>
      </c>
      <c r="B2990" s="185" t="s">
        <v>1266</v>
      </c>
      <c r="C2990" s="186">
        <v>0.15</v>
      </c>
      <c r="D2990" s="186">
        <f>$H$13</f>
        <v>2.2</v>
      </c>
      <c r="E2990" s="186">
        <f>C2990*D2990</f>
        <v>0.33</v>
      </c>
    </row>
    <row r="2991" spans="1:5" ht="12.75">
      <c r="A2991" s="186" t="s">
        <v>1267</v>
      </c>
      <c r="B2991" s="185"/>
      <c r="C2991" s="186"/>
      <c r="D2991" s="186"/>
      <c r="E2991" s="186">
        <f>SUM(E2989:E2990)</f>
        <v>0.7665</v>
      </c>
    </row>
    <row r="2992" spans="1:5" ht="12.75">
      <c r="A2992" s="186"/>
      <c r="B2992" s="185"/>
      <c r="C2992" s="186"/>
      <c r="D2992" s="186"/>
      <c r="E2992" s="186"/>
    </row>
    <row r="2993" spans="1:5" ht="12.75">
      <c r="A2993" s="186" t="s">
        <v>1269</v>
      </c>
      <c r="B2993" s="185"/>
      <c r="C2993" s="186"/>
      <c r="D2993" s="186"/>
      <c r="E2993" s="186">
        <f>E2991*$H$4</f>
        <v>0.9581249999999999</v>
      </c>
    </row>
    <row r="2994" spans="1:5" ht="12.75">
      <c r="A2994" s="186"/>
      <c r="B2994" s="185"/>
      <c r="C2994" s="186"/>
      <c r="D2994" s="186"/>
      <c r="E2994" s="186"/>
    </row>
    <row r="2995" spans="1:5" ht="12.75">
      <c r="A2995" s="184" t="s">
        <v>1238</v>
      </c>
      <c r="B2995" s="185"/>
      <c r="C2995" s="186"/>
      <c r="D2995" s="186"/>
      <c r="E2995" s="184">
        <f>SUM(E2987,E2991,E2993)</f>
        <v>8.724625</v>
      </c>
    </row>
    <row r="2996" spans="1:5" ht="12.75">
      <c r="A2996" s="184" t="s">
        <v>1273</v>
      </c>
      <c r="B2996" s="185"/>
      <c r="C2996" s="186"/>
      <c r="D2996" s="186"/>
      <c r="E2996" s="184">
        <f>E2995*0.2</f>
        <v>1.744925</v>
      </c>
    </row>
    <row r="2997" spans="1:5" ht="12.75">
      <c r="A2997" s="184" t="s">
        <v>1238</v>
      </c>
      <c r="B2997" s="185"/>
      <c r="C2997" s="186"/>
      <c r="D2997" s="186"/>
      <c r="E2997" s="184">
        <f>SUM(E2995:E2996)</f>
        <v>10.46955</v>
      </c>
    </row>
    <row r="2998" spans="1:5" ht="12.75">
      <c r="A2998" s="190"/>
      <c r="B2998" s="190"/>
      <c r="C2998" s="190"/>
      <c r="D2998" s="190"/>
      <c r="E2998" s="190"/>
    </row>
    <row r="2999" spans="1:5" ht="12.75">
      <c r="A2999" s="316" t="s">
        <v>603</v>
      </c>
      <c r="B2999" s="316"/>
      <c r="C2999" s="316"/>
      <c r="D2999" s="316"/>
      <c r="E2999" s="316"/>
    </row>
    <row r="3000" spans="1:5" ht="12.75">
      <c r="A3000" s="192" t="s">
        <v>1247</v>
      </c>
      <c r="B3000" s="192" t="s">
        <v>1248</v>
      </c>
      <c r="C3000" s="192" t="s">
        <v>1249</v>
      </c>
      <c r="D3000" s="192" t="s">
        <v>1250</v>
      </c>
      <c r="E3000" s="192" t="s">
        <v>931</v>
      </c>
    </row>
    <row r="3001" spans="1:5" ht="12.75">
      <c r="A3001" s="186" t="s">
        <v>603</v>
      </c>
      <c r="B3001" s="185" t="s">
        <v>465</v>
      </c>
      <c r="C3001" s="186">
        <v>1</v>
      </c>
      <c r="D3001" s="186">
        <v>38</v>
      </c>
      <c r="E3001" s="186">
        <f>C3001*D3001</f>
        <v>38</v>
      </c>
    </row>
    <row r="3002" spans="1:5" ht="12.75">
      <c r="A3002" s="186" t="s">
        <v>26</v>
      </c>
      <c r="B3002" s="185"/>
      <c r="C3002" s="186"/>
      <c r="D3002" s="186"/>
      <c r="E3002" s="186">
        <f>SUM(E3001:E3001)</f>
        <v>38</v>
      </c>
    </row>
    <row r="3003" spans="1:5" ht="12.75">
      <c r="A3003" s="186"/>
      <c r="B3003" s="185"/>
      <c r="C3003" s="186"/>
      <c r="D3003" s="186"/>
      <c r="E3003" s="186"/>
    </row>
    <row r="3004" spans="1:5" ht="12.75">
      <c r="A3004" s="186" t="s">
        <v>691</v>
      </c>
      <c r="B3004" s="185" t="s">
        <v>1266</v>
      </c>
      <c r="C3004" s="186">
        <v>1</v>
      </c>
      <c r="D3004" s="186">
        <f>$H$6</f>
        <v>2.91</v>
      </c>
      <c r="E3004" s="186">
        <f>C3004*D3004</f>
        <v>2.91</v>
      </c>
    </row>
    <row r="3005" spans="1:5" ht="12.75">
      <c r="A3005" s="186" t="s">
        <v>692</v>
      </c>
      <c r="B3005" s="185" t="s">
        <v>1266</v>
      </c>
      <c r="C3005" s="186">
        <v>1</v>
      </c>
      <c r="D3005" s="186">
        <f>$H$13</f>
        <v>2.2</v>
      </c>
      <c r="E3005" s="186">
        <f>C3005*D3005</f>
        <v>2.2</v>
      </c>
    </row>
    <row r="3006" spans="1:5" ht="12.75">
      <c r="A3006" s="186" t="s">
        <v>1267</v>
      </c>
      <c r="B3006" s="185"/>
      <c r="C3006" s="186"/>
      <c r="D3006" s="186"/>
      <c r="E3006" s="186">
        <f>SUM(E3004:E3005)</f>
        <v>5.11</v>
      </c>
    </row>
    <row r="3007" spans="1:5" ht="12.75">
      <c r="A3007" s="186"/>
      <c r="B3007" s="185"/>
      <c r="C3007" s="186"/>
      <c r="D3007" s="186"/>
      <c r="E3007" s="186"/>
    </row>
    <row r="3008" spans="1:5" ht="12.75">
      <c r="A3008" s="186" t="s">
        <v>1269</v>
      </c>
      <c r="B3008" s="185"/>
      <c r="C3008" s="186"/>
      <c r="D3008" s="186"/>
      <c r="E3008" s="186">
        <f>E3006*$H$4</f>
        <v>6.3875</v>
      </c>
    </row>
    <row r="3009" spans="1:5" ht="12.75">
      <c r="A3009" s="186"/>
      <c r="B3009" s="185"/>
      <c r="C3009" s="186"/>
      <c r="D3009" s="186"/>
      <c r="E3009" s="186"/>
    </row>
    <row r="3010" spans="1:5" ht="12.75">
      <c r="A3010" s="184" t="s">
        <v>1238</v>
      </c>
      <c r="B3010" s="185"/>
      <c r="C3010" s="186"/>
      <c r="D3010" s="186"/>
      <c r="E3010" s="184">
        <f>SUM(E3002,E3006,E3008)</f>
        <v>49.4975</v>
      </c>
    </row>
    <row r="3011" spans="1:5" ht="12.75">
      <c r="A3011" s="184" t="s">
        <v>1273</v>
      </c>
      <c r="B3011" s="185"/>
      <c r="C3011" s="186"/>
      <c r="D3011" s="186"/>
      <c r="E3011" s="184">
        <f>E3010*0.2</f>
        <v>9.899500000000002</v>
      </c>
    </row>
    <row r="3012" spans="1:5" ht="12.75">
      <c r="A3012" s="184" t="s">
        <v>1238</v>
      </c>
      <c r="B3012" s="185"/>
      <c r="C3012" s="186"/>
      <c r="D3012" s="186"/>
      <c r="E3012" s="184">
        <f>SUM(E3010:E3011)</f>
        <v>59.397000000000006</v>
      </c>
    </row>
    <row r="3013" spans="1:5" ht="12.75">
      <c r="A3013" s="190"/>
      <c r="B3013" s="190"/>
      <c r="C3013" s="190"/>
      <c r="D3013" s="190"/>
      <c r="E3013" s="190"/>
    </row>
    <row r="3014" spans="1:5" ht="12.75">
      <c r="A3014" s="316" t="s">
        <v>604</v>
      </c>
      <c r="B3014" s="316"/>
      <c r="C3014" s="316"/>
      <c r="D3014" s="316"/>
      <c r="E3014" s="316"/>
    </row>
    <row r="3015" spans="1:5" ht="12.75">
      <c r="A3015" s="192" t="s">
        <v>1247</v>
      </c>
      <c r="B3015" s="192" t="s">
        <v>1248</v>
      </c>
      <c r="C3015" s="192" t="s">
        <v>1249</v>
      </c>
      <c r="D3015" s="192" t="s">
        <v>1250</v>
      </c>
      <c r="E3015" s="192" t="s">
        <v>931</v>
      </c>
    </row>
    <row r="3016" spans="1:5" ht="12.75">
      <c r="A3016" s="186" t="s">
        <v>604</v>
      </c>
      <c r="B3016" s="185" t="s">
        <v>465</v>
      </c>
      <c r="C3016" s="186">
        <v>1</v>
      </c>
      <c r="D3016" s="186">
        <v>35</v>
      </c>
      <c r="E3016" s="186">
        <f>C3016*D3016</f>
        <v>35</v>
      </c>
    </row>
    <row r="3017" spans="1:5" ht="12.75">
      <c r="A3017" s="186" t="s">
        <v>26</v>
      </c>
      <c r="B3017" s="185"/>
      <c r="C3017" s="186"/>
      <c r="D3017" s="186"/>
      <c r="E3017" s="186">
        <f>SUM(E3016:E3016)</f>
        <v>35</v>
      </c>
    </row>
    <row r="3018" spans="1:5" ht="12.75">
      <c r="A3018" s="186"/>
      <c r="B3018" s="185"/>
      <c r="C3018" s="186"/>
      <c r="D3018" s="186"/>
      <c r="E3018" s="186"/>
    </row>
    <row r="3019" spans="1:5" ht="12.75">
      <c r="A3019" s="186" t="s">
        <v>691</v>
      </c>
      <c r="B3019" s="185" t="s">
        <v>1266</v>
      </c>
      <c r="C3019" s="186">
        <v>1</v>
      </c>
      <c r="D3019" s="186">
        <f>$H$6</f>
        <v>2.91</v>
      </c>
      <c r="E3019" s="186">
        <f>C3019*D3019</f>
        <v>2.91</v>
      </c>
    </row>
    <row r="3020" spans="1:5" ht="12.75">
      <c r="A3020" s="186" t="s">
        <v>692</v>
      </c>
      <c r="B3020" s="185" t="s">
        <v>1266</v>
      </c>
      <c r="C3020" s="186">
        <v>1</v>
      </c>
      <c r="D3020" s="186">
        <f>$H$13</f>
        <v>2.2</v>
      </c>
      <c r="E3020" s="186">
        <f>C3020*D3020</f>
        <v>2.2</v>
      </c>
    </row>
    <row r="3021" spans="1:5" ht="12.75">
      <c r="A3021" s="186" t="s">
        <v>1267</v>
      </c>
      <c r="B3021" s="185"/>
      <c r="C3021" s="186"/>
      <c r="D3021" s="186"/>
      <c r="E3021" s="186">
        <f>SUM(E3019:E3020)</f>
        <v>5.11</v>
      </c>
    </row>
    <row r="3022" spans="1:5" ht="12.75">
      <c r="A3022" s="186"/>
      <c r="B3022" s="185"/>
      <c r="C3022" s="186"/>
      <c r="D3022" s="186"/>
      <c r="E3022" s="186"/>
    </row>
    <row r="3023" spans="1:5" ht="12.75">
      <c r="A3023" s="186" t="s">
        <v>1269</v>
      </c>
      <c r="B3023" s="185"/>
      <c r="C3023" s="186"/>
      <c r="D3023" s="186"/>
      <c r="E3023" s="186">
        <f>E3021*$H$4</f>
        <v>6.3875</v>
      </c>
    </row>
    <row r="3024" spans="1:5" ht="12.75">
      <c r="A3024" s="186"/>
      <c r="B3024" s="185"/>
      <c r="C3024" s="186"/>
      <c r="D3024" s="186"/>
      <c r="E3024" s="186"/>
    </row>
    <row r="3025" spans="1:5" ht="12.75">
      <c r="A3025" s="184" t="s">
        <v>1238</v>
      </c>
      <c r="B3025" s="185"/>
      <c r="C3025" s="186"/>
      <c r="D3025" s="186"/>
      <c r="E3025" s="184">
        <f>SUM(E3017,E3021,E3023)</f>
        <v>46.4975</v>
      </c>
    </row>
    <row r="3026" spans="1:5" ht="12.75">
      <c r="A3026" s="184" t="s">
        <v>1273</v>
      </c>
      <c r="B3026" s="185"/>
      <c r="C3026" s="186"/>
      <c r="D3026" s="186"/>
      <c r="E3026" s="184">
        <f>E3025*0.2</f>
        <v>9.2995</v>
      </c>
    </row>
    <row r="3027" spans="1:5" ht="12.75">
      <c r="A3027" s="184" t="s">
        <v>1238</v>
      </c>
      <c r="B3027" s="185"/>
      <c r="C3027" s="186"/>
      <c r="D3027" s="186"/>
      <c r="E3027" s="184">
        <f>SUM(E3025:E3026)</f>
        <v>55.797000000000004</v>
      </c>
    </row>
    <row r="3028" spans="1:5" ht="12.75">
      <c r="A3028" s="190"/>
      <c r="B3028" s="190"/>
      <c r="C3028" s="190"/>
      <c r="D3028" s="190"/>
      <c r="E3028" s="190"/>
    </row>
    <row r="3029" spans="1:5" ht="12.75">
      <c r="A3029" s="316" t="s">
        <v>605</v>
      </c>
      <c r="B3029" s="316"/>
      <c r="C3029" s="316"/>
      <c r="D3029" s="316"/>
      <c r="E3029" s="316"/>
    </row>
    <row r="3030" spans="1:5" ht="12.75">
      <c r="A3030" s="192" t="s">
        <v>1247</v>
      </c>
      <c r="B3030" s="192" t="s">
        <v>1248</v>
      </c>
      <c r="C3030" s="192" t="s">
        <v>1249</v>
      </c>
      <c r="D3030" s="192" t="s">
        <v>1250</v>
      </c>
      <c r="E3030" s="192" t="s">
        <v>931</v>
      </c>
    </row>
    <row r="3031" spans="1:5" ht="12.75">
      <c r="A3031" s="186" t="s">
        <v>605</v>
      </c>
      <c r="B3031" s="185" t="s">
        <v>465</v>
      </c>
      <c r="C3031" s="186">
        <v>1</v>
      </c>
      <c r="D3031" s="186">
        <v>25</v>
      </c>
      <c r="E3031" s="186">
        <f>C3031*D3031</f>
        <v>25</v>
      </c>
    </row>
    <row r="3032" spans="1:5" ht="12.75">
      <c r="A3032" s="186" t="s">
        <v>26</v>
      </c>
      <c r="B3032" s="185"/>
      <c r="C3032" s="186"/>
      <c r="D3032" s="186"/>
      <c r="E3032" s="186">
        <f>SUM(E3031:E3031)</f>
        <v>25</v>
      </c>
    </row>
    <row r="3033" spans="1:5" ht="12.75">
      <c r="A3033" s="186"/>
      <c r="B3033" s="185"/>
      <c r="C3033" s="186"/>
      <c r="D3033" s="186"/>
      <c r="E3033" s="186"/>
    </row>
    <row r="3034" spans="1:5" ht="12.75">
      <c r="A3034" s="186" t="s">
        <v>691</v>
      </c>
      <c r="B3034" s="185" t="s">
        <v>1266</v>
      </c>
      <c r="C3034" s="186">
        <v>0.3</v>
      </c>
      <c r="D3034" s="186">
        <f>$H$6</f>
        <v>2.91</v>
      </c>
      <c r="E3034" s="186">
        <f>C3034*D3034</f>
        <v>0.873</v>
      </c>
    </row>
    <row r="3035" spans="1:5" ht="12.75">
      <c r="A3035" s="186" t="s">
        <v>692</v>
      </c>
      <c r="B3035" s="185" t="s">
        <v>1266</v>
      </c>
      <c r="C3035" s="186">
        <v>0.3</v>
      </c>
      <c r="D3035" s="186">
        <f>$H$13</f>
        <v>2.2</v>
      </c>
      <c r="E3035" s="186">
        <f>C3035*D3035</f>
        <v>0.66</v>
      </c>
    </row>
    <row r="3036" spans="1:5" ht="12.75">
      <c r="A3036" s="186" t="s">
        <v>1267</v>
      </c>
      <c r="B3036" s="185"/>
      <c r="C3036" s="186"/>
      <c r="D3036" s="186"/>
      <c r="E3036" s="186">
        <f>SUM(E3034:E3035)</f>
        <v>1.533</v>
      </c>
    </row>
    <row r="3037" spans="1:5" ht="12.75">
      <c r="A3037" s="186"/>
      <c r="B3037" s="185"/>
      <c r="C3037" s="186"/>
      <c r="D3037" s="186"/>
      <c r="E3037" s="186"/>
    </row>
    <row r="3038" spans="1:5" ht="12.75">
      <c r="A3038" s="186" t="s">
        <v>1269</v>
      </c>
      <c r="B3038" s="185"/>
      <c r="C3038" s="186"/>
      <c r="D3038" s="186"/>
      <c r="E3038" s="186">
        <f>E3036*$H$4</f>
        <v>1.9162499999999998</v>
      </c>
    </row>
    <row r="3039" spans="1:5" ht="12.75">
      <c r="A3039" s="186"/>
      <c r="B3039" s="185"/>
      <c r="C3039" s="186"/>
      <c r="D3039" s="186"/>
      <c r="E3039" s="186"/>
    </row>
    <row r="3040" spans="1:5" ht="12.75">
      <c r="A3040" s="184" t="s">
        <v>1238</v>
      </c>
      <c r="B3040" s="185"/>
      <c r="C3040" s="186"/>
      <c r="D3040" s="186"/>
      <c r="E3040" s="184">
        <f>SUM(E3032,E3036,E3038)</f>
        <v>28.44925</v>
      </c>
    </row>
    <row r="3041" spans="1:5" ht="12.75">
      <c r="A3041" s="184" t="s">
        <v>1273</v>
      </c>
      <c r="B3041" s="185"/>
      <c r="C3041" s="186"/>
      <c r="D3041" s="186"/>
      <c r="E3041" s="184">
        <f>E3040*0.2</f>
        <v>5.68985</v>
      </c>
    </row>
    <row r="3042" spans="1:5" ht="12.75">
      <c r="A3042" s="184" t="s">
        <v>1238</v>
      </c>
      <c r="B3042" s="185"/>
      <c r="C3042" s="186"/>
      <c r="D3042" s="186"/>
      <c r="E3042" s="184">
        <f>SUM(E3040:E3041)</f>
        <v>34.1391</v>
      </c>
    </row>
    <row r="3043" spans="1:5" ht="12.75">
      <c r="A3043" s="190"/>
      <c r="B3043" s="190"/>
      <c r="C3043" s="190"/>
      <c r="D3043" s="190"/>
      <c r="E3043" s="190"/>
    </row>
    <row r="3044" spans="1:5" ht="12.75">
      <c r="A3044" s="316" t="s">
        <v>606</v>
      </c>
      <c r="B3044" s="316"/>
      <c r="C3044" s="316"/>
      <c r="D3044" s="316"/>
      <c r="E3044" s="316"/>
    </row>
    <row r="3045" spans="1:5" ht="12.75">
      <c r="A3045" s="192" t="s">
        <v>1247</v>
      </c>
      <c r="B3045" s="192" t="s">
        <v>1248</v>
      </c>
      <c r="C3045" s="192" t="s">
        <v>1249</v>
      </c>
      <c r="D3045" s="192" t="s">
        <v>1250</v>
      </c>
      <c r="E3045" s="192" t="s">
        <v>931</v>
      </c>
    </row>
    <row r="3046" spans="1:5" ht="12.75">
      <c r="A3046" s="186" t="s">
        <v>606</v>
      </c>
      <c r="B3046" s="185" t="s">
        <v>465</v>
      </c>
      <c r="C3046" s="186">
        <v>1</v>
      </c>
      <c r="D3046" s="186">
        <v>45</v>
      </c>
      <c r="E3046" s="186">
        <f>C3046*D3046</f>
        <v>45</v>
      </c>
    </row>
    <row r="3047" spans="1:5" ht="12.75">
      <c r="A3047" s="186" t="s">
        <v>26</v>
      </c>
      <c r="B3047" s="185"/>
      <c r="C3047" s="186"/>
      <c r="D3047" s="186"/>
      <c r="E3047" s="186">
        <f>SUM(E3046:E3046)</f>
        <v>45</v>
      </c>
    </row>
    <row r="3048" spans="1:5" ht="12.75">
      <c r="A3048" s="186"/>
      <c r="B3048" s="185"/>
      <c r="C3048" s="186"/>
      <c r="D3048" s="186"/>
      <c r="E3048" s="186"/>
    </row>
    <row r="3049" spans="1:5" ht="12.75">
      <c r="A3049" s="186" t="s">
        <v>691</v>
      </c>
      <c r="B3049" s="185" t="s">
        <v>1266</v>
      </c>
      <c r="C3049" s="186">
        <v>0.3</v>
      </c>
      <c r="D3049" s="186">
        <f>$H$6</f>
        <v>2.91</v>
      </c>
      <c r="E3049" s="186">
        <f>C3049*D3049</f>
        <v>0.873</v>
      </c>
    </row>
    <row r="3050" spans="1:5" ht="12.75">
      <c r="A3050" s="186" t="s">
        <v>692</v>
      </c>
      <c r="B3050" s="185" t="s">
        <v>1266</v>
      </c>
      <c r="C3050" s="186">
        <v>0.3</v>
      </c>
      <c r="D3050" s="186">
        <f>$H$13</f>
        <v>2.2</v>
      </c>
      <c r="E3050" s="186">
        <f>C3050*D3050</f>
        <v>0.66</v>
      </c>
    </row>
    <row r="3051" spans="1:5" ht="12.75">
      <c r="A3051" s="186" t="s">
        <v>1267</v>
      </c>
      <c r="B3051" s="185"/>
      <c r="C3051" s="186"/>
      <c r="D3051" s="186"/>
      <c r="E3051" s="186">
        <f>SUM(E3049:E3050)</f>
        <v>1.533</v>
      </c>
    </row>
    <row r="3052" spans="1:5" ht="12.75">
      <c r="A3052" s="186"/>
      <c r="B3052" s="185"/>
      <c r="C3052" s="186"/>
      <c r="D3052" s="186"/>
      <c r="E3052" s="186"/>
    </row>
    <row r="3053" spans="1:5" ht="12.75">
      <c r="A3053" s="186" t="s">
        <v>1269</v>
      </c>
      <c r="B3053" s="185"/>
      <c r="C3053" s="186"/>
      <c r="D3053" s="186"/>
      <c r="E3053" s="186">
        <f>E3051*$H$4</f>
        <v>1.9162499999999998</v>
      </c>
    </row>
    <row r="3054" spans="1:5" ht="12.75">
      <c r="A3054" s="186"/>
      <c r="B3054" s="185"/>
      <c r="C3054" s="186"/>
      <c r="D3054" s="186"/>
      <c r="E3054" s="186"/>
    </row>
    <row r="3055" spans="1:5" ht="12.75">
      <c r="A3055" s="184" t="s">
        <v>1238</v>
      </c>
      <c r="B3055" s="185"/>
      <c r="C3055" s="186"/>
      <c r="D3055" s="186"/>
      <c r="E3055" s="184">
        <f>SUM(E3047,E3051,E3053)</f>
        <v>48.44925</v>
      </c>
    </row>
    <row r="3056" spans="1:5" ht="12.75">
      <c r="A3056" s="184" t="s">
        <v>1273</v>
      </c>
      <c r="B3056" s="185"/>
      <c r="C3056" s="186"/>
      <c r="D3056" s="186"/>
      <c r="E3056" s="184">
        <f>E3055*0.2</f>
        <v>9.68985</v>
      </c>
    </row>
    <row r="3057" spans="1:5" ht="12.75">
      <c r="A3057" s="184" t="s">
        <v>1238</v>
      </c>
      <c r="B3057" s="185"/>
      <c r="C3057" s="186"/>
      <c r="D3057" s="186"/>
      <c r="E3057" s="184">
        <f>SUM(E3055:E3056)</f>
        <v>58.1391</v>
      </c>
    </row>
    <row r="3058" spans="1:5" ht="12.75">
      <c r="A3058" s="190"/>
      <c r="B3058" s="190"/>
      <c r="C3058" s="190"/>
      <c r="D3058" s="190"/>
      <c r="E3058" s="190"/>
    </row>
    <row r="3059" spans="1:5" ht="12.75">
      <c r="A3059" s="316" t="s">
        <v>607</v>
      </c>
      <c r="B3059" s="316"/>
      <c r="C3059" s="316"/>
      <c r="D3059" s="316"/>
      <c r="E3059" s="316"/>
    </row>
    <row r="3060" spans="1:5" ht="12.75">
      <c r="A3060" s="192" t="s">
        <v>1247</v>
      </c>
      <c r="B3060" s="192" t="s">
        <v>1248</v>
      </c>
      <c r="C3060" s="192" t="s">
        <v>1249</v>
      </c>
      <c r="D3060" s="192" t="s">
        <v>1250</v>
      </c>
      <c r="E3060" s="192" t="s">
        <v>931</v>
      </c>
    </row>
    <row r="3061" spans="1:5" ht="12.75">
      <c r="A3061" s="186" t="s">
        <v>607</v>
      </c>
      <c r="B3061" s="185" t="s">
        <v>465</v>
      </c>
      <c r="C3061" s="186">
        <v>1</v>
      </c>
      <c r="D3061" s="186">
        <v>43.5</v>
      </c>
      <c r="E3061" s="186">
        <f>C3061*D3061</f>
        <v>43.5</v>
      </c>
    </row>
    <row r="3062" spans="1:5" ht="12.75">
      <c r="A3062" s="186" t="s">
        <v>26</v>
      </c>
      <c r="B3062" s="185"/>
      <c r="C3062" s="186"/>
      <c r="D3062" s="186"/>
      <c r="E3062" s="186">
        <f>SUM(E3061:E3061)</f>
        <v>43.5</v>
      </c>
    </row>
    <row r="3063" spans="1:5" ht="12.75">
      <c r="A3063" s="186"/>
      <c r="B3063" s="185"/>
      <c r="C3063" s="186"/>
      <c r="D3063" s="186"/>
      <c r="E3063" s="186"/>
    </row>
    <row r="3064" spans="1:5" ht="12.75">
      <c r="A3064" s="186" t="s">
        <v>691</v>
      </c>
      <c r="B3064" s="185" t="s">
        <v>1266</v>
      </c>
      <c r="C3064" s="186">
        <v>0.3</v>
      </c>
      <c r="D3064" s="186">
        <f>$H$6</f>
        <v>2.91</v>
      </c>
      <c r="E3064" s="186">
        <f>C3064*D3064</f>
        <v>0.873</v>
      </c>
    </row>
    <row r="3065" spans="1:5" ht="12.75">
      <c r="A3065" s="186" t="s">
        <v>692</v>
      </c>
      <c r="B3065" s="185" t="s">
        <v>1266</v>
      </c>
      <c r="C3065" s="186">
        <v>0.3</v>
      </c>
      <c r="D3065" s="186">
        <f>$H$13</f>
        <v>2.2</v>
      </c>
      <c r="E3065" s="186">
        <f>C3065*D3065</f>
        <v>0.66</v>
      </c>
    </row>
    <row r="3066" spans="1:5" ht="12.75">
      <c r="A3066" s="186" t="s">
        <v>1267</v>
      </c>
      <c r="B3066" s="185"/>
      <c r="C3066" s="186"/>
      <c r="D3066" s="186"/>
      <c r="E3066" s="186">
        <f>SUM(E3064:E3065)</f>
        <v>1.533</v>
      </c>
    </row>
    <row r="3067" spans="1:5" ht="12.75">
      <c r="A3067" s="186"/>
      <c r="B3067" s="185"/>
      <c r="C3067" s="186"/>
      <c r="D3067" s="186"/>
      <c r="E3067" s="186"/>
    </row>
    <row r="3068" spans="1:5" ht="12.75">
      <c r="A3068" s="186" t="s">
        <v>1269</v>
      </c>
      <c r="B3068" s="185"/>
      <c r="C3068" s="186"/>
      <c r="D3068" s="186"/>
      <c r="E3068" s="186">
        <f>E3066*$H$4</f>
        <v>1.9162499999999998</v>
      </c>
    </row>
    <row r="3069" spans="1:5" ht="12.75">
      <c r="A3069" s="186"/>
      <c r="B3069" s="185"/>
      <c r="C3069" s="186"/>
      <c r="D3069" s="186"/>
      <c r="E3069" s="186"/>
    </row>
    <row r="3070" spans="1:5" ht="12.75">
      <c r="A3070" s="184" t="s">
        <v>1238</v>
      </c>
      <c r="B3070" s="185"/>
      <c r="C3070" s="186"/>
      <c r="D3070" s="186"/>
      <c r="E3070" s="184">
        <f>SUM(E3062,E3066,E3068)</f>
        <v>46.94925</v>
      </c>
    </row>
    <row r="3071" spans="1:5" ht="12.75">
      <c r="A3071" s="184" t="s">
        <v>1273</v>
      </c>
      <c r="B3071" s="185"/>
      <c r="C3071" s="186"/>
      <c r="D3071" s="186"/>
      <c r="E3071" s="184">
        <f>E3070*0.2</f>
        <v>9.389850000000001</v>
      </c>
    </row>
    <row r="3072" spans="1:5" ht="12.75">
      <c r="A3072" s="184" t="s">
        <v>1238</v>
      </c>
      <c r="B3072" s="185"/>
      <c r="C3072" s="186"/>
      <c r="D3072" s="186"/>
      <c r="E3072" s="184">
        <f>SUM(E3070:E3071)</f>
        <v>56.3391</v>
      </c>
    </row>
    <row r="3073" spans="1:5" ht="12.75">
      <c r="A3073" s="190"/>
      <c r="B3073" s="190"/>
      <c r="C3073" s="190"/>
      <c r="D3073" s="190"/>
      <c r="E3073" s="190"/>
    </row>
    <row r="3074" spans="1:5" ht="12.75">
      <c r="A3074" s="316" t="s">
        <v>608</v>
      </c>
      <c r="B3074" s="316"/>
      <c r="C3074" s="316"/>
      <c r="D3074" s="316"/>
      <c r="E3074" s="316"/>
    </row>
    <row r="3075" spans="1:5" ht="12.75">
      <c r="A3075" s="192" t="s">
        <v>1247</v>
      </c>
      <c r="B3075" s="192" t="s">
        <v>1248</v>
      </c>
      <c r="C3075" s="192" t="s">
        <v>1249</v>
      </c>
      <c r="D3075" s="192" t="s">
        <v>1250</v>
      </c>
      <c r="E3075" s="192" t="s">
        <v>931</v>
      </c>
    </row>
    <row r="3076" spans="1:5" ht="12.75">
      <c r="A3076" s="186" t="s">
        <v>608</v>
      </c>
      <c r="B3076" s="185" t="s">
        <v>465</v>
      </c>
      <c r="C3076" s="186">
        <v>1</v>
      </c>
      <c r="D3076" s="186">
        <v>4</v>
      </c>
      <c r="E3076" s="186">
        <f>C3076*D3076</f>
        <v>4</v>
      </c>
    </row>
    <row r="3077" spans="1:5" ht="12.75">
      <c r="A3077" s="186" t="s">
        <v>26</v>
      </c>
      <c r="B3077" s="185"/>
      <c r="C3077" s="186"/>
      <c r="D3077" s="186"/>
      <c r="E3077" s="186">
        <f>SUM(E3076:E3076)</f>
        <v>4</v>
      </c>
    </row>
    <row r="3078" spans="1:5" ht="12.75">
      <c r="A3078" s="186"/>
      <c r="B3078" s="185"/>
      <c r="C3078" s="186"/>
      <c r="D3078" s="186"/>
      <c r="E3078" s="186"/>
    </row>
    <row r="3079" spans="1:5" ht="12.75">
      <c r="A3079" s="186" t="s">
        <v>691</v>
      </c>
      <c r="B3079" s="185" t="s">
        <v>1266</v>
      </c>
      <c r="C3079" s="186">
        <v>0.1</v>
      </c>
      <c r="D3079" s="186">
        <f>$H$6</f>
        <v>2.91</v>
      </c>
      <c r="E3079" s="186">
        <f>C3079*D3079</f>
        <v>0.29100000000000004</v>
      </c>
    </row>
    <row r="3080" spans="1:5" ht="12.75">
      <c r="A3080" s="186" t="s">
        <v>692</v>
      </c>
      <c r="B3080" s="185" t="s">
        <v>1266</v>
      </c>
      <c r="C3080" s="186">
        <v>0.1</v>
      </c>
      <c r="D3080" s="186">
        <f>$H$13</f>
        <v>2.2</v>
      </c>
      <c r="E3080" s="186">
        <f>C3080*D3080</f>
        <v>0.22000000000000003</v>
      </c>
    </row>
    <row r="3081" spans="1:5" ht="12.75">
      <c r="A3081" s="186" t="s">
        <v>1267</v>
      </c>
      <c r="B3081" s="185"/>
      <c r="C3081" s="186"/>
      <c r="D3081" s="186"/>
      <c r="E3081" s="186">
        <f>SUM(E3079:E3080)</f>
        <v>0.5110000000000001</v>
      </c>
    </row>
    <row r="3082" spans="1:5" ht="12.75">
      <c r="A3082" s="186"/>
      <c r="B3082" s="185"/>
      <c r="C3082" s="186"/>
      <c r="D3082" s="186"/>
      <c r="E3082" s="186"/>
    </row>
    <row r="3083" spans="1:5" ht="12.75">
      <c r="A3083" s="186" t="s">
        <v>1269</v>
      </c>
      <c r="B3083" s="185"/>
      <c r="C3083" s="186"/>
      <c r="D3083" s="186"/>
      <c r="E3083" s="186">
        <f>E3081*$H$4</f>
        <v>0.6387500000000002</v>
      </c>
    </row>
    <row r="3084" spans="1:5" ht="12.75">
      <c r="A3084" s="186"/>
      <c r="B3084" s="185"/>
      <c r="C3084" s="186"/>
      <c r="D3084" s="186"/>
      <c r="E3084" s="186"/>
    </row>
    <row r="3085" spans="1:5" ht="12.75">
      <c r="A3085" s="184" t="s">
        <v>1238</v>
      </c>
      <c r="B3085" s="185"/>
      <c r="C3085" s="186"/>
      <c r="D3085" s="186"/>
      <c r="E3085" s="184">
        <f>SUM(E3077,E3081,E3083)</f>
        <v>5.14975</v>
      </c>
    </row>
    <row r="3086" spans="1:5" ht="12.75">
      <c r="A3086" s="184" t="s">
        <v>1273</v>
      </c>
      <c r="B3086" s="185"/>
      <c r="C3086" s="186"/>
      <c r="D3086" s="186"/>
      <c r="E3086" s="184">
        <f>E3085*0.2</f>
        <v>1.0299500000000001</v>
      </c>
    </row>
    <row r="3087" spans="1:5" ht="12.75">
      <c r="A3087" s="184" t="s">
        <v>1238</v>
      </c>
      <c r="B3087" s="185"/>
      <c r="C3087" s="186"/>
      <c r="D3087" s="186"/>
      <c r="E3087" s="184">
        <f>SUM(E3085:E3086)</f>
        <v>6.1797</v>
      </c>
    </row>
    <row r="3088" spans="1:5" ht="12.75">
      <c r="A3088" s="190"/>
      <c r="B3088" s="190"/>
      <c r="C3088" s="190"/>
      <c r="D3088" s="190"/>
      <c r="E3088" s="190"/>
    </row>
    <row r="3089" spans="1:5" ht="12.75">
      <c r="A3089" s="316" t="s">
        <v>610</v>
      </c>
      <c r="B3089" s="316"/>
      <c r="C3089" s="316"/>
      <c r="D3089" s="316"/>
      <c r="E3089" s="316"/>
    </row>
    <row r="3090" spans="1:5" ht="12.75">
      <c r="A3090" s="192" t="s">
        <v>1247</v>
      </c>
      <c r="B3090" s="192" t="s">
        <v>1248</v>
      </c>
      <c r="C3090" s="192" t="s">
        <v>1249</v>
      </c>
      <c r="D3090" s="192" t="s">
        <v>1250</v>
      </c>
      <c r="E3090" s="192" t="s">
        <v>931</v>
      </c>
    </row>
    <row r="3091" spans="1:5" ht="12.75">
      <c r="A3091" s="186" t="s">
        <v>610</v>
      </c>
      <c r="B3091" s="185" t="s">
        <v>1010</v>
      </c>
      <c r="C3091" s="186">
        <v>1</v>
      </c>
      <c r="D3091" s="186">
        <v>60</v>
      </c>
      <c r="E3091" s="186">
        <f>C3091*D3091</f>
        <v>60</v>
      </c>
    </row>
    <row r="3092" spans="1:5" ht="12.75">
      <c r="A3092" s="186" t="s">
        <v>26</v>
      </c>
      <c r="B3092" s="185"/>
      <c r="C3092" s="186"/>
      <c r="D3092" s="186"/>
      <c r="E3092" s="186">
        <f>SUM(E3091:E3091)</f>
        <v>60</v>
      </c>
    </row>
    <row r="3093" spans="1:5" ht="12.75">
      <c r="A3093" s="186"/>
      <c r="B3093" s="185"/>
      <c r="C3093" s="186"/>
      <c r="D3093" s="186"/>
      <c r="E3093" s="186"/>
    </row>
    <row r="3094" spans="1:5" ht="12.75">
      <c r="A3094" s="186" t="s">
        <v>691</v>
      </c>
      <c r="B3094" s="185" t="s">
        <v>1266</v>
      </c>
      <c r="C3094" s="186">
        <v>1</v>
      </c>
      <c r="D3094" s="186">
        <f>$H$6</f>
        <v>2.91</v>
      </c>
      <c r="E3094" s="186">
        <f>C3094*D3094</f>
        <v>2.91</v>
      </c>
    </row>
    <row r="3095" spans="1:5" ht="12.75">
      <c r="A3095" s="186" t="s">
        <v>692</v>
      </c>
      <c r="B3095" s="185" t="s">
        <v>1266</v>
      </c>
      <c r="C3095" s="186">
        <v>1</v>
      </c>
      <c r="D3095" s="186">
        <f>$H$13</f>
        <v>2.2</v>
      </c>
      <c r="E3095" s="186">
        <f>C3095*D3095</f>
        <v>2.2</v>
      </c>
    </row>
    <row r="3096" spans="1:5" ht="12.75">
      <c r="A3096" s="186" t="s">
        <v>1267</v>
      </c>
      <c r="B3096" s="185"/>
      <c r="C3096" s="186"/>
      <c r="D3096" s="186"/>
      <c r="E3096" s="186">
        <f>SUM(E3094:E3095)</f>
        <v>5.11</v>
      </c>
    </row>
    <row r="3097" spans="1:5" ht="12.75">
      <c r="A3097" s="186"/>
      <c r="B3097" s="185"/>
      <c r="C3097" s="186"/>
      <c r="D3097" s="186"/>
      <c r="E3097" s="186"/>
    </row>
    <row r="3098" spans="1:5" ht="12.75">
      <c r="A3098" s="186" t="s">
        <v>1269</v>
      </c>
      <c r="B3098" s="185"/>
      <c r="C3098" s="186"/>
      <c r="D3098" s="186"/>
      <c r="E3098" s="186">
        <f>E3096*$H$4</f>
        <v>6.3875</v>
      </c>
    </row>
    <row r="3099" spans="1:5" ht="12.75">
      <c r="A3099" s="186"/>
      <c r="B3099" s="185"/>
      <c r="C3099" s="186"/>
      <c r="D3099" s="186"/>
      <c r="E3099" s="186"/>
    </row>
    <row r="3100" spans="1:5" ht="12.75">
      <c r="A3100" s="184" t="s">
        <v>1238</v>
      </c>
      <c r="B3100" s="185"/>
      <c r="C3100" s="186"/>
      <c r="D3100" s="186"/>
      <c r="E3100" s="184">
        <f>SUM(E3092,E3096,E3098)</f>
        <v>71.4975</v>
      </c>
    </row>
    <row r="3101" spans="1:5" ht="12.75">
      <c r="A3101" s="184" t="s">
        <v>1273</v>
      </c>
      <c r="B3101" s="185"/>
      <c r="C3101" s="186"/>
      <c r="D3101" s="186"/>
      <c r="E3101" s="184">
        <f>E3100*0.2</f>
        <v>14.299500000000002</v>
      </c>
    </row>
    <row r="3102" spans="1:5" ht="12.75">
      <c r="A3102" s="184" t="s">
        <v>1238</v>
      </c>
      <c r="B3102" s="185"/>
      <c r="C3102" s="186"/>
      <c r="D3102" s="186"/>
      <c r="E3102" s="184">
        <f>SUM(E3100:E3101)</f>
        <v>85.797</v>
      </c>
    </row>
    <row r="3103" spans="1:5" ht="12.75">
      <c r="A3103" s="190"/>
      <c r="B3103" s="190"/>
      <c r="C3103" s="190"/>
      <c r="D3103" s="190"/>
      <c r="E3103" s="190"/>
    </row>
    <row r="3104" spans="1:5" ht="12.75">
      <c r="A3104" s="316" t="s">
        <v>611</v>
      </c>
      <c r="B3104" s="316"/>
      <c r="C3104" s="316"/>
      <c r="D3104" s="316"/>
      <c r="E3104" s="316"/>
    </row>
    <row r="3105" spans="1:5" ht="12.75">
      <c r="A3105" s="192" t="s">
        <v>1247</v>
      </c>
      <c r="B3105" s="192" t="s">
        <v>1248</v>
      </c>
      <c r="C3105" s="192" t="s">
        <v>1249</v>
      </c>
      <c r="D3105" s="192" t="s">
        <v>1250</v>
      </c>
      <c r="E3105" s="192" t="s">
        <v>931</v>
      </c>
    </row>
    <row r="3106" spans="1:5" ht="12.75">
      <c r="A3106" s="186" t="s">
        <v>611</v>
      </c>
      <c r="B3106" s="185"/>
      <c r="C3106" s="186">
        <v>1</v>
      </c>
      <c r="D3106" s="186">
        <v>35</v>
      </c>
      <c r="E3106" s="186">
        <f>C3106*D3106</f>
        <v>35</v>
      </c>
    </row>
    <row r="3107" spans="1:5" ht="12.75">
      <c r="A3107" s="186" t="s">
        <v>26</v>
      </c>
      <c r="B3107" s="185"/>
      <c r="C3107" s="186"/>
      <c r="D3107" s="186"/>
      <c r="E3107" s="186">
        <f>SUM(E3106:E3106)</f>
        <v>35</v>
      </c>
    </row>
    <row r="3108" spans="1:5" ht="12.75">
      <c r="A3108" s="186"/>
      <c r="B3108" s="185"/>
      <c r="C3108" s="186"/>
      <c r="D3108" s="186"/>
      <c r="E3108" s="186"/>
    </row>
    <row r="3109" spans="1:5" ht="12.75">
      <c r="A3109" s="186" t="s">
        <v>691</v>
      </c>
      <c r="B3109" s="185" t="s">
        <v>1266</v>
      </c>
      <c r="C3109" s="186">
        <v>1</v>
      </c>
      <c r="D3109" s="186">
        <f>$H$6</f>
        <v>2.91</v>
      </c>
      <c r="E3109" s="186">
        <f>C3109*D3109</f>
        <v>2.91</v>
      </c>
    </row>
    <row r="3110" spans="1:5" ht="12.75">
      <c r="A3110" s="186" t="s">
        <v>692</v>
      </c>
      <c r="B3110" s="185" t="s">
        <v>1266</v>
      </c>
      <c r="C3110" s="186">
        <v>1</v>
      </c>
      <c r="D3110" s="186">
        <f>$H$13</f>
        <v>2.2</v>
      </c>
      <c r="E3110" s="186">
        <f>C3110*D3110</f>
        <v>2.2</v>
      </c>
    </row>
    <row r="3111" spans="1:5" ht="12.75">
      <c r="A3111" s="186" t="s">
        <v>1267</v>
      </c>
      <c r="B3111" s="185"/>
      <c r="C3111" s="186"/>
      <c r="D3111" s="186"/>
      <c r="E3111" s="186">
        <f>SUM(E3109:E3110)</f>
        <v>5.11</v>
      </c>
    </row>
    <row r="3112" spans="1:5" ht="12.75">
      <c r="A3112" s="186"/>
      <c r="B3112" s="185"/>
      <c r="C3112" s="186"/>
      <c r="D3112" s="186"/>
      <c r="E3112" s="186"/>
    </row>
    <row r="3113" spans="1:5" ht="12.75">
      <c r="A3113" s="186" t="s">
        <v>1269</v>
      </c>
      <c r="B3113" s="185"/>
      <c r="C3113" s="186"/>
      <c r="D3113" s="186"/>
      <c r="E3113" s="186">
        <f>E3111*$H$4</f>
        <v>6.3875</v>
      </c>
    </row>
    <row r="3114" spans="1:5" ht="12.75">
      <c r="A3114" s="186"/>
      <c r="B3114" s="185"/>
      <c r="C3114" s="186"/>
      <c r="D3114" s="186"/>
      <c r="E3114" s="186"/>
    </row>
    <row r="3115" spans="1:5" ht="12.75">
      <c r="A3115" s="184" t="s">
        <v>1238</v>
      </c>
      <c r="B3115" s="185"/>
      <c r="C3115" s="186"/>
      <c r="D3115" s="186"/>
      <c r="E3115" s="184">
        <f>SUM(E3107,E3111,E3113)</f>
        <v>46.4975</v>
      </c>
    </row>
    <row r="3116" spans="1:5" ht="12.75">
      <c r="A3116" s="184" t="s">
        <v>1273</v>
      </c>
      <c r="B3116" s="185"/>
      <c r="C3116" s="186"/>
      <c r="D3116" s="186"/>
      <c r="E3116" s="184">
        <f>E3115*0.2</f>
        <v>9.2995</v>
      </c>
    </row>
    <row r="3117" spans="1:5" ht="12.75">
      <c r="A3117" s="184" t="s">
        <v>1238</v>
      </c>
      <c r="B3117" s="185"/>
      <c r="C3117" s="186"/>
      <c r="D3117" s="186"/>
      <c r="E3117" s="184">
        <f>SUM(E3115:E3116)</f>
        <v>55.797000000000004</v>
      </c>
    </row>
    <row r="3118" spans="1:5" ht="12.75">
      <c r="A3118" s="190"/>
      <c r="B3118" s="190"/>
      <c r="C3118" s="190"/>
      <c r="D3118" s="190"/>
      <c r="E3118" s="190"/>
    </row>
    <row r="3119" spans="1:5" ht="12.75">
      <c r="A3119" s="316" t="s">
        <v>612</v>
      </c>
      <c r="B3119" s="316"/>
      <c r="C3119" s="316"/>
      <c r="D3119" s="316"/>
      <c r="E3119" s="316"/>
    </row>
    <row r="3120" spans="1:5" ht="12.75">
      <c r="A3120" s="192" t="s">
        <v>1247</v>
      </c>
      <c r="B3120" s="192" t="s">
        <v>1248</v>
      </c>
      <c r="C3120" s="192" t="s">
        <v>1249</v>
      </c>
      <c r="D3120" s="192" t="s">
        <v>1250</v>
      </c>
      <c r="E3120" s="192" t="s">
        <v>931</v>
      </c>
    </row>
    <row r="3121" spans="1:5" ht="12.75">
      <c r="A3121" s="186" t="s">
        <v>612</v>
      </c>
      <c r="B3121" s="185" t="s">
        <v>465</v>
      </c>
      <c r="C3121" s="186">
        <v>1</v>
      </c>
      <c r="D3121" s="186">
        <v>23</v>
      </c>
      <c r="E3121" s="186">
        <f>C3121*D3121</f>
        <v>23</v>
      </c>
    </row>
    <row r="3122" spans="1:5" ht="12.75">
      <c r="A3122" s="186" t="s">
        <v>26</v>
      </c>
      <c r="B3122" s="185"/>
      <c r="C3122" s="186"/>
      <c r="D3122" s="186"/>
      <c r="E3122" s="186">
        <f>SUM(E3121:E3121)</f>
        <v>23</v>
      </c>
    </row>
    <row r="3123" spans="1:5" ht="12.75">
      <c r="A3123" s="186"/>
      <c r="B3123" s="185"/>
      <c r="C3123" s="186"/>
      <c r="D3123" s="186"/>
      <c r="E3123" s="186"/>
    </row>
    <row r="3124" spans="1:5" ht="12.75">
      <c r="A3124" s="186" t="s">
        <v>691</v>
      </c>
      <c r="B3124" s="185" t="s">
        <v>1266</v>
      </c>
      <c r="C3124" s="186">
        <v>1</v>
      </c>
      <c r="D3124" s="186">
        <f>$H$6</f>
        <v>2.91</v>
      </c>
      <c r="E3124" s="186">
        <f>C3124*D3124</f>
        <v>2.91</v>
      </c>
    </row>
    <row r="3125" spans="1:5" ht="12.75">
      <c r="A3125" s="186" t="s">
        <v>692</v>
      </c>
      <c r="B3125" s="185" t="s">
        <v>1266</v>
      </c>
      <c r="C3125" s="186">
        <v>1</v>
      </c>
      <c r="D3125" s="186">
        <f>$H$13</f>
        <v>2.2</v>
      </c>
      <c r="E3125" s="186">
        <f>C3125*D3125</f>
        <v>2.2</v>
      </c>
    </row>
    <row r="3126" spans="1:5" ht="12.75">
      <c r="A3126" s="186" t="s">
        <v>1267</v>
      </c>
      <c r="B3126" s="185"/>
      <c r="C3126" s="186"/>
      <c r="D3126" s="186"/>
      <c r="E3126" s="186">
        <f>SUM(E3124:E3125)</f>
        <v>5.11</v>
      </c>
    </row>
    <row r="3127" spans="1:5" ht="12.75">
      <c r="A3127" s="186"/>
      <c r="B3127" s="185"/>
      <c r="C3127" s="186"/>
      <c r="D3127" s="186"/>
      <c r="E3127" s="186"/>
    </row>
    <row r="3128" spans="1:5" ht="12.75">
      <c r="A3128" s="186" t="s">
        <v>1269</v>
      </c>
      <c r="B3128" s="185"/>
      <c r="C3128" s="186"/>
      <c r="D3128" s="186"/>
      <c r="E3128" s="186">
        <f>E3126*$H$4</f>
        <v>6.3875</v>
      </c>
    </row>
    <row r="3129" spans="1:5" ht="12.75">
      <c r="A3129" s="186"/>
      <c r="B3129" s="185"/>
      <c r="C3129" s="186"/>
      <c r="D3129" s="186"/>
      <c r="E3129" s="186"/>
    </row>
    <row r="3130" spans="1:5" ht="12.75">
      <c r="A3130" s="184" t="s">
        <v>1238</v>
      </c>
      <c r="B3130" s="185"/>
      <c r="C3130" s="186"/>
      <c r="D3130" s="186"/>
      <c r="E3130" s="184">
        <f>SUM(E3122,E3126,E3128)</f>
        <v>34.4975</v>
      </c>
    </row>
    <row r="3131" spans="1:5" ht="12.75">
      <c r="A3131" s="184" t="s">
        <v>1273</v>
      </c>
      <c r="B3131" s="185"/>
      <c r="C3131" s="186"/>
      <c r="D3131" s="186"/>
      <c r="E3131" s="184">
        <f>E3130*0.2</f>
        <v>6.899500000000001</v>
      </c>
    </row>
    <row r="3132" spans="1:5" ht="12.75">
      <c r="A3132" s="184" t="s">
        <v>1238</v>
      </c>
      <c r="B3132" s="185"/>
      <c r="C3132" s="186"/>
      <c r="D3132" s="186"/>
      <c r="E3132" s="184">
        <f>SUM(E3130:E3131)</f>
        <v>41.397000000000006</v>
      </c>
    </row>
    <row r="3133" spans="1:5" ht="12.75">
      <c r="A3133" s="190"/>
      <c r="B3133" s="190"/>
      <c r="C3133" s="190"/>
      <c r="D3133" s="190"/>
      <c r="E3133" s="190"/>
    </row>
    <row r="3134" spans="1:5" ht="12.75">
      <c r="A3134" s="316" t="s">
        <v>613</v>
      </c>
      <c r="B3134" s="316"/>
      <c r="C3134" s="316"/>
      <c r="D3134" s="316"/>
      <c r="E3134" s="316"/>
    </row>
    <row r="3135" spans="1:5" ht="12.75">
      <c r="A3135" s="192" t="s">
        <v>1247</v>
      </c>
      <c r="B3135" s="192" t="s">
        <v>1248</v>
      </c>
      <c r="C3135" s="192" t="s">
        <v>1249</v>
      </c>
      <c r="D3135" s="192" t="s">
        <v>1250</v>
      </c>
      <c r="E3135" s="192" t="s">
        <v>931</v>
      </c>
    </row>
    <row r="3136" spans="1:5" ht="12.75">
      <c r="A3136" s="186" t="s">
        <v>613</v>
      </c>
      <c r="B3136" s="185" t="s">
        <v>465</v>
      </c>
      <c r="C3136" s="186">
        <v>1</v>
      </c>
      <c r="D3136" s="186">
        <v>27</v>
      </c>
      <c r="E3136" s="186">
        <f>C3136*D3136</f>
        <v>27</v>
      </c>
    </row>
    <row r="3137" spans="1:5" ht="12.75">
      <c r="A3137" s="186" t="s">
        <v>26</v>
      </c>
      <c r="B3137" s="185"/>
      <c r="C3137" s="186"/>
      <c r="D3137" s="186"/>
      <c r="E3137" s="186">
        <f>SUM(E3136:E3136)</f>
        <v>27</v>
      </c>
    </row>
    <row r="3138" spans="1:5" ht="12.75">
      <c r="A3138" s="186"/>
      <c r="B3138" s="185"/>
      <c r="C3138" s="186"/>
      <c r="D3138" s="186"/>
      <c r="E3138" s="186"/>
    </row>
    <row r="3139" spans="1:5" ht="12.75">
      <c r="A3139" s="186" t="s">
        <v>691</v>
      </c>
      <c r="B3139" s="185" t="s">
        <v>1266</v>
      </c>
      <c r="C3139" s="186">
        <v>1</v>
      </c>
      <c r="D3139" s="186">
        <f>$H$6</f>
        <v>2.91</v>
      </c>
      <c r="E3139" s="186">
        <f>C3139*D3139</f>
        <v>2.91</v>
      </c>
    </row>
    <row r="3140" spans="1:5" ht="12.75">
      <c r="A3140" s="186" t="s">
        <v>692</v>
      </c>
      <c r="B3140" s="185" t="s">
        <v>1266</v>
      </c>
      <c r="C3140" s="186">
        <v>1</v>
      </c>
      <c r="D3140" s="186">
        <f>$H$13</f>
        <v>2.2</v>
      </c>
      <c r="E3140" s="186">
        <f>C3140*D3140</f>
        <v>2.2</v>
      </c>
    </row>
    <row r="3141" spans="1:5" ht="12.75">
      <c r="A3141" s="186" t="s">
        <v>1267</v>
      </c>
      <c r="B3141" s="185"/>
      <c r="C3141" s="186"/>
      <c r="D3141" s="186"/>
      <c r="E3141" s="186">
        <f>SUM(E3139:E3140)</f>
        <v>5.11</v>
      </c>
    </row>
    <row r="3142" spans="1:5" ht="12.75">
      <c r="A3142" s="186"/>
      <c r="B3142" s="185"/>
      <c r="C3142" s="186"/>
      <c r="D3142" s="186"/>
      <c r="E3142" s="186"/>
    </row>
    <row r="3143" spans="1:5" ht="12.75">
      <c r="A3143" s="186" t="s">
        <v>1269</v>
      </c>
      <c r="B3143" s="185"/>
      <c r="C3143" s="186"/>
      <c r="D3143" s="186"/>
      <c r="E3143" s="186">
        <f>E3141*$H$4</f>
        <v>6.3875</v>
      </c>
    </row>
    <row r="3144" spans="1:5" ht="12.75">
      <c r="A3144" s="186"/>
      <c r="B3144" s="185"/>
      <c r="C3144" s="186"/>
      <c r="D3144" s="186"/>
      <c r="E3144" s="186"/>
    </row>
    <row r="3145" spans="1:5" ht="12.75">
      <c r="A3145" s="184" t="s">
        <v>1238</v>
      </c>
      <c r="B3145" s="185"/>
      <c r="C3145" s="186"/>
      <c r="D3145" s="186"/>
      <c r="E3145" s="184">
        <f>SUM(E3137,E3141,E3143)</f>
        <v>38.4975</v>
      </c>
    </row>
    <row r="3146" spans="1:5" ht="12.75">
      <c r="A3146" s="184" t="s">
        <v>1273</v>
      </c>
      <c r="B3146" s="185"/>
      <c r="C3146" s="186"/>
      <c r="D3146" s="186"/>
      <c r="E3146" s="184">
        <f>E3145*0.2</f>
        <v>7.6995000000000005</v>
      </c>
    </row>
    <row r="3147" spans="1:5" ht="12.75">
      <c r="A3147" s="184" t="s">
        <v>1238</v>
      </c>
      <c r="B3147" s="185"/>
      <c r="C3147" s="186"/>
      <c r="D3147" s="186"/>
      <c r="E3147" s="184">
        <f>SUM(E3145:E3146)</f>
        <v>46.197</v>
      </c>
    </row>
    <row r="3148" spans="1:5" ht="12.75">
      <c r="A3148" s="190"/>
      <c r="B3148" s="190"/>
      <c r="C3148" s="190"/>
      <c r="D3148" s="190"/>
      <c r="E3148" s="190"/>
    </row>
    <row r="3149" spans="1:5" ht="12.75">
      <c r="A3149" s="316" t="s">
        <v>614</v>
      </c>
      <c r="B3149" s="316"/>
      <c r="C3149" s="316"/>
      <c r="D3149" s="316"/>
      <c r="E3149" s="316"/>
    </row>
    <row r="3150" spans="1:5" ht="12.75">
      <c r="A3150" s="192" t="s">
        <v>1247</v>
      </c>
      <c r="B3150" s="192" t="s">
        <v>1248</v>
      </c>
      <c r="C3150" s="192" t="s">
        <v>1249</v>
      </c>
      <c r="D3150" s="192" t="s">
        <v>1250</v>
      </c>
      <c r="E3150" s="192" t="s">
        <v>931</v>
      </c>
    </row>
    <row r="3151" spans="1:5" ht="12.75">
      <c r="A3151" s="186"/>
      <c r="B3151" s="185"/>
      <c r="C3151" s="186"/>
      <c r="D3151" s="186"/>
      <c r="E3151" s="186"/>
    </row>
    <row r="3152" spans="1:5" ht="12.75">
      <c r="A3152" s="186" t="s">
        <v>26</v>
      </c>
      <c r="B3152" s="185"/>
      <c r="C3152" s="186"/>
      <c r="D3152" s="186"/>
      <c r="E3152" s="186"/>
    </row>
    <row r="3153" spans="1:5" ht="12.75">
      <c r="A3153" s="186"/>
      <c r="B3153" s="185"/>
      <c r="C3153" s="186"/>
      <c r="D3153" s="186"/>
      <c r="E3153" s="186"/>
    </row>
    <row r="3154" spans="1:5" ht="12.75">
      <c r="A3154" s="186" t="s">
        <v>691</v>
      </c>
      <c r="B3154" s="185" t="s">
        <v>1266</v>
      </c>
      <c r="C3154" s="186">
        <v>3</v>
      </c>
      <c r="D3154" s="186">
        <f>$H$6</f>
        <v>2.91</v>
      </c>
      <c r="E3154" s="186">
        <f>C3154*D3154</f>
        <v>8.73</v>
      </c>
    </row>
    <row r="3155" spans="1:5" ht="12.75">
      <c r="A3155" s="186" t="s">
        <v>692</v>
      </c>
      <c r="B3155" s="185" t="s">
        <v>1266</v>
      </c>
      <c r="C3155" s="186">
        <v>3</v>
      </c>
      <c r="D3155" s="186">
        <f>$H$13</f>
        <v>2.2</v>
      </c>
      <c r="E3155" s="186">
        <f>C3155*D3155</f>
        <v>6.6000000000000005</v>
      </c>
    </row>
    <row r="3156" spans="1:5" ht="12.75">
      <c r="A3156" s="186" t="s">
        <v>1267</v>
      </c>
      <c r="B3156" s="185"/>
      <c r="C3156" s="186"/>
      <c r="D3156" s="186"/>
      <c r="E3156" s="186">
        <f>SUM(E3154:E3155)</f>
        <v>15.330000000000002</v>
      </c>
    </row>
    <row r="3157" spans="1:5" ht="12.75">
      <c r="A3157" s="186"/>
      <c r="B3157" s="185"/>
      <c r="C3157" s="186"/>
      <c r="D3157" s="186"/>
      <c r="E3157" s="186"/>
    </row>
    <row r="3158" spans="1:5" ht="12.75">
      <c r="A3158" s="186" t="s">
        <v>1269</v>
      </c>
      <c r="B3158" s="185"/>
      <c r="C3158" s="186"/>
      <c r="D3158" s="186"/>
      <c r="E3158" s="186">
        <f>E3156*$H$4</f>
        <v>19.1625</v>
      </c>
    </row>
    <row r="3159" spans="1:5" ht="12.75">
      <c r="A3159" s="186"/>
      <c r="B3159" s="185"/>
      <c r="C3159" s="186"/>
      <c r="D3159" s="186"/>
      <c r="E3159" s="186"/>
    </row>
    <row r="3160" spans="1:5" ht="12.75">
      <c r="A3160" s="184" t="s">
        <v>1238</v>
      </c>
      <c r="B3160" s="185"/>
      <c r="C3160" s="186"/>
      <c r="D3160" s="186"/>
      <c r="E3160" s="184">
        <f>SUM(E3152,E3156,E3158)</f>
        <v>34.49250000000001</v>
      </c>
    </row>
    <row r="3161" spans="1:5" ht="12.75">
      <c r="A3161" s="184" t="s">
        <v>1273</v>
      </c>
      <c r="B3161" s="185"/>
      <c r="C3161" s="186"/>
      <c r="D3161" s="186"/>
      <c r="E3161" s="184">
        <f>E3160*0.2</f>
        <v>6.898500000000002</v>
      </c>
    </row>
    <row r="3162" spans="1:5" ht="12.75">
      <c r="A3162" s="184" t="s">
        <v>1238</v>
      </c>
      <c r="B3162" s="185"/>
      <c r="C3162" s="186"/>
      <c r="D3162" s="186"/>
      <c r="E3162" s="184">
        <f>SUM(E3160:E3161)</f>
        <v>41.391000000000005</v>
      </c>
    </row>
    <row r="3163" spans="1:5" ht="12.75">
      <c r="A3163" s="190"/>
      <c r="B3163" s="190"/>
      <c r="C3163" s="190"/>
      <c r="D3163" s="190"/>
      <c r="E3163" s="190"/>
    </row>
    <row r="3164" spans="1:5" ht="12.75">
      <c r="A3164" s="316" t="s">
        <v>616</v>
      </c>
      <c r="B3164" s="316"/>
      <c r="C3164" s="316"/>
      <c r="D3164" s="316"/>
      <c r="E3164" s="316"/>
    </row>
    <row r="3165" spans="1:5" ht="12.75">
      <c r="A3165" s="192" t="s">
        <v>1247</v>
      </c>
      <c r="B3165" s="192" t="s">
        <v>1248</v>
      </c>
      <c r="C3165" s="192" t="s">
        <v>1249</v>
      </c>
      <c r="D3165" s="192" t="s">
        <v>1250</v>
      </c>
      <c r="E3165" s="192" t="s">
        <v>931</v>
      </c>
    </row>
    <row r="3166" spans="1:5" ht="12.75">
      <c r="A3166" s="186" t="s">
        <v>616</v>
      </c>
      <c r="B3166" s="185" t="s">
        <v>1014</v>
      </c>
      <c r="C3166" s="186">
        <v>1</v>
      </c>
      <c r="D3166" s="186">
        <v>4</v>
      </c>
      <c r="E3166" s="186">
        <f>C3166*D3166</f>
        <v>4</v>
      </c>
    </row>
    <row r="3167" spans="1:5" ht="12.75">
      <c r="A3167" s="186" t="s">
        <v>26</v>
      </c>
      <c r="B3167" s="185"/>
      <c r="C3167" s="186"/>
      <c r="D3167" s="186"/>
      <c r="E3167" s="186">
        <f>SUM(E3166:E3166)</f>
        <v>4</v>
      </c>
    </row>
    <row r="3168" spans="1:5" ht="12.75">
      <c r="A3168" s="186"/>
      <c r="B3168" s="185"/>
      <c r="C3168" s="186"/>
      <c r="D3168" s="186"/>
      <c r="E3168" s="186"/>
    </row>
    <row r="3169" spans="1:5" ht="12.75">
      <c r="A3169" s="186" t="s">
        <v>691</v>
      </c>
      <c r="B3169" s="185" t="s">
        <v>1266</v>
      </c>
      <c r="C3169" s="186">
        <v>0.2</v>
      </c>
      <c r="D3169" s="186">
        <f>$H$6</f>
        <v>2.91</v>
      </c>
      <c r="E3169" s="186">
        <f>C3169*D3169</f>
        <v>0.5820000000000001</v>
      </c>
    </row>
    <row r="3170" spans="1:5" ht="12.75">
      <c r="A3170" s="186" t="s">
        <v>692</v>
      </c>
      <c r="B3170" s="185" t="s">
        <v>1266</v>
      </c>
      <c r="C3170" s="186">
        <v>0.2</v>
      </c>
      <c r="D3170" s="186">
        <f>$H$13</f>
        <v>2.2</v>
      </c>
      <c r="E3170" s="186">
        <f>C3170*D3170</f>
        <v>0.44000000000000006</v>
      </c>
    </row>
    <row r="3171" spans="1:5" ht="12.75">
      <c r="A3171" s="186" t="s">
        <v>1267</v>
      </c>
      <c r="B3171" s="185"/>
      <c r="C3171" s="186"/>
      <c r="D3171" s="186"/>
      <c r="E3171" s="186">
        <f>SUM(E3169:E3170)</f>
        <v>1.0220000000000002</v>
      </c>
    </row>
    <row r="3172" spans="1:5" ht="12.75">
      <c r="A3172" s="186"/>
      <c r="B3172" s="185"/>
      <c r="C3172" s="186"/>
      <c r="D3172" s="186"/>
      <c r="E3172" s="186"/>
    </row>
    <row r="3173" spans="1:5" ht="12.75">
      <c r="A3173" s="186" t="s">
        <v>1269</v>
      </c>
      <c r="B3173" s="185"/>
      <c r="C3173" s="186"/>
      <c r="D3173" s="186"/>
      <c r="E3173" s="186">
        <f>E3171*$H$4</f>
        <v>1.2775000000000003</v>
      </c>
    </row>
    <row r="3174" spans="1:5" ht="12.75">
      <c r="A3174" s="186"/>
      <c r="B3174" s="185"/>
      <c r="C3174" s="186"/>
      <c r="D3174" s="186"/>
      <c r="E3174" s="186"/>
    </row>
    <row r="3175" spans="1:5" ht="12.75">
      <c r="A3175" s="184" t="s">
        <v>1238</v>
      </c>
      <c r="B3175" s="185"/>
      <c r="C3175" s="186"/>
      <c r="D3175" s="186"/>
      <c r="E3175" s="184">
        <f>SUM(E3167,E3171,E3173)</f>
        <v>6.2995</v>
      </c>
    </row>
    <row r="3176" spans="1:5" ht="12.75">
      <c r="A3176" s="184" t="s">
        <v>1273</v>
      </c>
      <c r="B3176" s="185"/>
      <c r="C3176" s="186"/>
      <c r="D3176" s="186"/>
      <c r="E3176" s="184">
        <f>E3175*0.2</f>
        <v>1.2599</v>
      </c>
    </row>
    <row r="3177" spans="1:5" ht="12.75">
      <c r="A3177" s="184" t="s">
        <v>1238</v>
      </c>
      <c r="B3177" s="185"/>
      <c r="C3177" s="186"/>
      <c r="D3177" s="186"/>
      <c r="E3177" s="184">
        <f>SUM(E3175:E3176)</f>
        <v>7.5594</v>
      </c>
    </row>
    <row r="3178" spans="1:5" ht="12.75">
      <c r="A3178" s="190"/>
      <c r="B3178" s="190"/>
      <c r="C3178" s="190"/>
      <c r="D3178" s="190"/>
      <c r="E3178" s="190"/>
    </row>
    <row r="3179" spans="1:5" ht="12.75">
      <c r="A3179" s="316" t="s">
        <v>617</v>
      </c>
      <c r="B3179" s="316"/>
      <c r="C3179" s="316"/>
      <c r="D3179" s="316"/>
      <c r="E3179" s="316"/>
    </row>
    <row r="3180" spans="1:5" ht="12.75">
      <c r="A3180" s="192" t="s">
        <v>1247</v>
      </c>
      <c r="B3180" s="192" t="s">
        <v>1248</v>
      </c>
      <c r="C3180" s="192" t="s">
        <v>1249</v>
      </c>
      <c r="D3180" s="192" t="s">
        <v>1250</v>
      </c>
      <c r="E3180" s="192" t="s">
        <v>931</v>
      </c>
    </row>
    <row r="3181" spans="1:5" ht="12.75">
      <c r="A3181" s="186" t="s">
        <v>617</v>
      </c>
      <c r="B3181" s="185" t="s">
        <v>465</v>
      </c>
      <c r="C3181" s="186">
        <v>1</v>
      </c>
      <c r="D3181" s="186">
        <v>6</v>
      </c>
      <c r="E3181" s="186">
        <f>C3181*D3181</f>
        <v>6</v>
      </c>
    </row>
    <row r="3182" spans="1:5" ht="12.75">
      <c r="A3182" s="186" t="s">
        <v>26</v>
      </c>
      <c r="B3182" s="185"/>
      <c r="C3182" s="186"/>
      <c r="D3182" s="186"/>
      <c r="E3182" s="186">
        <f>SUM(E3181:E3181)</f>
        <v>6</v>
      </c>
    </row>
    <row r="3183" spans="1:5" ht="12.75">
      <c r="A3183" s="186"/>
      <c r="B3183" s="185"/>
      <c r="C3183" s="186"/>
      <c r="D3183" s="186"/>
      <c r="E3183" s="186"/>
    </row>
    <row r="3184" spans="1:5" ht="12.75">
      <c r="A3184" s="186" t="s">
        <v>691</v>
      </c>
      <c r="B3184" s="185" t="s">
        <v>1266</v>
      </c>
      <c r="C3184" s="186">
        <v>0.2</v>
      </c>
      <c r="D3184" s="186">
        <f>$H$6</f>
        <v>2.91</v>
      </c>
      <c r="E3184" s="186">
        <f>C3184*D3184</f>
        <v>0.5820000000000001</v>
      </c>
    </row>
    <row r="3185" spans="1:5" ht="12.75">
      <c r="A3185" s="186" t="s">
        <v>692</v>
      </c>
      <c r="B3185" s="185" t="s">
        <v>1266</v>
      </c>
      <c r="C3185" s="186">
        <v>0.2</v>
      </c>
      <c r="D3185" s="186">
        <f>$H$13</f>
        <v>2.2</v>
      </c>
      <c r="E3185" s="186">
        <f>C3185*D3185</f>
        <v>0.44000000000000006</v>
      </c>
    </row>
    <row r="3186" spans="1:5" ht="12.75">
      <c r="A3186" s="186" t="s">
        <v>1267</v>
      </c>
      <c r="B3186" s="185"/>
      <c r="C3186" s="186"/>
      <c r="D3186" s="186"/>
      <c r="E3186" s="186">
        <f>SUM(E3184:E3185)</f>
        <v>1.0220000000000002</v>
      </c>
    </row>
    <row r="3187" spans="1:5" ht="12.75">
      <c r="A3187" s="186"/>
      <c r="B3187" s="185"/>
      <c r="C3187" s="186"/>
      <c r="D3187" s="186"/>
      <c r="E3187" s="186"/>
    </row>
    <row r="3188" spans="1:5" ht="12.75">
      <c r="A3188" s="186" t="s">
        <v>1269</v>
      </c>
      <c r="B3188" s="185"/>
      <c r="C3188" s="186"/>
      <c r="D3188" s="186"/>
      <c r="E3188" s="186">
        <f>E3186*$H$4</f>
        <v>1.2775000000000003</v>
      </c>
    </row>
    <row r="3189" spans="1:5" ht="12.75">
      <c r="A3189" s="186"/>
      <c r="B3189" s="185"/>
      <c r="C3189" s="186"/>
      <c r="D3189" s="186"/>
      <c r="E3189" s="186"/>
    </row>
    <row r="3190" spans="1:5" ht="12.75">
      <c r="A3190" s="184" t="s">
        <v>1238</v>
      </c>
      <c r="B3190" s="185"/>
      <c r="C3190" s="186"/>
      <c r="D3190" s="186"/>
      <c r="E3190" s="184">
        <f>SUM(E3182,E3186,E3188)</f>
        <v>8.2995</v>
      </c>
    </row>
    <row r="3191" spans="1:5" ht="12.75">
      <c r="A3191" s="184" t="s">
        <v>1273</v>
      </c>
      <c r="B3191" s="185"/>
      <c r="C3191" s="186"/>
      <c r="D3191" s="186"/>
      <c r="E3191" s="184">
        <f>E3190*0.2</f>
        <v>1.6599000000000002</v>
      </c>
    </row>
    <row r="3192" spans="1:5" ht="12.75">
      <c r="A3192" s="184" t="s">
        <v>1238</v>
      </c>
      <c r="B3192" s="185"/>
      <c r="C3192" s="186"/>
      <c r="D3192" s="186"/>
      <c r="E3192" s="184">
        <f>SUM(E3190:E3191)</f>
        <v>9.9594</v>
      </c>
    </row>
    <row r="3193" spans="1:5" ht="12.75">
      <c r="A3193" s="190"/>
      <c r="B3193" s="190"/>
      <c r="C3193" s="190"/>
      <c r="D3193" s="190"/>
      <c r="E3193" s="190"/>
    </row>
    <row r="3194" spans="1:5" ht="12.75">
      <c r="A3194" s="316" t="s">
        <v>618</v>
      </c>
      <c r="B3194" s="316"/>
      <c r="C3194" s="316"/>
      <c r="D3194" s="316"/>
      <c r="E3194" s="316"/>
    </row>
    <row r="3195" spans="1:5" ht="12.75">
      <c r="A3195" s="192" t="s">
        <v>1247</v>
      </c>
      <c r="B3195" s="192" t="s">
        <v>1248</v>
      </c>
      <c r="C3195" s="192" t="s">
        <v>1249</v>
      </c>
      <c r="D3195" s="192" t="s">
        <v>1250</v>
      </c>
      <c r="E3195" s="192" t="s">
        <v>931</v>
      </c>
    </row>
    <row r="3196" spans="1:5" ht="12.75">
      <c r="A3196" s="186" t="s">
        <v>618</v>
      </c>
      <c r="B3196" s="185" t="s">
        <v>1014</v>
      </c>
      <c r="C3196" s="186">
        <v>1</v>
      </c>
      <c r="D3196" s="186">
        <v>15</v>
      </c>
      <c r="E3196" s="186">
        <f>C3196*D3196</f>
        <v>15</v>
      </c>
    </row>
    <row r="3197" spans="1:5" ht="12.75">
      <c r="A3197" s="186" t="s">
        <v>26</v>
      </c>
      <c r="B3197" s="185"/>
      <c r="C3197" s="186"/>
      <c r="D3197" s="186"/>
      <c r="E3197" s="186">
        <f>SUM(E3196:E3196)</f>
        <v>15</v>
      </c>
    </row>
    <row r="3198" spans="1:5" ht="12.75">
      <c r="A3198" s="186"/>
      <c r="B3198" s="185"/>
      <c r="C3198" s="186"/>
      <c r="D3198" s="186"/>
      <c r="E3198" s="186"/>
    </row>
    <row r="3199" spans="1:5" ht="12.75">
      <c r="A3199" s="186" t="s">
        <v>691</v>
      </c>
      <c r="B3199" s="185" t="s">
        <v>1266</v>
      </c>
      <c r="C3199" s="186">
        <v>0.2</v>
      </c>
      <c r="D3199" s="186">
        <f>$H$6</f>
        <v>2.91</v>
      </c>
      <c r="E3199" s="186">
        <f>C3199*D3199</f>
        <v>0.5820000000000001</v>
      </c>
    </row>
    <row r="3200" spans="1:5" ht="12.75">
      <c r="A3200" s="186" t="s">
        <v>692</v>
      </c>
      <c r="B3200" s="185" t="s">
        <v>1266</v>
      </c>
      <c r="C3200" s="186">
        <v>0.2</v>
      </c>
      <c r="D3200" s="186">
        <f>$H$13</f>
        <v>2.2</v>
      </c>
      <c r="E3200" s="186">
        <f>C3200*D3200</f>
        <v>0.44000000000000006</v>
      </c>
    </row>
    <row r="3201" spans="1:5" ht="12.75">
      <c r="A3201" s="186" t="s">
        <v>1267</v>
      </c>
      <c r="B3201" s="185"/>
      <c r="C3201" s="186"/>
      <c r="D3201" s="186"/>
      <c r="E3201" s="186">
        <f>SUM(E3199:E3200)</f>
        <v>1.0220000000000002</v>
      </c>
    </row>
    <row r="3202" spans="1:5" ht="12.75">
      <c r="A3202" s="186"/>
      <c r="B3202" s="185"/>
      <c r="C3202" s="186"/>
      <c r="D3202" s="186"/>
      <c r="E3202" s="186"/>
    </row>
    <row r="3203" spans="1:5" ht="12.75">
      <c r="A3203" s="186" t="s">
        <v>1269</v>
      </c>
      <c r="B3203" s="185"/>
      <c r="C3203" s="186"/>
      <c r="D3203" s="186"/>
      <c r="E3203" s="186">
        <f>E3201*$H$4</f>
        <v>1.2775000000000003</v>
      </c>
    </row>
    <row r="3204" spans="1:5" ht="12.75">
      <c r="A3204" s="186"/>
      <c r="B3204" s="185"/>
      <c r="C3204" s="186"/>
      <c r="D3204" s="186"/>
      <c r="E3204" s="186"/>
    </row>
    <row r="3205" spans="1:5" ht="12.75">
      <c r="A3205" s="184" t="s">
        <v>1238</v>
      </c>
      <c r="B3205" s="185"/>
      <c r="C3205" s="186"/>
      <c r="D3205" s="186"/>
      <c r="E3205" s="184">
        <f>SUM(E3197,E3201,E3203)</f>
        <v>17.2995</v>
      </c>
    </row>
    <row r="3206" spans="1:5" ht="12.75">
      <c r="A3206" s="184" t="s">
        <v>1273</v>
      </c>
      <c r="B3206" s="185"/>
      <c r="C3206" s="186"/>
      <c r="D3206" s="186"/>
      <c r="E3206" s="184">
        <f>E3205*0.2</f>
        <v>3.4598999999999998</v>
      </c>
    </row>
    <row r="3207" spans="1:5" ht="12.75">
      <c r="A3207" s="184" t="s">
        <v>1238</v>
      </c>
      <c r="B3207" s="185"/>
      <c r="C3207" s="186"/>
      <c r="D3207" s="186"/>
      <c r="E3207" s="184">
        <f>SUM(E3205:E3206)</f>
        <v>20.7594</v>
      </c>
    </row>
    <row r="3208" spans="1:5" ht="12.75">
      <c r="A3208" s="190"/>
      <c r="B3208" s="190"/>
      <c r="C3208" s="190"/>
      <c r="D3208" s="190"/>
      <c r="E3208" s="190"/>
    </row>
    <row r="3209" spans="1:5" ht="12.75">
      <c r="A3209" s="316" t="s">
        <v>109</v>
      </c>
      <c r="B3209" s="316"/>
      <c r="C3209" s="316"/>
      <c r="D3209" s="316"/>
      <c r="E3209" s="316"/>
    </row>
    <row r="3210" spans="1:5" ht="12.75">
      <c r="A3210" s="192" t="s">
        <v>1247</v>
      </c>
      <c r="B3210" s="192" t="s">
        <v>1248</v>
      </c>
      <c r="C3210" s="192" t="s">
        <v>1249</v>
      </c>
      <c r="D3210" s="192" t="s">
        <v>1250</v>
      </c>
      <c r="E3210" s="192" t="s">
        <v>931</v>
      </c>
    </row>
    <row r="3211" spans="1:5" ht="12.75">
      <c r="A3211" s="186" t="s">
        <v>109</v>
      </c>
      <c r="B3211" s="185" t="s">
        <v>1014</v>
      </c>
      <c r="C3211" s="186">
        <v>1</v>
      </c>
      <c r="D3211" s="186">
        <v>20</v>
      </c>
      <c r="E3211" s="186">
        <f>C3211*D3211</f>
        <v>20</v>
      </c>
    </row>
    <row r="3212" spans="1:5" ht="12.75">
      <c r="A3212" s="186" t="s">
        <v>26</v>
      </c>
      <c r="B3212" s="185"/>
      <c r="C3212" s="186"/>
      <c r="D3212" s="186"/>
      <c r="E3212" s="186">
        <f>SUM(E3211:E3211)</f>
        <v>20</v>
      </c>
    </row>
    <row r="3213" spans="1:5" ht="12.75">
      <c r="A3213" s="186"/>
      <c r="B3213" s="185"/>
      <c r="C3213" s="186"/>
      <c r="D3213" s="186"/>
      <c r="E3213" s="186"/>
    </row>
    <row r="3214" spans="1:5" ht="12.75">
      <c r="A3214" s="186" t="s">
        <v>691</v>
      </c>
      <c r="B3214" s="185" t="s">
        <v>1266</v>
      </c>
      <c r="C3214" s="186">
        <v>0.2</v>
      </c>
      <c r="D3214" s="186">
        <f>$H$6</f>
        <v>2.91</v>
      </c>
      <c r="E3214" s="186">
        <f>C3214*D3214</f>
        <v>0.5820000000000001</v>
      </c>
    </row>
    <row r="3215" spans="1:5" ht="12.75">
      <c r="A3215" s="186" t="s">
        <v>692</v>
      </c>
      <c r="B3215" s="185" t="s">
        <v>1266</v>
      </c>
      <c r="C3215" s="186">
        <v>0.2</v>
      </c>
      <c r="D3215" s="186">
        <f>$H$13</f>
        <v>2.2</v>
      </c>
      <c r="E3215" s="186">
        <f>C3215*D3215</f>
        <v>0.44000000000000006</v>
      </c>
    </row>
    <row r="3216" spans="1:5" ht="12.75">
      <c r="A3216" s="186" t="s">
        <v>1267</v>
      </c>
      <c r="B3216" s="185"/>
      <c r="C3216" s="186"/>
      <c r="D3216" s="186"/>
      <c r="E3216" s="186">
        <f>SUM(E3214:E3215)</f>
        <v>1.0220000000000002</v>
      </c>
    </row>
    <row r="3217" spans="1:5" ht="12.75">
      <c r="A3217" s="186"/>
      <c r="B3217" s="185"/>
      <c r="C3217" s="186"/>
      <c r="D3217" s="186"/>
      <c r="E3217" s="186"/>
    </row>
    <row r="3218" spans="1:5" ht="12.75">
      <c r="A3218" s="186" t="s">
        <v>1269</v>
      </c>
      <c r="B3218" s="185"/>
      <c r="C3218" s="186"/>
      <c r="D3218" s="186"/>
      <c r="E3218" s="186">
        <f>E3216*$H$4</f>
        <v>1.2775000000000003</v>
      </c>
    </row>
    <row r="3219" spans="1:5" ht="12.75">
      <c r="A3219" s="186"/>
      <c r="B3219" s="185"/>
      <c r="C3219" s="186"/>
      <c r="D3219" s="186"/>
      <c r="E3219" s="186"/>
    </row>
    <row r="3220" spans="1:5" ht="12.75">
      <c r="A3220" s="184" t="s">
        <v>1238</v>
      </c>
      <c r="B3220" s="185"/>
      <c r="C3220" s="186"/>
      <c r="D3220" s="186"/>
      <c r="E3220" s="184">
        <f>SUM(E3212,E3216,E3218)</f>
        <v>22.2995</v>
      </c>
    </row>
    <row r="3221" spans="1:5" ht="12.75">
      <c r="A3221" s="184" t="s">
        <v>1273</v>
      </c>
      <c r="B3221" s="185"/>
      <c r="C3221" s="186"/>
      <c r="D3221" s="186"/>
      <c r="E3221" s="184">
        <f>E3220*0.2</f>
        <v>4.4599</v>
      </c>
    </row>
    <row r="3222" spans="1:5" ht="12.75">
      <c r="A3222" s="184" t="s">
        <v>1238</v>
      </c>
      <c r="B3222" s="185"/>
      <c r="C3222" s="186"/>
      <c r="D3222" s="186"/>
      <c r="E3222" s="184">
        <f>SUM(E3220:E3221)</f>
        <v>26.7594</v>
      </c>
    </row>
    <row r="3223" spans="1:5" ht="12.75">
      <c r="A3223" s="190"/>
      <c r="B3223" s="190"/>
      <c r="C3223" s="190"/>
      <c r="D3223" s="190"/>
      <c r="E3223" s="190"/>
    </row>
    <row r="3224" spans="1:5" ht="12.75">
      <c r="A3224" s="316" t="s">
        <v>620</v>
      </c>
      <c r="B3224" s="316"/>
      <c r="C3224" s="316"/>
      <c r="D3224" s="316"/>
      <c r="E3224" s="316"/>
    </row>
    <row r="3225" spans="1:5" ht="12.75">
      <c r="A3225" s="192" t="s">
        <v>1247</v>
      </c>
      <c r="B3225" s="192" t="s">
        <v>1248</v>
      </c>
      <c r="C3225" s="192" t="s">
        <v>1249</v>
      </c>
      <c r="D3225" s="192" t="s">
        <v>1250</v>
      </c>
      <c r="E3225" s="192" t="s">
        <v>931</v>
      </c>
    </row>
    <row r="3226" spans="1:5" ht="12.75">
      <c r="A3226" s="186" t="s">
        <v>620</v>
      </c>
      <c r="B3226" s="185" t="s">
        <v>1014</v>
      </c>
      <c r="C3226" s="186">
        <v>1</v>
      </c>
      <c r="D3226" s="186">
        <v>3.8</v>
      </c>
      <c r="E3226" s="186">
        <v>3.8</v>
      </c>
    </row>
    <row r="3227" spans="1:5" ht="12.75">
      <c r="A3227" s="186" t="s">
        <v>26</v>
      </c>
      <c r="B3227" s="185"/>
      <c r="C3227" s="186"/>
      <c r="D3227" s="186"/>
      <c r="E3227" s="186">
        <f>SUM(E3226:E3226)</f>
        <v>3.8</v>
      </c>
    </row>
    <row r="3228" spans="1:5" ht="12.75">
      <c r="A3228" s="186"/>
      <c r="B3228" s="185"/>
      <c r="C3228" s="186"/>
      <c r="D3228" s="186"/>
      <c r="E3228" s="186"/>
    </row>
    <row r="3229" spans="1:5" ht="12.75">
      <c r="A3229" s="186" t="s">
        <v>691</v>
      </c>
      <c r="B3229" s="185" t="s">
        <v>1266</v>
      </c>
      <c r="C3229" s="186">
        <v>0.1</v>
      </c>
      <c r="D3229" s="186">
        <f>$H$6</f>
        <v>2.91</v>
      </c>
      <c r="E3229" s="186">
        <f>C3229*D3229</f>
        <v>0.29100000000000004</v>
      </c>
    </row>
    <row r="3230" spans="1:5" ht="12.75">
      <c r="A3230" s="186" t="s">
        <v>692</v>
      </c>
      <c r="B3230" s="185" t="s">
        <v>1266</v>
      </c>
      <c r="C3230" s="186">
        <v>0.1</v>
      </c>
      <c r="D3230" s="186">
        <f>$H$13</f>
        <v>2.2</v>
      </c>
      <c r="E3230" s="186">
        <f>C3230*D3230</f>
        <v>0.22000000000000003</v>
      </c>
    </row>
    <row r="3231" spans="1:5" ht="12.75">
      <c r="A3231" s="186" t="s">
        <v>1267</v>
      </c>
      <c r="B3231" s="185"/>
      <c r="C3231" s="186"/>
      <c r="D3231" s="186"/>
      <c r="E3231" s="186">
        <f>SUM(E3229:E3230)</f>
        <v>0.5110000000000001</v>
      </c>
    </row>
    <row r="3232" spans="1:5" ht="12.75">
      <c r="A3232" s="186"/>
      <c r="B3232" s="185"/>
      <c r="C3232" s="186"/>
      <c r="D3232" s="186"/>
      <c r="E3232" s="186"/>
    </row>
    <row r="3233" spans="1:5" ht="12.75">
      <c r="A3233" s="186" t="s">
        <v>1269</v>
      </c>
      <c r="B3233" s="185"/>
      <c r="C3233" s="186"/>
      <c r="D3233" s="186"/>
      <c r="E3233" s="186">
        <f>E3231*$H$4</f>
        <v>0.6387500000000002</v>
      </c>
    </row>
    <row r="3234" spans="1:5" ht="12.75">
      <c r="A3234" s="186"/>
      <c r="B3234" s="185"/>
      <c r="C3234" s="186"/>
      <c r="D3234" s="186"/>
      <c r="E3234" s="186"/>
    </row>
    <row r="3235" spans="1:5" ht="12.75">
      <c r="A3235" s="184" t="s">
        <v>1238</v>
      </c>
      <c r="B3235" s="185"/>
      <c r="C3235" s="186"/>
      <c r="D3235" s="186"/>
      <c r="E3235" s="184">
        <f>SUM(E3227,E3231,E3233)</f>
        <v>4.94975</v>
      </c>
    </row>
    <row r="3236" spans="1:5" ht="12.75">
      <c r="A3236" s="184" t="s">
        <v>1273</v>
      </c>
      <c r="B3236" s="185"/>
      <c r="C3236" s="186"/>
      <c r="D3236" s="186"/>
      <c r="E3236" s="184">
        <f>E3235*0.2</f>
        <v>0.98995</v>
      </c>
    </row>
    <row r="3237" spans="1:5" ht="12.75">
      <c r="A3237" s="184" t="s">
        <v>1238</v>
      </c>
      <c r="B3237" s="185"/>
      <c r="C3237" s="186"/>
      <c r="D3237" s="186"/>
      <c r="E3237" s="184">
        <f>SUM(E3235:E3236)</f>
        <v>5.9397</v>
      </c>
    </row>
    <row r="3238" spans="1:5" ht="12.75">
      <c r="A3238" s="190"/>
      <c r="B3238" s="190"/>
      <c r="C3238" s="190"/>
      <c r="D3238" s="190"/>
      <c r="E3238" s="190"/>
    </row>
    <row r="3239" spans="1:5" ht="12.75">
      <c r="A3239" s="316" t="s">
        <v>621</v>
      </c>
      <c r="B3239" s="316"/>
      <c r="C3239" s="316"/>
      <c r="D3239" s="316"/>
      <c r="E3239" s="316"/>
    </row>
    <row r="3240" spans="1:5" ht="12.75">
      <c r="A3240" s="192" t="s">
        <v>1247</v>
      </c>
      <c r="B3240" s="192" t="s">
        <v>1248</v>
      </c>
      <c r="C3240" s="192" t="s">
        <v>1249</v>
      </c>
      <c r="D3240" s="192" t="s">
        <v>1250</v>
      </c>
      <c r="E3240" s="192" t="s">
        <v>931</v>
      </c>
    </row>
    <row r="3241" spans="1:5" ht="12.75">
      <c r="A3241" s="186" t="s">
        <v>621</v>
      </c>
      <c r="B3241" s="185" t="s">
        <v>465</v>
      </c>
      <c r="C3241" s="186">
        <v>1</v>
      </c>
      <c r="D3241" s="186">
        <v>5</v>
      </c>
      <c r="E3241" s="186">
        <f>C3241*D3241</f>
        <v>5</v>
      </c>
    </row>
    <row r="3242" spans="1:5" ht="12.75">
      <c r="A3242" s="186" t="s">
        <v>26</v>
      </c>
      <c r="B3242" s="185"/>
      <c r="C3242" s="186"/>
      <c r="D3242" s="186"/>
      <c r="E3242" s="186">
        <f>SUM(E3241:E3241)</f>
        <v>5</v>
      </c>
    </row>
    <row r="3243" spans="1:5" ht="12.75">
      <c r="A3243" s="186"/>
      <c r="B3243" s="185"/>
      <c r="C3243" s="186"/>
      <c r="D3243" s="186"/>
      <c r="E3243" s="186"/>
    </row>
    <row r="3244" spans="1:5" ht="12.75">
      <c r="A3244" s="186" t="s">
        <v>691</v>
      </c>
      <c r="B3244" s="185" t="s">
        <v>1266</v>
      </c>
      <c r="C3244" s="186">
        <v>0.1</v>
      </c>
      <c r="D3244" s="186">
        <f>$H$6</f>
        <v>2.91</v>
      </c>
      <c r="E3244" s="186">
        <f>C3244*D3244</f>
        <v>0.29100000000000004</v>
      </c>
    </row>
    <row r="3245" spans="1:5" ht="12.75">
      <c r="A3245" s="186" t="s">
        <v>692</v>
      </c>
      <c r="B3245" s="185" t="s">
        <v>1266</v>
      </c>
      <c r="C3245" s="186">
        <v>0.1</v>
      </c>
      <c r="D3245" s="186">
        <f>$H$13</f>
        <v>2.2</v>
      </c>
      <c r="E3245" s="186">
        <f>C3245*D3245</f>
        <v>0.22000000000000003</v>
      </c>
    </row>
    <row r="3246" spans="1:5" ht="12.75">
      <c r="A3246" s="186" t="s">
        <v>1267</v>
      </c>
      <c r="B3246" s="185"/>
      <c r="C3246" s="186"/>
      <c r="D3246" s="186"/>
      <c r="E3246" s="186">
        <f>SUM(E3244:E3245)</f>
        <v>0.5110000000000001</v>
      </c>
    </row>
    <row r="3247" spans="1:5" ht="12.75">
      <c r="A3247" s="186"/>
      <c r="B3247" s="185"/>
      <c r="C3247" s="186"/>
      <c r="D3247" s="186"/>
      <c r="E3247" s="186"/>
    </row>
    <row r="3248" spans="1:5" ht="12.75">
      <c r="A3248" s="186" t="s">
        <v>1269</v>
      </c>
      <c r="B3248" s="185"/>
      <c r="C3248" s="186"/>
      <c r="D3248" s="186"/>
      <c r="E3248" s="186">
        <f>E3246*$H$4</f>
        <v>0.6387500000000002</v>
      </c>
    </row>
    <row r="3249" spans="1:5" ht="12.75">
      <c r="A3249" s="186"/>
      <c r="B3249" s="185"/>
      <c r="C3249" s="186"/>
      <c r="D3249" s="186"/>
      <c r="E3249" s="186"/>
    </row>
    <row r="3250" spans="1:5" ht="12.75">
      <c r="A3250" s="184" t="s">
        <v>1238</v>
      </c>
      <c r="B3250" s="185"/>
      <c r="C3250" s="186"/>
      <c r="D3250" s="186"/>
      <c r="E3250" s="184">
        <f>SUM(E3242,E3246,E3248)</f>
        <v>6.14975</v>
      </c>
    </row>
    <row r="3251" spans="1:5" ht="12.75">
      <c r="A3251" s="184" t="s">
        <v>1273</v>
      </c>
      <c r="B3251" s="185"/>
      <c r="C3251" s="186"/>
      <c r="D3251" s="186"/>
      <c r="E3251" s="184">
        <f>E3250*0.2</f>
        <v>1.22995</v>
      </c>
    </row>
    <row r="3252" spans="1:5" ht="12.75">
      <c r="A3252" s="184" t="s">
        <v>1238</v>
      </c>
      <c r="B3252" s="185"/>
      <c r="C3252" s="186"/>
      <c r="D3252" s="186"/>
      <c r="E3252" s="184">
        <f>SUM(E3250:E3251)</f>
        <v>7.3797</v>
      </c>
    </row>
    <row r="3253" spans="1:5" ht="12.75">
      <c r="A3253" s="190"/>
      <c r="B3253" s="190"/>
      <c r="C3253" s="190"/>
      <c r="D3253" s="190"/>
      <c r="E3253" s="190"/>
    </row>
    <row r="3254" spans="1:5" ht="12.75">
      <c r="A3254" s="316" t="s">
        <v>622</v>
      </c>
      <c r="B3254" s="316"/>
      <c r="C3254" s="316"/>
      <c r="D3254" s="316"/>
      <c r="E3254" s="316"/>
    </row>
    <row r="3255" spans="1:5" ht="12.75">
      <c r="A3255" s="192" t="s">
        <v>1247</v>
      </c>
      <c r="B3255" s="192" t="s">
        <v>1248</v>
      </c>
      <c r="C3255" s="192" t="s">
        <v>1249</v>
      </c>
      <c r="D3255" s="192" t="s">
        <v>1250</v>
      </c>
      <c r="E3255" s="192" t="s">
        <v>931</v>
      </c>
    </row>
    <row r="3256" spans="1:5" ht="12.75">
      <c r="A3256" s="186" t="s">
        <v>622</v>
      </c>
      <c r="B3256" s="185" t="s">
        <v>465</v>
      </c>
      <c r="C3256" s="186">
        <v>1</v>
      </c>
      <c r="D3256" s="186">
        <v>3.2</v>
      </c>
      <c r="E3256" s="186">
        <f>C3256*D3256</f>
        <v>3.2</v>
      </c>
    </row>
    <row r="3257" spans="1:5" ht="12.75">
      <c r="A3257" s="186" t="s">
        <v>26</v>
      </c>
      <c r="B3257" s="185"/>
      <c r="C3257" s="186"/>
      <c r="D3257" s="186"/>
      <c r="E3257" s="186">
        <f>SUM(E3256:E3256)</f>
        <v>3.2</v>
      </c>
    </row>
    <row r="3258" spans="1:5" ht="12.75">
      <c r="A3258" s="186"/>
      <c r="B3258" s="185"/>
      <c r="C3258" s="186"/>
      <c r="D3258" s="186"/>
      <c r="E3258" s="186"/>
    </row>
    <row r="3259" spans="1:5" ht="12.75">
      <c r="A3259" s="186" t="s">
        <v>691</v>
      </c>
      <c r="B3259" s="185" t="s">
        <v>1266</v>
      </c>
      <c r="C3259" s="186">
        <v>0.1</v>
      </c>
      <c r="D3259" s="186">
        <f>$H$6</f>
        <v>2.91</v>
      </c>
      <c r="E3259" s="186">
        <f>C3259*D3259</f>
        <v>0.29100000000000004</v>
      </c>
    </row>
    <row r="3260" spans="1:5" ht="12.75">
      <c r="A3260" s="186" t="s">
        <v>692</v>
      </c>
      <c r="B3260" s="185" t="s">
        <v>1266</v>
      </c>
      <c r="C3260" s="186">
        <v>0.1</v>
      </c>
      <c r="D3260" s="186">
        <f>$H$13</f>
        <v>2.2</v>
      </c>
      <c r="E3260" s="186">
        <f>C3260*D3260</f>
        <v>0.22000000000000003</v>
      </c>
    </row>
    <row r="3261" spans="1:5" ht="12.75">
      <c r="A3261" s="186" t="s">
        <v>1267</v>
      </c>
      <c r="B3261" s="185"/>
      <c r="C3261" s="186"/>
      <c r="D3261" s="186"/>
      <c r="E3261" s="186">
        <f>SUM(E3259:E3260)</f>
        <v>0.5110000000000001</v>
      </c>
    </row>
    <row r="3262" spans="1:5" ht="12.75">
      <c r="A3262" s="186"/>
      <c r="B3262" s="185"/>
      <c r="C3262" s="186"/>
      <c r="D3262" s="186"/>
      <c r="E3262" s="186"/>
    </row>
    <row r="3263" spans="1:5" ht="12.75">
      <c r="A3263" s="186" t="s">
        <v>1269</v>
      </c>
      <c r="B3263" s="185"/>
      <c r="C3263" s="186"/>
      <c r="D3263" s="186"/>
      <c r="E3263" s="186">
        <f>E3261*$H$4</f>
        <v>0.6387500000000002</v>
      </c>
    </row>
    <row r="3264" spans="1:5" ht="12.75">
      <c r="A3264" s="186"/>
      <c r="B3264" s="185"/>
      <c r="C3264" s="186"/>
      <c r="D3264" s="186"/>
      <c r="E3264" s="186"/>
    </row>
    <row r="3265" spans="1:5" ht="12.75">
      <c r="A3265" s="184" t="s">
        <v>1238</v>
      </c>
      <c r="B3265" s="185"/>
      <c r="C3265" s="186"/>
      <c r="D3265" s="186"/>
      <c r="E3265" s="184">
        <f>SUM(E3257,E3261,E3263)</f>
        <v>4.34975</v>
      </c>
    </row>
    <row r="3266" spans="1:5" ht="12.75">
      <c r="A3266" s="184" t="s">
        <v>1273</v>
      </c>
      <c r="B3266" s="185"/>
      <c r="C3266" s="186"/>
      <c r="D3266" s="186"/>
      <c r="E3266" s="184">
        <f>E3265*0.2</f>
        <v>0.8699500000000001</v>
      </c>
    </row>
    <row r="3267" spans="1:5" ht="12.75">
      <c r="A3267" s="184" t="s">
        <v>1238</v>
      </c>
      <c r="B3267" s="185"/>
      <c r="C3267" s="186"/>
      <c r="D3267" s="186"/>
      <c r="E3267" s="184">
        <f>SUM(E3265:E3266)</f>
        <v>5.2197000000000005</v>
      </c>
    </row>
    <row r="3268" spans="1:5" ht="12.75">
      <c r="A3268" s="190"/>
      <c r="B3268" s="190"/>
      <c r="C3268" s="190"/>
      <c r="D3268" s="190"/>
      <c r="E3268" s="190"/>
    </row>
    <row r="3269" spans="1:5" ht="12.75">
      <c r="A3269" s="316" t="s">
        <v>623</v>
      </c>
      <c r="B3269" s="316"/>
      <c r="C3269" s="316"/>
      <c r="D3269" s="316"/>
      <c r="E3269" s="316"/>
    </row>
    <row r="3270" spans="1:5" ht="12.75">
      <c r="A3270" s="192" t="s">
        <v>1247</v>
      </c>
      <c r="B3270" s="192" t="s">
        <v>1248</v>
      </c>
      <c r="C3270" s="192" t="s">
        <v>1249</v>
      </c>
      <c r="D3270" s="192" t="s">
        <v>1250</v>
      </c>
      <c r="E3270" s="192" t="s">
        <v>931</v>
      </c>
    </row>
    <row r="3271" spans="1:5" ht="12.75">
      <c r="A3271" s="186" t="s">
        <v>623</v>
      </c>
      <c r="B3271" s="185" t="s">
        <v>465</v>
      </c>
      <c r="C3271" s="186">
        <v>1</v>
      </c>
      <c r="D3271" s="186">
        <v>4</v>
      </c>
      <c r="E3271" s="186">
        <f>C3271*D3271</f>
        <v>4</v>
      </c>
    </row>
    <row r="3272" spans="1:5" ht="12.75">
      <c r="A3272" s="186" t="s">
        <v>26</v>
      </c>
      <c r="B3272" s="185"/>
      <c r="C3272" s="186"/>
      <c r="D3272" s="186"/>
      <c r="E3272" s="186">
        <f>SUM(E3271:E3271)</f>
        <v>4</v>
      </c>
    </row>
    <row r="3273" spans="1:5" ht="12.75">
      <c r="A3273" s="186"/>
      <c r="B3273" s="185"/>
      <c r="C3273" s="186"/>
      <c r="D3273" s="186"/>
      <c r="E3273" s="186"/>
    </row>
    <row r="3274" spans="1:5" ht="12.75">
      <c r="A3274" s="186" t="s">
        <v>691</v>
      </c>
      <c r="B3274" s="185" t="s">
        <v>1266</v>
      </c>
      <c r="C3274" s="186">
        <v>0.1</v>
      </c>
      <c r="D3274" s="186">
        <f>$H$6</f>
        <v>2.91</v>
      </c>
      <c r="E3274" s="186">
        <f>C3274*D3274</f>
        <v>0.29100000000000004</v>
      </c>
    </row>
    <row r="3275" spans="1:5" ht="12.75">
      <c r="A3275" s="186" t="s">
        <v>692</v>
      </c>
      <c r="B3275" s="185" t="s">
        <v>1266</v>
      </c>
      <c r="C3275" s="186">
        <v>0.1</v>
      </c>
      <c r="D3275" s="186">
        <f>$H$13</f>
        <v>2.2</v>
      </c>
      <c r="E3275" s="186">
        <f>C3275*D3275</f>
        <v>0.22000000000000003</v>
      </c>
    </row>
    <row r="3276" spans="1:5" ht="12.75">
      <c r="A3276" s="186" t="s">
        <v>1267</v>
      </c>
      <c r="B3276" s="185"/>
      <c r="C3276" s="186"/>
      <c r="D3276" s="186"/>
      <c r="E3276" s="186">
        <f>SUM(E3274:E3275)</f>
        <v>0.5110000000000001</v>
      </c>
    </row>
    <row r="3277" spans="1:5" ht="12.75">
      <c r="A3277" s="186"/>
      <c r="B3277" s="185"/>
      <c r="C3277" s="186"/>
      <c r="D3277" s="186"/>
      <c r="E3277" s="186"/>
    </row>
    <row r="3278" spans="1:5" ht="12.75">
      <c r="A3278" s="186" t="s">
        <v>1269</v>
      </c>
      <c r="B3278" s="185"/>
      <c r="C3278" s="186"/>
      <c r="D3278" s="186"/>
      <c r="E3278" s="186">
        <f>E3276*$H$4</f>
        <v>0.6387500000000002</v>
      </c>
    </row>
    <row r="3279" spans="1:5" ht="12.75">
      <c r="A3279" s="186"/>
      <c r="B3279" s="185"/>
      <c r="C3279" s="186"/>
      <c r="D3279" s="186"/>
      <c r="E3279" s="186"/>
    </row>
    <row r="3280" spans="1:5" ht="12.75">
      <c r="A3280" s="184" t="s">
        <v>1238</v>
      </c>
      <c r="B3280" s="185"/>
      <c r="C3280" s="186"/>
      <c r="D3280" s="186"/>
      <c r="E3280" s="184">
        <f>SUM(E3272,E3276,E3278)</f>
        <v>5.14975</v>
      </c>
    </row>
    <row r="3281" spans="1:5" ht="12.75">
      <c r="A3281" s="184" t="s">
        <v>1273</v>
      </c>
      <c r="B3281" s="185"/>
      <c r="C3281" s="186"/>
      <c r="D3281" s="186"/>
      <c r="E3281" s="184">
        <f>E3280*0.2</f>
        <v>1.0299500000000001</v>
      </c>
    </row>
    <row r="3282" spans="1:5" ht="12.75">
      <c r="A3282" s="184" t="s">
        <v>1238</v>
      </c>
      <c r="B3282" s="185"/>
      <c r="C3282" s="186"/>
      <c r="D3282" s="186"/>
      <c r="E3282" s="184">
        <f>SUM(E3280:E3281)</f>
        <v>6.1797</v>
      </c>
    </row>
    <row r="3283" spans="1:5" ht="12.75">
      <c r="A3283" s="190"/>
      <c r="B3283" s="190"/>
      <c r="C3283" s="190"/>
      <c r="D3283" s="190"/>
      <c r="E3283" s="190"/>
    </row>
    <row r="3284" spans="1:5" ht="12.75">
      <c r="A3284" s="316" t="s">
        <v>624</v>
      </c>
      <c r="B3284" s="316"/>
      <c r="C3284" s="316"/>
      <c r="D3284" s="316"/>
      <c r="E3284" s="316"/>
    </row>
    <row r="3285" spans="1:5" ht="12.75">
      <c r="A3285" s="192" t="s">
        <v>1247</v>
      </c>
      <c r="B3285" s="192" t="s">
        <v>1248</v>
      </c>
      <c r="C3285" s="192" t="s">
        <v>1249</v>
      </c>
      <c r="D3285" s="192" t="s">
        <v>1250</v>
      </c>
      <c r="E3285" s="192" t="s">
        <v>931</v>
      </c>
    </row>
    <row r="3286" spans="1:5" ht="12.75">
      <c r="A3286" s="186" t="s">
        <v>624</v>
      </c>
      <c r="B3286" s="185" t="s">
        <v>465</v>
      </c>
      <c r="C3286" s="186">
        <v>1</v>
      </c>
      <c r="D3286" s="186">
        <v>9</v>
      </c>
      <c r="E3286" s="186">
        <f>C3286*D3286</f>
        <v>9</v>
      </c>
    </row>
    <row r="3287" spans="1:5" ht="12.75">
      <c r="A3287" s="186" t="s">
        <v>26</v>
      </c>
      <c r="B3287" s="185"/>
      <c r="C3287" s="186"/>
      <c r="D3287" s="186"/>
      <c r="E3287" s="186">
        <f>SUM(E3286:E3286)</f>
        <v>9</v>
      </c>
    </row>
    <row r="3288" spans="1:5" ht="12.75">
      <c r="A3288" s="186"/>
      <c r="B3288" s="185"/>
      <c r="C3288" s="186"/>
      <c r="D3288" s="186"/>
      <c r="E3288" s="186"/>
    </row>
    <row r="3289" spans="1:5" ht="12.75">
      <c r="A3289" s="186" t="s">
        <v>691</v>
      </c>
      <c r="B3289" s="185" t="s">
        <v>1266</v>
      </c>
      <c r="C3289" s="186">
        <v>0.1</v>
      </c>
      <c r="D3289" s="186">
        <f>$H$6</f>
        <v>2.91</v>
      </c>
      <c r="E3289" s="186">
        <f>C3289*D3289</f>
        <v>0.29100000000000004</v>
      </c>
    </row>
    <row r="3290" spans="1:5" ht="12.75">
      <c r="A3290" s="186" t="s">
        <v>692</v>
      </c>
      <c r="B3290" s="185" t="s">
        <v>1266</v>
      </c>
      <c r="C3290" s="186">
        <v>0.1</v>
      </c>
      <c r="D3290" s="186">
        <f>$H$13</f>
        <v>2.2</v>
      </c>
      <c r="E3290" s="186">
        <f>C3290*D3290</f>
        <v>0.22000000000000003</v>
      </c>
    </row>
    <row r="3291" spans="1:5" ht="12.75">
      <c r="A3291" s="186" t="s">
        <v>1267</v>
      </c>
      <c r="B3291" s="185"/>
      <c r="C3291" s="186"/>
      <c r="D3291" s="186"/>
      <c r="E3291" s="186">
        <f>SUM(E3289:E3290)</f>
        <v>0.5110000000000001</v>
      </c>
    </row>
    <row r="3292" spans="1:5" ht="12.75">
      <c r="A3292" s="186"/>
      <c r="B3292" s="185"/>
      <c r="C3292" s="186"/>
      <c r="D3292" s="186"/>
      <c r="E3292" s="186"/>
    </row>
    <row r="3293" spans="1:5" ht="12.75">
      <c r="A3293" s="186" t="s">
        <v>1269</v>
      </c>
      <c r="B3293" s="185"/>
      <c r="C3293" s="186"/>
      <c r="D3293" s="186"/>
      <c r="E3293" s="186">
        <f>E3291*$H$4</f>
        <v>0.6387500000000002</v>
      </c>
    </row>
    <row r="3294" spans="1:5" ht="12.75">
      <c r="A3294" s="186"/>
      <c r="B3294" s="185"/>
      <c r="C3294" s="186"/>
      <c r="D3294" s="186"/>
      <c r="E3294" s="186"/>
    </row>
    <row r="3295" spans="1:5" ht="12.75">
      <c r="A3295" s="184" t="s">
        <v>1238</v>
      </c>
      <c r="B3295" s="185"/>
      <c r="C3295" s="186"/>
      <c r="D3295" s="186"/>
      <c r="E3295" s="184">
        <f>SUM(E3287,E3291,E3293)</f>
        <v>10.14975</v>
      </c>
    </row>
    <row r="3296" spans="1:5" ht="12.75">
      <c r="A3296" s="184" t="s">
        <v>1273</v>
      </c>
      <c r="B3296" s="185"/>
      <c r="C3296" s="186"/>
      <c r="D3296" s="186"/>
      <c r="E3296" s="184">
        <f>E3295*0.2</f>
        <v>2.02995</v>
      </c>
    </row>
    <row r="3297" spans="1:5" ht="12.75">
      <c r="A3297" s="184" t="s">
        <v>1238</v>
      </c>
      <c r="B3297" s="185"/>
      <c r="C3297" s="186"/>
      <c r="D3297" s="186"/>
      <c r="E3297" s="184">
        <f>SUM(E3295:E3296)</f>
        <v>12.179699999999999</v>
      </c>
    </row>
    <row r="3298" spans="1:5" ht="12.75">
      <c r="A3298" s="190"/>
      <c r="B3298" s="190"/>
      <c r="C3298" s="190"/>
      <c r="D3298" s="190"/>
      <c r="E3298" s="190"/>
    </row>
    <row r="3299" spans="1:5" ht="12.75">
      <c r="A3299" s="316" t="s">
        <v>625</v>
      </c>
      <c r="B3299" s="316"/>
      <c r="C3299" s="316"/>
      <c r="D3299" s="316"/>
      <c r="E3299" s="316"/>
    </row>
    <row r="3300" spans="1:5" ht="12.75">
      <c r="A3300" s="192" t="s">
        <v>1247</v>
      </c>
      <c r="B3300" s="192" t="s">
        <v>1248</v>
      </c>
      <c r="C3300" s="192" t="s">
        <v>1249</v>
      </c>
      <c r="D3300" s="192" t="s">
        <v>1250</v>
      </c>
      <c r="E3300" s="192" t="s">
        <v>931</v>
      </c>
    </row>
    <row r="3301" spans="1:5" ht="12.75">
      <c r="A3301" s="186" t="s">
        <v>625</v>
      </c>
      <c r="B3301" s="185" t="s">
        <v>1014</v>
      </c>
      <c r="C3301" s="186">
        <v>1</v>
      </c>
      <c r="D3301" s="186">
        <v>7</v>
      </c>
      <c r="E3301" s="186">
        <f>C3301*D3301</f>
        <v>7</v>
      </c>
    </row>
    <row r="3302" spans="1:5" ht="12.75">
      <c r="A3302" s="186" t="s">
        <v>26</v>
      </c>
      <c r="B3302" s="185"/>
      <c r="C3302" s="186"/>
      <c r="D3302" s="186"/>
      <c r="E3302" s="186">
        <f>SUM(E3301:E3301)</f>
        <v>7</v>
      </c>
    </row>
    <row r="3303" spans="1:5" ht="12.75">
      <c r="A3303" s="186"/>
      <c r="B3303" s="185"/>
      <c r="C3303" s="186"/>
      <c r="D3303" s="186"/>
      <c r="E3303" s="186"/>
    </row>
    <row r="3304" spans="1:5" ht="12.75">
      <c r="A3304" s="186" t="s">
        <v>691</v>
      </c>
      <c r="B3304" s="185" t="s">
        <v>1266</v>
      </c>
      <c r="C3304" s="186">
        <v>0.1</v>
      </c>
      <c r="D3304" s="186">
        <f>$H$6</f>
        <v>2.91</v>
      </c>
      <c r="E3304" s="186">
        <f>C3304*D3304</f>
        <v>0.29100000000000004</v>
      </c>
    </row>
    <row r="3305" spans="1:5" ht="12.75">
      <c r="A3305" s="186" t="s">
        <v>692</v>
      </c>
      <c r="B3305" s="185" t="s">
        <v>1266</v>
      </c>
      <c r="C3305" s="186">
        <v>0.1</v>
      </c>
      <c r="D3305" s="186">
        <f>$H$13</f>
        <v>2.2</v>
      </c>
      <c r="E3305" s="186">
        <f>C3305*D3305</f>
        <v>0.22000000000000003</v>
      </c>
    </row>
    <row r="3306" spans="1:5" ht="12.75">
      <c r="A3306" s="186" t="s">
        <v>1267</v>
      </c>
      <c r="B3306" s="185"/>
      <c r="C3306" s="186"/>
      <c r="D3306" s="186"/>
      <c r="E3306" s="186">
        <f>SUM(E3304:E3305)</f>
        <v>0.5110000000000001</v>
      </c>
    </row>
    <row r="3307" spans="1:5" ht="12.75">
      <c r="A3307" s="186"/>
      <c r="B3307" s="185"/>
      <c r="C3307" s="186"/>
      <c r="D3307" s="186"/>
      <c r="E3307" s="186"/>
    </row>
    <row r="3308" spans="1:5" ht="12.75">
      <c r="A3308" s="186" t="s">
        <v>1269</v>
      </c>
      <c r="B3308" s="185"/>
      <c r="C3308" s="186"/>
      <c r="D3308" s="186"/>
      <c r="E3308" s="186">
        <f>E3306*$H$4</f>
        <v>0.6387500000000002</v>
      </c>
    </row>
    <row r="3309" spans="1:5" ht="12.75">
      <c r="A3309" s="186"/>
      <c r="B3309" s="185"/>
      <c r="C3309" s="186"/>
      <c r="D3309" s="186"/>
      <c r="E3309" s="186"/>
    </row>
    <row r="3310" spans="1:5" ht="12.75">
      <c r="A3310" s="184" t="s">
        <v>1238</v>
      </c>
      <c r="B3310" s="185"/>
      <c r="C3310" s="186"/>
      <c r="D3310" s="186"/>
      <c r="E3310" s="184">
        <f>SUM(E3302,E3306,E3308)</f>
        <v>8.149750000000001</v>
      </c>
    </row>
    <row r="3311" spans="1:5" ht="12.75">
      <c r="A3311" s="184" t="s">
        <v>1273</v>
      </c>
      <c r="B3311" s="185"/>
      <c r="C3311" s="186"/>
      <c r="D3311" s="186"/>
      <c r="E3311" s="184">
        <f>E3310*0.2</f>
        <v>1.6299500000000002</v>
      </c>
    </row>
    <row r="3312" spans="1:5" ht="12.75">
      <c r="A3312" s="184" t="s">
        <v>1238</v>
      </c>
      <c r="B3312" s="185"/>
      <c r="C3312" s="186"/>
      <c r="D3312" s="186"/>
      <c r="E3312" s="184">
        <f>SUM(E3310:E3311)</f>
        <v>9.779700000000002</v>
      </c>
    </row>
    <row r="3313" spans="1:5" ht="12.75">
      <c r="A3313" s="190"/>
      <c r="B3313" s="190"/>
      <c r="C3313" s="190"/>
      <c r="D3313" s="190"/>
      <c r="E3313" s="190"/>
    </row>
    <row r="3314" spans="1:5" ht="12.75">
      <c r="A3314" s="316" t="s">
        <v>626</v>
      </c>
      <c r="B3314" s="316"/>
      <c r="C3314" s="316"/>
      <c r="D3314" s="316"/>
      <c r="E3314" s="316"/>
    </row>
    <row r="3315" spans="1:5" ht="12.75">
      <c r="A3315" s="192" t="s">
        <v>1247</v>
      </c>
      <c r="B3315" s="192" t="s">
        <v>1248</v>
      </c>
      <c r="C3315" s="192" t="s">
        <v>1249</v>
      </c>
      <c r="D3315" s="192" t="s">
        <v>1250</v>
      </c>
      <c r="E3315" s="192" t="s">
        <v>931</v>
      </c>
    </row>
    <row r="3316" spans="1:5" ht="12.75">
      <c r="A3316" s="186" t="s">
        <v>626</v>
      </c>
      <c r="B3316" s="185" t="s">
        <v>1014</v>
      </c>
      <c r="C3316" s="186">
        <v>1</v>
      </c>
      <c r="D3316" s="186">
        <v>6</v>
      </c>
      <c r="E3316" s="186">
        <f>C3316*D3316</f>
        <v>6</v>
      </c>
    </row>
    <row r="3317" spans="1:5" ht="12.75">
      <c r="A3317" s="186" t="s">
        <v>26</v>
      </c>
      <c r="B3317" s="185"/>
      <c r="C3317" s="186"/>
      <c r="D3317" s="186"/>
      <c r="E3317" s="186">
        <f>SUM(E3316:E3316)</f>
        <v>6</v>
      </c>
    </row>
    <row r="3318" spans="1:5" ht="12.75">
      <c r="A3318" s="186"/>
      <c r="B3318" s="185"/>
      <c r="C3318" s="186"/>
      <c r="D3318" s="186"/>
      <c r="E3318" s="186"/>
    </row>
    <row r="3319" spans="1:5" ht="12.75">
      <c r="A3319" s="186" t="s">
        <v>691</v>
      </c>
      <c r="B3319" s="185" t="s">
        <v>1266</v>
      </c>
      <c r="C3319" s="186">
        <v>0.1</v>
      </c>
      <c r="D3319" s="186">
        <f>$H$6</f>
        <v>2.91</v>
      </c>
      <c r="E3319" s="186">
        <f>C3319*D3319</f>
        <v>0.29100000000000004</v>
      </c>
    </row>
    <row r="3320" spans="1:5" ht="12.75">
      <c r="A3320" s="186" t="s">
        <v>692</v>
      </c>
      <c r="B3320" s="185" t="s">
        <v>1266</v>
      </c>
      <c r="C3320" s="186">
        <v>0.1</v>
      </c>
      <c r="D3320" s="186">
        <f>$H$13</f>
        <v>2.2</v>
      </c>
      <c r="E3320" s="186">
        <f>C3320*D3320</f>
        <v>0.22000000000000003</v>
      </c>
    </row>
    <row r="3321" spans="1:5" ht="12.75">
      <c r="A3321" s="186" t="s">
        <v>1267</v>
      </c>
      <c r="B3321" s="185"/>
      <c r="C3321" s="186"/>
      <c r="D3321" s="186"/>
      <c r="E3321" s="186">
        <f>SUM(E3319:E3320)</f>
        <v>0.5110000000000001</v>
      </c>
    </row>
    <row r="3322" spans="1:5" ht="12.75">
      <c r="A3322" s="186"/>
      <c r="B3322" s="185"/>
      <c r="C3322" s="186"/>
      <c r="D3322" s="186"/>
      <c r="E3322" s="186"/>
    </row>
    <row r="3323" spans="1:5" ht="12.75">
      <c r="A3323" s="186" t="s">
        <v>1269</v>
      </c>
      <c r="B3323" s="185"/>
      <c r="C3323" s="186"/>
      <c r="D3323" s="186"/>
      <c r="E3323" s="186">
        <f>E3321*$H$4</f>
        <v>0.6387500000000002</v>
      </c>
    </row>
    <row r="3324" spans="1:5" ht="12.75">
      <c r="A3324" s="186"/>
      <c r="B3324" s="185"/>
      <c r="C3324" s="186"/>
      <c r="D3324" s="186"/>
      <c r="E3324" s="186"/>
    </row>
    <row r="3325" spans="1:5" ht="12.75">
      <c r="A3325" s="184" t="s">
        <v>1238</v>
      </c>
      <c r="B3325" s="185"/>
      <c r="C3325" s="186"/>
      <c r="D3325" s="186"/>
      <c r="E3325" s="184">
        <f>SUM(E3317,E3321,E3323)</f>
        <v>7.14975</v>
      </c>
    </row>
    <row r="3326" spans="1:5" ht="12.75">
      <c r="A3326" s="184" t="s">
        <v>1273</v>
      </c>
      <c r="B3326" s="185"/>
      <c r="C3326" s="186"/>
      <c r="D3326" s="186"/>
      <c r="E3326" s="184">
        <f>E3325*0.2</f>
        <v>1.42995</v>
      </c>
    </row>
    <row r="3327" spans="1:5" ht="12.75">
      <c r="A3327" s="184" t="s">
        <v>1238</v>
      </c>
      <c r="B3327" s="185"/>
      <c r="C3327" s="186"/>
      <c r="D3327" s="186"/>
      <c r="E3327" s="184">
        <f>SUM(E3325:E3326)</f>
        <v>8.5797</v>
      </c>
    </row>
    <row r="3328" spans="1:5" ht="12.75">
      <c r="A3328" s="190"/>
      <c r="B3328" s="190"/>
      <c r="C3328" s="190"/>
      <c r="D3328" s="190"/>
      <c r="E3328" s="190"/>
    </row>
    <row r="3329" spans="1:5" ht="12.75">
      <c r="A3329" s="316" t="s">
        <v>627</v>
      </c>
      <c r="B3329" s="316"/>
      <c r="C3329" s="316"/>
      <c r="D3329" s="316"/>
      <c r="E3329" s="316"/>
    </row>
    <row r="3330" spans="1:5" ht="12.75">
      <c r="A3330" s="192" t="s">
        <v>1247</v>
      </c>
      <c r="B3330" s="192" t="s">
        <v>1248</v>
      </c>
      <c r="C3330" s="192" t="s">
        <v>1249</v>
      </c>
      <c r="D3330" s="192" t="s">
        <v>1250</v>
      </c>
      <c r="E3330" s="192" t="s">
        <v>931</v>
      </c>
    </row>
    <row r="3331" spans="1:5" ht="12.75">
      <c r="A3331" s="186" t="s">
        <v>627</v>
      </c>
      <c r="B3331" s="185" t="s">
        <v>1014</v>
      </c>
      <c r="C3331" s="186">
        <v>1</v>
      </c>
      <c r="D3331" s="186">
        <v>5</v>
      </c>
      <c r="E3331" s="186">
        <f>C3331*D3331</f>
        <v>5</v>
      </c>
    </row>
    <row r="3332" spans="1:5" ht="12.75">
      <c r="A3332" s="186" t="s">
        <v>26</v>
      </c>
      <c r="B3332" s="185"/>
      <c r="C3332" s="186"/>
      <c r="D3332" s="186"/>
      <c r="E3332" s="186">
        <f>SUM(E3331:E3331)</f>
        <v>5</v>
      </c>
    </row>
    <row r="3333" spans="1:5" ht="12.75">
      <c r="A3333" s="186"/>
      <c r="B3333" s="185"/>
      <c r="C3333" s="186"/>
      <c r="D3333" s="186"/>
      <c r="E3333" s="186"/>
    </row>
    <row r="3334" spans="1:5" ht="12.75">
      <c r="A3334" s="186" t="s">
        <v>691</v>
      </c>
      <c r="B3334" s="185" t="s">
        <v>1266</v>
      </c>
      <c r="C3334" s="186">
        <v>0.1</v>
      </c>
      <c r="D3334" s="186">
        <f>$H$6</f>
        <v>2.91</v>
      </c>
      <c r="E3334" s="186">
        <f>C3334*D3334</f>
        <v>0.29100000000000004</v>
      </c>
    </row>
    <row r="3335" spans="1:5" ht="12.75">
      <c r="A3335" s="186" t="s">
        <v>692</v>
      </c>
      <c r="B3335" s="185" t="s">
        <v>1266</v>
      </c>
      <c r="C3335" s="186">
        <v>0.1</v>
      </c>
      <c r="D3335" s="186">
        <f>$H$13</f>
        <v>2.2</v>
      </c>
      <c r="E3335" s="186">
        <f>C3335*D3335</f>
        <v>0.22000000000000003</v>
      </c>
    </row>
    <row r="3336" spans="1:5" ht="12.75">
      <c r="A3336" s="186" t="s">
        <v>1267</v>
      </c>
      <c r="B3336" s="185"/>
      <c r="C3336" s="186"/>
      <c r="D3336" s="186"/>
      <c r="E3336" s="186">
        <f>SUM(E3334:E3335)</f>
        <v>0.5110000000000001</v>
      </c>
    </row>
    <row r="3337" spans="1:5" ht="12.75">
      <c r="A3337" s="186"/>
      <c r="B3337" s="185"/>
      <c r="C3337" s="186"/>
      <c r="D3337" s="186"/>
      <c r="E3337" s="186"/>
    </row>
    <row r="3338" spans="1:5" ht="12.75">
      <c r="A3338" s="186" t="s">
        <v>1269</v>
      </c>
      <c r="B3338" s="185"/>
      <c r="C3338" s="186"/>
      <c r="D3338" s="186"/>
      <c r="E3338" s="186">
        <f>E3336*$H$4</f>
        <v>0.6387500000000002</v>
      </c>
    </row>
    <row r="3339" spans="1:5" ht="12.75">
      <c r="A3339" s="186"/>
      <c r="B3339" s="185"/>
      <c r="C3339" s="186"/>
      <c r="D3339" s="186"/>
      <c r="E3339" s="186"/>
    </row>
    <row r="3340" spans="1:5" ht="12.75">
      <c r="A3340" s="184" t="s">
        <v>1238</v>
      </c>
      <c r="B3340" s="185"/>
      <c r="C3340" s="186"/>
      <c r="D3340" s="186"/>
      <c r="E3340" s="184">
        <f>SUM(E3332,E3336,E3338)</f>
        <v>6.14975</v>
      </c>
    </row>
    <row r="3341" spans="1:5" ht="12.75">
      <c r="A3341" s="184" t="s">
        <v>1273</v>
      </c>
      <c r="B3341" s="185"/>
      <c r="C3341" s="186"/>
      <c r="D3341" s="186"/>
      <c r="E3341" s="184">
        <f>E3340*0.2</f>
        <v>1.22995</v>
      </c>
    </row>
    <row r="3342" spans="1:5" ht="12.75">
      <c r="A3342" s="184" t="s">
        <v>1238</v>
      </c>
      <c r="B3342" s="185"/>
      <c r="C3342" s="186"/>
      <c r="D3342" s="186"/>
      <c r="E3342" s="184">
        <f>SUM(E3340:E3341)</f>
        <v>7.3797</v>
      </c>
    </row>
    <row r="3343" spans="1:5" ht="12.75">
      <c r="A3343" s="190"/>
      <c r="B3343" s="190"/>
      <c r="C3343" s="190"/>
      <c r="D3343" s="190"/>
      <c r="E3343" s="190"/>
    </row>
    <row r="3344" spans="1:5" ht="12.75">
      <c r="A3344" s="316" t="s">
        <v>628</v>
      </c>
      <c r="B3344" s="316"/>
      <c r="C3344" s="316"/>
      <c r="D3344" s="316"/>
      <c r="E3344" s="316"/>
    </row>
    <row r="3345" spans="1:5" ht="12.75">
      <c r="A3345" s="192" t="s">
        <v>1247</v>
      </c>
      <c r="B3345" s="192" t="s">
        <v>1248</v>
      </c>
      <c r="C3345" s="192" t="s">
        <v>1249</v>
      </c>
      <c r="D3345" s="192" t="s">
        <v>1250</v>
      </c>
      <c r="E3345" s="192" t="s">
        <v>931</v>
      </c>
    </row>
    <row r="3346" spans="1:5" ht="12.75">
      <c r="A3346" s="186" t="s">
        <v>628</v>
      </c>
      <c r="B3346" s="185" t="s">
        <v>112</v>
      </c>
      <c r="C3346" s="186">
        <v>1.05</v>
      </c>
      <c r="D3346" s="186">
        <v>4</v>
      </c>
      <c r="E3346" s="186">
        <f>C3346*D3346</f>
        <v>4.2</v>
      </c>
    </row>
    <row r="3347" spans="1:5" ht="12.75">
      <c r="A3347" s="186" t="s">
        <v>26</v>
      </c>
      <c r="B3347" s="185"/>
      <c r="C3347" s="186"/>
      <c r="D3347" s="186"/>
      <c r="E3347" s="186">
        <f>SUM(E3346:E3346)</f>
        <v>4.2</v>
      </c>
    </row>
    <row r="3348" spans="1:5" ht="12.75">
      <c r="A3348" s="186"/>
      <c r="B3348" s="185"/>
      <c r="C3348" s="186"/>
      <c r="D3348" s="186"/>
      <c r="E3348" s="186"/>
    </row>
    <row r="3349" spans="1:5" ht="12.75">
      <c r="A3349" s="186" t="s">
        <v>691</v>
      </c>
      <c r="B3349" s="185" t="s">
        <v>1266</v>
      </c>
      <c r="C3349" s="186">
        <v>0.1</v>
      </c>
      <c r="D3349" s="186">
        <f>$H$6</f>
        <v>2.91</v>
      </c>
      <c r="E3349" s="186">
        <f>C3349*D3349</f>
        <v>0.29100000000000004</v>
      </c>
    </row>
    <row r="3350" spans="1:5" ht="12.75">
      <c r="A3350" s="186" t="s">
        <v>692</v>
      </c>
      <c r="B3350" s="185" t="s">
        <v>1266</v>
      </c>
      <c r="C3350" s="186">
        <v>0.1</v>
      </c>
      <c r="D3350" s="186">
        <f>$H$13</f>
        <v>2.2</v>
      </c>
      <c r="E3350" s="186">
        <f>C3350*D3350</f>
        <v>0.22000000000000003</v>
      </c>
    </row>
    <row r="3351" spans="1:5" ht="12.75">
      <c r="A3351" s="186" t="s">
        <v>1267</v>
      </c>
      <c r="B3351" s="185"/>
      <c r="C3351" s="186"/>
      <c r="D3351" s="186"/>
      <c r="E3351" s="186">
        <f>SUM(E3349:E3350)</f>
        <v>0.5110000000000001</v>
      </c>
    </row>
    <row r="3352" spans="1:5" ht="12.75">
      <c r="A3352" s="186"/>
      <c r="B3352" s="185"/>
      <c r="C3352" s="186"/>
      <c r="D3352" s="186"/>
      <c r="E3352" s="186"/>
    </row>
    <row r="3353" spans="1:5" ht="12.75">
      <c r="A3353" s="186" t="s">
        <v>1269</v>
      </c>
      <c r="B3353" s="185"/>
      <c r="C3353" s="186"/>
      <c r="D3353" s="186"/>
      <c r="E3353" s="186">
        <f>E3351*$H$4</f>
        <v>0.6387500000000002</v>
      </c>
    </row>
    <row r="3354" spans="1:5" ht="12.75">
      <c r="A3354" s="186"/>
      <c r="B3354" s="185"/>
      <c r="C3354" s="186"/>
      <c r="D3354" s="186"/>
      <c r="E3354" s="186"/>
    </row>
    <row r="3355" spans="1:5" ht="12.75">
      <c r="A3355" s="184" t="s">
        <v>1238</v>
      </c>
      <c r="B3355" s="185"/>
      <c r="C3355" s="186"/>
      <c r="D3355" s="186"/>
      <c r="E3355" s="184">
        <f>SUM(E3347,E3351,E3353)</f>
        <v>5.34975</v>
      </c>
    </row>
    <row r="3356" spans="1:5" ht="12.75">
      <c r="A3356" s="184" t="s">
        <v>1273</v>
      </c>
      <c r="B3356" s="185"/>
      <c r="C3356" s="186"/>
      <c r="D3356" s="186"/>
      <c r="E3356" s="184">
        <f>E3355*0.2</f>
        <v>1.0699500000000002</v>
      </c>
    </row>
    <row r="3357" spans="1:5" ht="12.75">
      <c r="A3357" s="184" t="s">
        <v>1238</v>
      </c>
      <c r="B3357" s="185"/>
      <c r="C3357" s="186"/>
      <c r="D3357" s="186"/>
      <c r="E3357" s="184">
        <f>SUM(E3355:E3356)</f>
        <v>6.419700000000001</v>
      </c>
    </row>
    <row r="3358" spans="1:5" ht="12.75">
      <c r="A3358" s="190"/>
      <c r="B3358" s="190"/>
      <c r="C3358" s="190"/>
      <c r="D3358" s="190"/>
      <c r="E3358" s="190"/>
    </row>
    <row r="3359" spans="1:5" ht="12.75">
      <c r="A3359" s="316" t="s">
        <v>629</v>
      </c>
      <c r="B3359" s="316"/>
      <c r="C3359" s="316"/>
      <c r="D3359" s="316"/>
      <c r="E3359" s="316"/>
    </row>
    <row r="3360" spans="1:5" ht="12.75">
      <c r="A3360" s="192" t="s">
        <v>1247</v>
      </c>
      <c r="B3360" s="192" t="s">
        <v>1248</v>
      </c>
      <c r="C3360" s="192" t="s">
        <v>1249</v>
      </c>
      <c r="D3360" s="192" t="s">
        <v>1250</v>
      </c>
      <c r="E3360" s="192" t="s">
        <v>931</v>
      </c>
    </row>
    <row r="3361" spans="1:5" ht="12.75">
      <c r="A3361" s="186" t="s">
        <v>629</v>
      </c>
      <c r="B3361" s="185" t="s">
        <v>465</v>
      </c>
      <c r="C3361" s="186">
        <v>1</v>
      </c>
      <c r="D3361" s="186">
        <v>18</v>
      </c>
      <c r="E3361" s="186">
        <f>C3361*D3361</f>
        <v>18</v>
      </c>
    </row>
    <row r="3362" spans="1:5" ht="12.75">
      <c r="A3362" s="186" t="s">
        <v>26</v>
      </c>
      <c r="B3362" s="185"/>
      <c r="C3362" s="186"/>
      <c r="D3362" s="186"/>
      <c r="E3362" s="186">
        <f>SUM(E3361:E3361)</f>
        <v>18</v>
      </c>
    </row>
    <row r="3363" spans="1:5" ht="12.75">
      <c r="A3363" s="186"/>
      <c r="B3363" s="185"/>
      <c r="C3363" s="186"/>
      <c r="D3363" s="186"/>
      <c r="E3363" s="186"/>
    </row>
    <row r="3364" spans="1:5" ht="12.75">
      <c r="A3364" s="186" t="s">
        <v>691</v>
      </c>
      <c r="B3364" s="185" t="s">
        <v>1266</v>
      </c>
      <c r="C3364" s="186">
        <v>1</v>
      </c>
      <c r="D3364" s="186">
        <f>$H$6</f>
        <v>2.91</v>
      </c>
      <c r="E3364" s="186">
        <f>C3364*D3364</f>
        <v>2.91</v>
      </c>
    </row>
    <row r="3365" spans="1:5" ht="12.75">
      <c r="A3365" s="186" t="s">
        <v>692</v>
      </c>
      <c r="B3365" s="185" t="s">
        <v>1266</v>
      </c>
      <c r="C3365" s="186">
        <v>1</v>
      </c>
      <c r="D3365" s="186">
        <f>$H$13</f>
        <v>2.2</v>
      </c>
      <c r="E3365" s="186">
        <f>C3365*D3365</f>
        <v>2.2</v>
      </c>
    </row>
    <row r="3366" spans="1:5" ht="12.75">
      <c r="A3366" s="186" t="s">
        <v>1267</v>
      </c>
      <c r="B3366" s="185"/>
      <c r="C3366" s="186"/>
      <c r="D3366" s="186"/>
      <c r="E3366" s="186">
        <f>SUM(E3364:E3365)</f>
        <v>5.11</v>
      </c>
    </row>
    <row r="3367" spans="1:5" ht="12.75">
      <c r="A3367" s="186"/>
      <c r="B3367" s="185"/>
      <c r="C3367" s="186"/>
      <c r="D3367" s="186"/>
      <c r="E3367" s="186"/>
    </row>
    <row r="3368" spans="1:5" ht="12.75">
      <c r="A3368" s="186" t="s">
        <v>1269</v>
      </c>
      <c r="B3368" s="185"/>
      <c r="C3368" s="186"/>
      <c r="D3368" s="186"/>
      <c r="E3368" s="186">
        <f>E3366*$H$4</f>
        <v>6.3875</v>
      </c>
    </row>
    <row r="3369" spans="1:5" ht="12.75">
      <c r="A3369" s="186"/>
      <c r="B3369" s="185"/>
      <c r="C3369" s="186"/>
      <c r="D3369" s="186"/>
      <c r="E3369" s="186"/>
    </row>
    <row r="3370" spans="1:5" ht="12.75">
      <c r="A3370" s="184" t="s">
        <v>1238</v>
      </c>
      <c r="B3370" s="185"/>
      <c r="C3370" s="186"/>
      <c r="D3370" s="186"/>
      <c r="E3370" s="184">
        <f>SUM(E3362,E3366,E3368)</f>
        <v>29.4975</v>
      </c>
    </row>
    <row r="3371" spans="1:5" ht="12.75">
      <c r="A3371" s="184" t="s">
        <v>1273</v>
      </c>
      <c r="B3371" s="185"/>
      <c r="C3371" s="186"/>
      <c r="D3371" s="186"/>
      <c r="E3371" s="184">
        <f>E3370*0.2</f>
        <v>5.8995</v>
      </c>
    </row>
    <row r="3372" spans="1:5" ht="12.75">
      <c r="A3372" s="184" t="s">
        <v>1238</v>
      </c>
      <c r="B3372" s="185"/>
      <c r="C3372" s="186"/>
      <c r="D3372" s="186"/>
      <c r="E3372" s="184">
        <f>SUM(E3370:E3371)</f>
        <v>35.397</v>
      </c>
    </row>
    <row r="3373" spans="1:5" ht="12.75">
      <c r="A3373" s="190"/>
      <c r="B3373" s="190"/>
      <c r="C3373" s="190"/>
      <c r="D3373" s="190"/>
      <c r="E3373" s="190"/>
    </row>
    <row r="3374" spans="1:5" ht="12.75">
      <c r="A3374" s="316" t="s">
        <v>630</v>
      </c>
      <c r="B3374" s="316"/>
      <c r="C3374" s="316"/>
      <c r="D3374" s="316"/>
      <c r="E3374" s="316"/>
    </row>
    <row r="3375" spans="1:5" ht="12.75">
      <c r="A3375" s="192" t="s">
        <v>1247</v>
      </c>
      <c r="B3375" s="192" t="s">
        <v>1248</v>
      </c>
      <c r="C3375" s="192" t="s">
        <v>1249</v>
      </c>
      <c r="D3375" s="192" t="s">
        <v>1250</v>
      </c>
      <c r="E3375" s="192" t="s">
        <v>931</v>
      </c>
    </row>
    <row r="3376" spans="1:5" ht="12.75">
      <c r="A3376" s="186" t="s">
        <v>630</v>
      </c>
      <c r="B3376" s="185" t="s">
        <v>1010</v>
      </c>
      <c r="C3376" s="186">
        <v>1</v>
      </c>
      <c r="D3376" s="186">
        <v>1</v>
      </c>
      <c r="E3376" s="186">
        <f>C3376*D3376</f>
        <v>1</v>
      </c>
    </row>
    <row r="3377" spans="1:5" ht="12.75">
      <c r="A3377" s="186" t="s">
        <v>26</v>
      </c>
      <c r="B3377" s="185"/>
      <c r="C3377" s="186"/>
      <c r="D3377" s="186"/>
      <c r="E3377" s="186">
        <f>SUM(E3376:E3376)</f>
        <v>1</v>
      </c>
    </row>
    <row r="3378" spans="1:5" ht="12.75">
      <c r="A3378" s="186"/>
      <c r="B3378" s="185"/>
      <c r="C3378" s="186"/>
      <c r="D3378" s="186"/>
      <c r="E3378" s="186"/>
    </row>
    <row r="3379" spans="1:5" ht="12.75">
      <c r="A3379" s="186" t="s">
        <v>691</v>
      </c>
      <c r="B3379" s="185" t="s">
        <v>1266</v>
      </c>
      <c r="C3379" s="186">
        <v>0.1</v>
      </c>
      <c r="D3379" s="186">
        <f>$H$6</f>
        <v>2.91</v>
      </c>
      <c r="E3379" s="186">
        <f>C3379*D3379</f>
        <v>0.29100000000000004</v>
      </c>
    </row>
    <row r="3380" spans="1:5" ht="12.75">
      <c r="A3380" s="186" t="s">
        <v>692</v>
      </c>
      <c r="B3380" s="185" t="s">
        <v>1266</v>
      </c>
      <c r="C3380" s="186">
        <v>0.1</v>
      </c>
      <c r="D3380" s="186">
        <f>$H$13</f>
        <v>2.2</v>
      </c>
      <c r="E3380" s="186">
        <f>C3380*D3380</f>
        <v>0.22000000000000003</v>
      </c>
    </row>
    <row r="3381" spans="1:5" ht="12.75">
      <c r="A3381" s="186" t="s">
        <v>1267</v>
      </c>
      <c r="B3381" s="185"/>
      <c r="C3381" s="186"/>
      <c r="D3381" s="186"/>
      <c r="E3381" s="186">
        <f>SUM(E3379:E3380)</f>
        <v>0.5110000000000001</v>
      </c>
    </row>
    <row r="3382" spans="1:5" ht="12.75">
      <c r="A3382" s="186"/>
      <c r="B3382" s="185"/>
      <c r="C3382" s="186"/>
      <c r="D3382" s="186"/>
      <c r="E3382" s="186"/>
    </row>
    <row r="3383" spans="1:5" ht="12.75">
      <c r="A3383" s="186" t="s">
        <v>1269</v>
      </c>
      <c r="B3383" s="185"/>
      <c r="C3383" s="186"/>
      <c r="D3383" s="186"/>
      <c r="E3383" s="186">
        <f>E3381*$H$4</f>
        <v>0.6387500000000002</v>
      </c>
    </row>
    <row r="3384" spans="1:5" ht="12.75">
      <c r="A3384" s="186"/>
      <c r="B3384" s="185"/>
      <c r="C3384" s="186"/>
      <c r="D3384" s="186"/>
      <c r="E3384" s="186"/>
    </row>
    <row r="3385" spans="1:5" ht="12.75">
      <c r="A3385" s="184" t="s">
        <v>1238</v>
      </c>
      <c r="B3385" s="185"/>
      <c r="C3385" s="186"/>
      <c r="D3385" s="186"/>
      <c r="E3385" s="184">
        <f>SUM(E3377,E3381,E3383)</f>
        <v>2.14975</v>
      </c>
    </row>
    <row r="3386" spans="1:5" ht="12.75">
      <c r="A3386" s="184" t="s">
        <v>1273</v>
      </c>
      <c r="B3386" s="185"/>
      <c r="C3386" s="186"/>
      <c r="D3386" s="186"/>
      <c r="E3386" s="184">
        <f>E3385*0.2</f>
        <v>0.42995000000000005</v>
      </c>
    </row>
    <row r="3387" spans="1:5" ht="12.75">
      <c r="A3387" s="184" t="s">
        <v>1238</v>
      </c>
      <c r="B3387" s="185"/>
      <c r="C3387" s="186"/>
      <c r="D3387" s="186"/>
      <c r="E3387" s="184">
        <f>SUM(E3385:E3386)</f>
        <v>2.5797</v>
      </c>
    </row>
    <row r="3388" spans="1:5" ht="12.75">
      <c r="A3388" s="190"/>
      <c r="B3388" s="190"/>
      <c r="C3388" s="190"/>
      <c r="D3388" s="190"/>
      <c r="E3388" s="190"/>
    </row>
    <row r="3389" spans="1:5" ht="12.75">
      <c r="A3389" s="316" t="s">
        <v>630</v>
      </c>
      <c r="B3389" s="316"/>
      <c r="C3389" s="316"/>
      <c r="D3389" s="316"/>
      <c r="E3389" s="316"/>
    </row>
    <row r="3390" spans="1:5" ht="12.75">
      <c r="A3390" s="192" t="s">
        <v>1247</v>
      </c>
      <c r="B3390" s="192" t="s">
        <v>1248</v>
      </c>
      <c r="C3390" s="192" t="s">
        <v>1249</v>
      </c>
      <c r="D3390" s="192" t="s">
        <v>1250</v>
      </c>
      <c r="E3390" s="192" t="s">
        <v>931</v>
      </c>
    </row>
    <row r="3391" spans="1:5" ht="12.75">
      <c r="A3391" s="186" t="s">
        <v>630</v>
      </c>
      <c r="B3391" s="185" t="s">
        <v>465</v>
      </c>
      <c r="C3391" s="186">
        <v>1</v>
      </c>
      <c r="D3391" s="186">
        <v>1</v>
      </c>
      <c r="E3391" s="186">
        <f>C3391*D3391</f>
        <v>1</v>
      </c>
    </row>
    <row r="3392" spans="1:5" ht="12.75">
      <c r="A3392" s="186" t="s">
        <v>26</v>
      </c>
      <c r="B3392" s="185"/>
      <c r="C3392" s="186"/>
      <c r="D3392" s="186"/>
      <c r="E3392" s="186">
        <f>SUM(E3391:E3391)</f>
        <v>1</v>
      </c>
    </row>
    <row r="3393" spans="1:5" ht="12.75">
      <c r="A3393" s="186"/>
      <c r="B3393" s="185"/>
      <c r="C3393" s="186"/>
      <c r="D3393" s="186"/>
      <c r="E3393" s="186"/>
    </row>
    <row r="3394" spans="1:5" ht="12.75">
      <c r="A3394" s="186" t="s">
        <v>691</v>
      </c>
      <c r="B3394" s="185" t="s">
        <v>1266</v>
      </c>
      <c r="C3394" s="186">
        <v>0.1</v>
      </c>
      <c r="D3394" s="186">
        <f>$H$6</f>
        <v>2.91</v>
      </c>
      <c r="E3394" s="186">
        <f>C3394*D3394</f>
        <v>0.29100000000000004</v>
      </c>
    </row>
    <row r="3395" spans="1:5" ht="12.75">
      <c r="A3395" s="186" t="s">
        <v>692</v>
      </c>
      <c r="B3395" s="185" t="s">
        <v>1266</v>
      </c>
      <c r="C3395" s="186">
        <v>0.1</v>
      </c>
      <c r="D3395" s="186">
        <f>$H$13</f>
        <v>2.2</v>
      </c>
      <c r="E3395" s="186">
        <f>C3395*D3395</f>
        <v>0.22000000000000003</v>
      </c>
    </row>
    <row r="3396" spans="1:5" ht="12.75">
      <c r="A3396" s="186" t="s">
        <v>1267</v>
      </c>
      <c r="B3396" s="185"/>
      <c r="C3396" s="186"/>
      <c r="D3396" s="186"/>
      <c r="E3396" s="186">
        <f>SUM(E3394:E3395)</f>
        <v>0.5110000000000001</v>
      </c>
    </row>
    <row r="3397" spans="1:5" ht="12.75">
      <c r="A3397" s="186"/>
      <c r="B3397" s="185"/>
      <c r="C3397" s="186"/>
      <c r="D3397" s="186"/>
      <c r="E3397" s="186"/>
    </row>
    <row r="3398" spans="1:5" ht="12.75">
      <c r="A3398" s="186" t="s">
        <v>1269</v>
      </c>
      <c r="B3398" s="185"/>
      <c r="C3398" s="186"/>
      <c r="D3398" s="186"/>
      <c r="E3398" s="186">
        <f>E3396*$H$4</f>
        <v>0.6387500000000002</v>
      </c>
    </row>
    <row r="3399" spans="1:5" ht="12.75">
      <c r="A3399" s="186"/>
      <c r="B3399" s="185"/>
      <c r="C3399" s="186"/>
      <c r="D3399" s="186"/>
      <c r="E3399" s="186"/>
    </row>
    <row r="3400" spans="1:5" ht="12.75">
      <c r="A3400" s="184" t="s">
        <v>1238</v>
      </c>
      <c r="B3400" s="185"/>
      <c r="C3400" s="186"/>
      <c r="D3400" s="186"/>
      <c r="E3400" s="184">
        <f>SUM(E3392,E3396,E3398)</f>
        <v>2.14975</v>
      </c>
    </row>
    <row r="3401" spans="1:5" ht="12.75">
      <c r="A3401" s="184" t="s">
        <v>1273</v>
      </c>
      <c r="B3401" s="185"/>
      <c r="C3401" s="186"/>
      <c r="D3401" s="186"/>
      <c r="E3401" s="184">
        <f>E3400*0.2</f>
        <v>0.42995000000000005</v>
      </c>
    </row>
    <row r="3402" spans="1:5" ht="12.75">
      <c r="A3402" s="184" t="s">
        <v>1238</v>
      </c>
      <c r="B3402" s="185"/>
      <c r="C3402" s="186"/>
      <c r="D3402" s="186"/>
      <c r="E3402" s="184">
        <f>SUM(E3400:E3401)</f>
        <v>2.5797</v>
      </c>
    </row>
    <row r="3403" spans="1:5" ht="12.75">
      <c r="A3403" s="190"/>
      <c r="B3403" s="190"/>
      <c r="C3403" s="190"/>
      <c r="D3403" s="190"/>
      <c r="E3403" s="190"/>
    </row>
    <row r="3404" spans="1:5" ht="12.75">
      <c r="A3404" s="316" t="s">
        <v>631</v>
      </c>
      <c r="B3404" s="316"/>
      <c r="C3404" s="316"/>
      <c r="D3404" s="316"/>
      <c r="E3404" s="316"/>
    </row>
    <row r="3405" spans="1:5" ht="12.75">
      <c r="A3405" s="192" t="s">
        <v>1247</v>
      </c>
      <c r="B3405" s="192" t="s">
        <v>1248</v>
      </c>
      <c r="C3405" s="192" t="s">
        <v>1249</v>
      </c>
      <c r="D3405" s="192" t="s">
        <v>1250</v>
      </c>
      <c r="E3405" s="192" t="s">
        <v>931</v>
      </c>
    </row>
    <row r="3406" spans="1:5" ht="12.75">
      <c r="A3406" s="186" t="s">
        <v>631</v>
      </c>
      <c r="B3406" s="185" t="s">
        <v>465</v>
      </c>
      <c r="C3406" s="186">
        <v>1</v>
      </c>
      <c r="D3406" s="186">
        <v>2</v>
      </c>
      <c r="E3406" s="186">
        <v>2</v>
      </c>
    </row>
    <row r="3407" spans="1:5" ht="12.75">
      <c r="A3407" s="186" t="s">
        <v>26</v>
      </c>
      <c r="B3407" s="185"/>
      <c r="C3407" s="186"/>
      <c r="D3407" s="186"/>
      <c r="E3407" s="186">
        <v>2</v>
      </c>
    </row>
    <row r="3408" spans="1:5" ht="12.75">
      <c r="A3408" s="186"/>
      <c r="B3408" s="185"/>
      <c r="C3408" s="186"/>
      <c r="D3408" s="186"/>
      <c r="E3408" s="186"/>
    </row>
    <row r="3409" spans="1:5" ht="12.75">
      <c r="A3409" s="186" t="s">
        <v>691</v>
      </c>
      <c r="B3409" s="185" t="s">
        <v>1266</v>
      </c>
      <c r="C3409" s="186">
        <v>0.1</v>
      </c>
      <c r="D3409" s="186">
        <f>$H$6</f>
        <v>2.91</v>
      </c>
      <c r="E3409" s="186">
        <f>C3409*D3409</f>
        <v>0.29100000000000004</v>
      </c>
    </row>
    <row r="3410" spans="1:5" ht="12.75">
      <c r="A3410" s="186" t="s">
        <v>692</v>
      </c>
      <c r="B3410" s="185" t="s">
        <v>1266</v>
      </c>
      <c r="C3410" s="186">
        <v>0.1</v>
      </c>
      <c r="D3410" s="186">
        <f>$H$13</f>
        <v>2.2</v>
      </c>
      <c r="E3410" s="186">
        <f>C3410*D3410</f>
        <v>0.22000000000000003</v>
      </c>
    </row>
    <row r="3411" spans="1:5" ht="12.75">
      <c r="A3411" s="186" t="s">
        <v>1267</v>
      </c>
      <c r="B3411" s="185"/>
      <c r="C3411" s="186"/>
      <c r="D3411" s="186"/>
      <c r="E3411" s="186">
        <f>SUM(E3409:E3410)</f>
        <v>0.5110000000000001</v>
      </c>
    </row>
    <row r="3412" spans="1:5" ht="12.75">
      <c r="A3412" s="186"/>
      <c r="B3412" s="185"/>
      <c r="C3412" s="186"/>
      <c r="D3412" s="186"/>
      <c r="E3412" s="186"/>
    </row>
    <row r="3413" spans="1:5" ht="12.75">
      <c r="A3413" s="186" t="s">
        <v>1269</v>
      </c>
      <c r="B3413" s="185"/>
      <c r="C3413" s="186"/>
      <c r="D3413" s="186"/>
      <c r="E3413" s="186">
        <f>E3411*$H$4</f>
        <v>0.6387500000000002</v>
      </c>
    </row>
    <row r="3414" spans="1:5" ht="12.75">
      <c r="A3414" s="186"/>
      <c r="B3414" s="185"/>
      <c r="C3414" s="186"/>
      <c r="D3414" s="186"/>
      <c r="E3414" s="186"/>
    </row>
    <row r="3415" spans="1:5" ht="12.75">
      <c r="A3415" s="184" t="s">
        <v>1238</v>
      </c>
      <c r="B3415" s="185"/>
      <c r="C3415" s="186"/>
      <c r="D3415" s="186"/>
      <c r="E3415" s="184">
        <f>SUM(E3407,E3411,E3413)</f>
        <v>3.14975</v>
      </c>
    </row>
    <row r="3416" spans="1:5" ht="12.75">
      <c r="A3416" s="184" t="s">
        <v>1273</v>
      </c>
      <c r="B3416" s="185"/>
      <c r="C3416" s="186"/>
      <c r="D3416" s="186"/>
      <c r="E3416" s="184">
        <f>E3415*0.2</f>
        <v>0.62995</v>
      </c>
    </row>
    <row r="3417" spans="1:5" ht="12.75">
      <c r="A3417" s="184" t="s">
        <v>1238</v>
      </c>
      <c r="B3417" s="185"/>
      <c r="C3417" s="186"/>
      <c r="D3417" s="186"/>
      <c r="E3417" s="184">
        <f>SUM(E3415:E3416)</f>
        <v>3.7797</v>
      </c>
    </row>
    <row r="3418" spans="1:5" ht="12.75">
      <c r="A3418" s="190"/>
      <c r="B3418" s="190"/>
      <c r="C3418" s="190"/>
      <c r="D3418" s="190"/>
      <c r="E3418" s="190"/>
    </row>
    <row r="3419" spans="1:5" ht="12.75">
      <c r="A3419" s="316" t="s">
        <v>633</v>
      </c>
      <c r="B3419" s="316"/>
      <c r="C3419" s="316"/>
      <c r="D3419" s="316"/>
      <c r="E3419" s="316"/>
    </row>
    <row r="3420" spans="1:5" ht="12.75">
      <c r="A3420" s="192" t="s">
        <v>1247</v>
      </c>
      <c r="B3420" s="192" t="s">
        <v>1248</v>
      </c>
      <c r="C3420" s="192" t="s">
        <v>1249</v>
      </c>
      <c r="D3420" s="192" t="s">
        <v>1250</v>
      </c>
      <c r="E3420" s="192" t="s">
        <v>931</v>
      </c>
    </row>
    <row r="3421" spans="1:5" ht="12.75">
      <c r="A3421" s="186" t="s">
        <v>633</v>
      </c>
      <c r="B3421" s="185" t="s">
        <v>465</v>
      </c>
      <c r="C3421" s="186">
        <v>1</v>
      </c>
      <c r="D3421" s="186">
        <v>300</v>
      </c>
      <c r="E3421" s="186">
        <v>300</v>
      </c>
    </row>
    <row r="3422" spans="1:5" ht="12.75">
      <c r="A3422" s="186" t="s">
        <v>26</v>
      </c>
      <c r="B3422" s="185"/>
      <c r="C3422" s="186"/>
      <c r="D3422" s="186"/>
      <c r="E3422" s="186">
        <v>300</v>
      </c>
    </row>
    <row r="3423" spans="1:5" ht="12.75">
      <c r="A3423" s="186"/>
      <c r="B3423" s="185"/>
      <c r="C3423" s="186"/>
      <c r="D3423" s="186"/>
      <c r="E3423" s="186"/>
    </row>
    <row r="3424" spans="1:5" ht="12.75">
      <c r="A3424" s="186" t="s">
        <v>691</v>
      </c>
      <c r="B3424" s="185" t="s">
        <v>1266</v>
      </c>
      <c r="C3424" s="186">
        <v>2</v>
      </c>
      <c r="D3424" s="186">
        <f>$H$6</f>
        <v>2.91</v>
      </c>
      <c r="E3424" s="186">
        <f>C3424*D3424</f>
        <v>5.82</v>
      </c>
    </row>
    <row r="3425" spans="1:5" ht="12.75">
      <c r="A3425" s="186" t="s">
        <v>692</v>
      </c>
      <c r="B3425" s="185" t="s">
        <v>1266</v>
      </c>
      <c r="C3425" s="186">
        <v>2</v>
      </c>
      <c r="D3425" s="186">
        <f>$H$13</f>
        <v>2.2</v>
      </c>
      <c r="E3425" s="186">
        <f>C3425*D3425</f>
        <v>4.4</v>
      </c>
    </row>
    <row r="3426" spans="1:5" ht="12.75">
      <c r="A3426" s="186" t="s">
        <v>1267</v>
      </c>
      <c r="B3426" s="185"/>
      <c r="C3426" s="186"/>
      <c r="D3426" s="186"/>
      <c r="E3426" s="186">
        <f>SUM(E3424:E3425)</f>
        <v>10.22</v>
      </c>
    </row>
    <row r="3427" spans="1:5" ht="12.75">
      <c r="A3427" s="186"/>
      <c r="B3427" s="185"/>
      <c r="C3427" s="186"/>
      <c r="D3427" s="186"/>
      <c r="E3427" s="186"/>
    </row>
    <row r="3428" spans="1:5" ht="12.75">
      <c r="A3428" s="186" t="s">
        <v>1269</v>
      </c>
      <c r="B3428" s="185"/>
      <c r="C3428" s="186"/>
      <c r="D3428" s="186"/>
      <c r="E3428" s="186">
        <f>E3426*$H$4</f>
        <v>12.775</v>
      </c>
    </row>
    <row r="3429" spans="1:5" ht="12.75">
      <c r="A3429" s="186"/>
      <c r="B3429" s="185"/>
      <c r="C3429" s="186"/>
      <c r="D3429" s="186"/>
      <c r="E3429" s="186"/>
    </row>
    <row r="3430" spans="1:5" ht="12.75">
      <c r="A3430" s="184" t="s">
        <v>1238</v>
      </c>
      <c r="B3430" s="185"/>
      <c r="C3430" s="186"/>
      <c r="D3430" s="186"/>
      <c r="E3430" s="184">
        <f>SUM(E3422,E3426,E3428)</f>
        <v>322.995</v>
      </c>
    </row>
    <row r="3431" spans="1:5" ht="12.75">
      <c r="A3431" s="184" t="s">
        <v>1273</v>
      </c>
      <c r="B3431" s="185"/>
      <c r="C3431" s="186"/>
      <c r="D3431" s="186"/>
      <c r="E3431" s="184">
        <f>E3430*0.2</f>
        <v>64.599</v>
      </c>
    </row>
    <row r="3432" spans="1:5" ht="12.75">
      <c r="A3432" s="184" t="s">
        <v>1238</v>
      </c>
      <c r="B3432" s="185"/>
      <c r="C3432" s="186"/>
      <c r="D3432" s="186"/>
      <c r="E3432" s="184">
        <f>SUM(E3430:E3431)</f>
        <v>387.594</v>
      </c>
    </row>
    <row r="3433" spans="1:5" ht="12.75">
      <c r="A3433" s="190"/>
      <c r="B3433" s="190"/>
      <c r="C3433" s="190"/>
      <c r="D3433" s="190"/>
      <c r="E3433" s="190"/>
    </row>
    <row r="3434" spans="1:5" ht="12.75">
      <c r="A3434" s="316" t="s">
        <v>634</v>
      </c>
      <c r="B3434" s="316"/>
      <c r="C3434" s="316"/>
      <c r="D3434" s="316"/>
      <c r="E3434" s="316"/>
    </row>
    <row r="3435" spans="1:5" ht="12.75">
      <c r="A3435" s="192" t="s">
        <v>1247</v>
      </c>
      <c r="B3435" s="192" t="s">
        <v>1248</v>
      </c>
      <c r="C3435" s="192" t="s">
        <v>1249</v>
      </c>
      <c r="D3435" s="192" t="s">
        <v>1250</v>
      </c>
      <c r="E3435" s="192" t="s">
        <v>931</v>
      </c>
    </row>
    <row r="3436" spans="1:5" ht="12.75">
      <c r="A3436" s="186" t="s">
        <v>634</v>
      </c>
      <c r="B3436" s="185" t="s">
        <v>465</v>
      </c>
      <c r="C3436" s="186">
        <v>1</v>
      </c>
      <c r="D3436" s="186">
        <v>175</v>
      </c>
      <c r="E3436" s="186">
        <f>C3436*D3436</f>
        <v>175</v>
      </c>
    </row>
    <row r="3437" spans="1:5" ht="12.75">
      <c r="A3437" s="186" t="s">
        <v>26</v>
      </c>
      <c r="B3437" s="185"/>
      <c r="C3437" s="186"/>
      <c r="D3437" s="186"/>
      <c r="E3437" s="186">
        <f>SUM(E3436:E3436)</f>
        <v>175</v>
      </c>
    </row>
    <row r="3438" spans="1:5" ht="12.75">
      <c r="A3438" s="186"/>
      <c r="B3438" s="185"/>
      <c r="C3438" s="186"/>
      <c r="D3438" s="186"/>
      <c r="E3438" s="186"/>
    </row>
    <row r="3439" spans="1:5" ht="12.75">
      <c r="A3439" s="186" t="s">
        <v>691</v>
      </c>
      <c r="B3439" s="185" t="s">
        <v>1266</v>
      </c>
      <c r="C3439" s="186">
        <v>3</v>
      </c>
      <c r="D3439" s="186">
        <f>$H$6</f>
        <v>2.91</v>
      </c>
      <c r="E3439" s="186">
        <f>C3439*D3439</f>
        <v>8.73</v>
      </c>
    </row>
    <row r="3440" spans="1:5" ht="12.75">
      <c r="A3440" s="186" t="s">
        <v>692</v>
      </c>
      <c r="B3440" s="185" t="s">
        <v>1266</v>
      </c>
      <c r="C3440" s="186">
        <v>3</v>
      </c>
      <c r="D3440" s="186">
        <f>$H$13</f>
        <v>2.2</v>
      </c>
      <c r="E3440" s="186">
        <f>C3440*D3440</f>
        <v>6.6000000000000005</v>
      </c>
    </row>
    <row r="3441" spans="1:5" ht="12.75">
      <c r="A3441" s="186" t="s">
        <v>1267</v>
      </c>
      <c r="B3441" s="185"/>
      <c r="C3441" s="186"/>
      <c r="D3441" s="186"/>
      <c r="E3441" s="186">
        <f>SUM(E3439:E3440)</f>
        <v>15.330000000000002</v>
      </c>
    </row>
    <row r="3442" spans="1:5" ht="12.75">
      <c r="A3442" s="186"/>
      <c r="B3442" s="185"/>
      <c r="C3442" s="186"/>
      <c r="D3442" s="186"/>
      <c r="E3442" s="186"/>
    </row>
    <row r="3443" spans="1:5" ht="12.75">
      <c r="A3443" s="186" t="s">
        <v>1269</v>
      </c>
      <c r="B3443" s="185"/>
      <c r="C3443" s="186"/>
      <c r="D3443" s="186"/>
      <c r="E3443" s="186">
        <f>E3441*$H$4</f>
        <v>19.1625</v>
      </c>
    </row>
    <row r="3444" spans="1:5" ht="12.75">
      <c r="A3444" s="186"/>
      <c r="B3444" s="185"/>
      <c r="C3444" s="186"/>
      <c r="D3444" s="186"/>
      <c r="E3444" s="186"/>
    </row>
    <row r="3445" spans="1:5" ht="12.75">
      <c r="A3445" s="184" t="s">
        <v>1238</v>
      </c>
      <c r="B3445" s="185"/>
      <c r="C3445" s="186"/>
      <c r="D3445" s="186"/>
      <c r="E3445" s="184">
        <f>SUM(E3437,E3441,E3443)</f>
        <v>209.4925</v>
      </c>
    </row>
    <row r="3446" spans="1:5" ht="12.75">
      <c r="A3446" s="184" t="s">
        <v>1273</v>
      </c>
      <c r="B3446" s="185"/>
      <c r="C3446" s="186"/>
      <c r="D3446" s="186"/>
      <c r="E3446" s="184">
        <f>E3445*0.2</f>
        <v>41.898500000000006</v>
      </c>
    </row>
    <row r="3447" spans="1:5" ht="12.75">
      <c r="A3447" s="184" t="s">
        <v>1238</v>
      </c>
      <c r="B3447" s="185"/>
      <c r="C3447" s="186"/>
      <c r="D3447" s="186"/>
      <c r="E3447" s="184">
        <f>SUM(E3445:E3446)</f>
        <v>251.39100000000002</v>
      </c>
    </row>
    <row r="3448" spans="1:5" ht="12.75">
      <c r="A3448" s="190"/>
      <c r="B3448" s="190"/>
      <c r="C3448" s="190"/>
      <c r="D3448" s="190"/>
      <c r="E3448" s="190"/>
    </row>
    <row r="3449" spans="1:5" ht="12.75">
      <c r="A3449" s="316" t="s">
        <v>637</v>
      </c>
      <c r="B3449" s="316"/>
      <c r="C3449" s="316"/>
      <c r="D3449" s="316"/>
      <c r="E3449" s="316"/>
    </row>
    <row r="3450" spans="1:5" ht="12.75">
      <c r="A3450" s="192" t="s">
        <v>1247</v>
      </c>
      <c r="B3450" s="192" t="s">
        <v>1248</v>
      </c>
      <c r="C3450" s="192" t="s">
        <v>1249</v>
      </c>
      <c r="D3450" s="192" t="s">
        <v>1250</v>
      </c>
      <c r="E3450" s="192" t="s">
        <v>931</v>
      </c>
    </row>
    <row r="3451" spans="1:5" ht="12.75">
      <c r="A3451" s="186" t="s">
        <v>637</v>
      </c>
      <c r="B3451" s="185" t="s">
        <v>465</v>
      </c>
      <c r="C3451" s="186">
        <v>1</v>
      </c>
      <c r="D3451" s="186">
        <v>120</v>
      </c>
      <c r="E3451" s="186">
        <f>C3451*D3451</f>
        <v>120</v>
      </c>
    </row>
    <row r="3452" spans="1:5" ht="12.75">
      <c r="A3452" s="186" t="s">
        <v>26</v>
      </c>
      <c r="B3452" s="185"/>
      <c r="C3452" s="186"/>
      <c r="D3452" s="186"/>
      <c r="E3452" s="186">
        <f>SUM(E3451:E3451)</f>
        <v>120</v>
      </c>
    </row>
    <row r="3453" spans="1:5" ht="12.75">
      <c r="A3453" s="186"/>
      <c r="B3453" s="185"/>
      <c r="C3453" s="186"/>
      <c r="D3453" s="186"/>
      <c r="E3453" s="186"/>
    </row>
    <row r="3454" spans="1:5" ht="12.75">
      <c r="A3454" s="186" t="s">
        <v>32</v>
      </c>
      <c r="B3454" s="185" t="s">
        <v>1266</v>
      </c>
      <c r="C3454" s="186">
        <v>3</v>
      </c>
      <c r="D3454" s="186">
        <f>$H$6</f>
        <v>2.91</v>
      </c>
      <c r="E3454" s="186">
        <f>C3454*D3454</f>
        <v>8.73</v>
      </c>
    </row>
    <row r="3455" spans="1:5" ht="12.75">
      <c r="A3455" s="186" t="s">
        <v>692</v>
      </c>
      <c r="B3455" s="185" t="s">
        <v>1266</v>
      </c>
      <c r="C3455" s="186">
        <v>3</v>
      </c>
      <c r="D3455" s="186">
        <f>$H$13</f>
        <v>2.2</v>
      </c>
      <c r="E3455" s="186">
        <f>C3455*D3455</f>
        <v>6.6000000000000005</v>
      </c>
    </row>
    <row r="3456" spans="1:5" ht="12.75">
      <c r="A3456" s="186" t="s">
        <v>1267</v>
      </c>
      <c r="B3456" s="185"/>
      <c r="C3456" s="186"/>
      <c r="D3456" s="186"/>
      <c r="E3456" s="186">
        <f>SUM(E3454:E3455)</f>
        <v>15.330000000000002</v>
      </c>
    </row>
    <row r="3457" spans="1:5" ht="12.75">
      <c r="A3457" s="186"/>
      <c r="B3457" s="185"/>
      <c r="C3457" s="186"/>
      <c r="D3457" s="186"/>
      <c r="E3457" s="186"/>
    </row>
    <row r="3458" spans="1:5" ht="12.75">
      <c r="A3458" s="186" t="s">
        <v>1269</v>
      </c>
      <c r="B3458" s="185"/>
      <c r="C3458" s="186"/>
      <c r="D3458" s="186"/>
      <c r="E3458" s="186">
        <f>E3456*$H$4</f>
        <v>19.1625</v>
      </c>
    </row>
    <row r="3459" spans="1:5" ht="12.75">
      <c r="A3459" s="186"/>
      <c r="B3459" s="185"/>
      <c r="C3459" s="186"/>
      <c r="D3459" s="186"/>
      <c r="E3459" s="186"/>
    </row>
    <row r="3460" spans="1:5" ht="12.75">
      <c r="A3460" s="184" t="s">
        <v>1238</v>
      </c>
      <c r="B3460" s="185"/>
      <c r="C3460" s="186"/>
      <c r="D3460" s="186"/>
      <c r="E3460" s="184">
        <f>SUM(E3452,E3456,E3458)</f>
        <v>154.4925</v>
      </c>
    </row>
    <row r="3461" spans="1:5" ht="12.75">
      <c r="A3461" s="184" t="s">
        <v>1273</v>
      </c>
      <c r="B3461" s="185"/>
      <c r="C3461" s="186"/>
      <c r="D3461" s="186"/>
      <c r="E3461" s="184">
        <f>E3460*0.2</f>
        <v>30.898500000000002</v>
      </c>
    </row>
    <row r="3462" spans="1:5" ht="12.75">
      <c r="A3462" s="184" t="s">
        <v>1238</v>
      </c>
      <c r="B3462" s="185"/>
      <c r="C3462" s="186"/>
      <c r="D3462" s="186"/>
      <c r="E3462" s="184">
        <f>SUM(E3460:E3461)</f>
        <v>185.39100000000002</v>
      </c>
    </row>
    <row r="3463" spans="1:5" ht="12.75">
      <c r="A3463" s="190"/>
      <c r="B3463" s="190"/>
      <c r="C3463" s="190"/>
      <c r="D3463" s="190"/>
      <c r="E3463" s="190"/>
    </row>
    <row r="3464" spans="1:5" ht="12.75">
      <c r="A3464" s="316" t="s">
        <v>638</v>
      </c>
      <c r="B3464" s="316"/>
      <c r="C3464" s="316"/>
      <c r="D3464" s="316"/>
      <c r="E3464" s="316"/>
    </row>
    <row r="3465" spans="1:5" ht="12.75">
      <c r="A3465" s="192" t="s">
        <v>1247</v>
      </c>
      <c r="B3465" s="192" t="s">
        <v>1248</v>
      </c>
      <c r="C3465" s="192" t="s">
        <v>1249</v>
      </c>
      <c r="D3465" s="192" t="s">
        <v>1250</v>
      </c>
      <c r="E3465" s="192" t="s">
        <v>931</v>
      </c>
    </row>
    <row r="3466" spans="1:5" ht="12.75">
      <c r="A3466" s="186" t="s">
        <v>638</v>
      </c>
      <c r="B3466" s="185" t="s">
        <v>465</v>
      </c>
      <c r="C3466" s="186">
        <v>1</v>
      </c>
      <c r="D3466" s="186">
        <v>55</v>
      </c>
      <c r="E3466" s="186">
        <f>C3466*D3466</f>
        <v>55</v>
      </c>
    </row>
    <row r="3467" spans="1:5" ht="12.75">
      <c r="A3467" s="186" t="s">
        <v>26</v>
      </c>
      <c r="B3467" s="185"/>
      <c r="C3467" s="186"/>
      <c r="D3467" s="186"/>
      <c r="E3467" s="186">
        <f>SUM(E3466:E3466)</f>
        <v>55</v>
      </c>
    </row>
    <row r="3468" spans="1:5" ht="12.75">
      <c r="A3468" s="186"/>
      <c r="B3468" s="185"/>
      <c r="C3468" s="186"/>
      <c r="D3468" s="186"/>
      <c r="E3468" s="186"/>
    </row>
    <row r="3469" spans="1:5" ht="12.75">
      <c r="A3469" s="186" t="s">
        <v>691</v>
      </c>
      <c r="B3469" s="185" t="s">
        <v>1266</v>
      </c>
      <c r="C3469" s="186">
        <v>2</v>
      </c>
      <c r="D3469" s="186">
        <f>$H$6</f>
        <v>2.91</v>
      </c>
      <c r="E3469" s="186">
        <f>C3469*D3469</f>
        <v>5.82</v>
      </c>
    </row>
    <row r="3470" spans="1:5" ht="12.75">
      <c r="A3470" s="186" t="s">
        <v>692</v>
      </c>
      <c r="B3470" s="185" t="s">
        <v>1266</v>
      </c>
      <c r="C3470" s="186">
        <v>2</v>
      </c>
      <c r="D3470" s="186">
        <f>$H$13</f>
        <v>2.2</v>
      </c>
      <c r="E3470" s="186">
        <f>C3470*D3470</f>
        <v>4.4</v>
      </c>
    </row>
    <row r="3471" spans="1:5" ht="12.75">
      <c r="A3471" s="186" t="s">
        <v>1267</v>
      </c>
      <c r="B3471" s="185"/>
      <c r="C3471" s="186"/>
      <c r="D3471" s="186"/>
      <c r="E3471" s="186">
        <f>SUM(E3469:E3470)</f>
        <v>10.22</v>
      </c>
    </row>
    <row r="3472" spans="1:5" ht="12.75">
      <c r="A3472" s="186"/>
      <c r="B3472" s="185"/>
      <c r="C3472" s="186"/>
      <c r="D3472" s="186"/>
      <c r="E3472" s="186"/>
    </row>
    <row r="3473" spans="1:5" ht="12.75">
      <c r="A3473" s="186" t="s">
        <v>1269</v>
      </c>
      <c r="B3473" s="185"/>
      <c r="C3473" s="186"/>
      <c r="D3473" s="186"/>
      <c r="E3473" s="186">
        <f>E3471*$H$4</f>
        <v>12.775</v>
      </c>
    </row>
    <row r="3474" spans="1:5" ht="12.75">
      <c r="A3474" s="186"/>
      <c r="B3474" s="185"/>
      <c r="C3474" s="186"/>
      <c r="D3474" s="186"/>
      <c r="E3474" s="186"/>
    </row>
    <row r="3475" spans="1:5" ht="12.75">
      <c r="A3475" s="184" t="s">
        <v>1238</v>
      </c>
      <c r="B3475" s="185"/>
      <c r="C3475" s="186"/>
      <c r="D3475" s="186"/>
      <c r="E3475" s="184">
        <f>SUM(E3467,E3471,E3473)</f>
        <v>77.995</v>
      </c>
    </row>
    <row r="3476" spans="1:5" ht="12.75">
      <c r="A3476" s="184" t="s">
        <v>1273</v>
      </c>
      <c r="B3476" s="185"/>
      <c r="C3476" s="186"/>
      <c r="D3476" s="186"/>
      <c r="E3476" s="184">
        <f>E3475*0.2</f>
        <v>15.599000000000002</v>
      </c>
    </row>
    <row r="3477" spans="1:5" ht="12.75">
      <c r="A3477" s="184" t="s">
        <v>1238</v>
      </c>
      <c r="B3477" s="185"/>
      <c r="C3477" s="186"/>
      <c r="D3477" s="186"/>
      <c r="E3477" s="184">
        <f>SUM(E3475:E3476)</f>
        <v>93.59400000000001</v>
      </c>
    </row>
    <row r="3478" spans="1:5" ht="12.75">
      <c r="A3478" s="190"/>
      <c r="B3478" s="190"/>
      <c r="C3478" s="190"/>
      <c r="D3478" s="190"/>
      <c r="E3478" s="190"/>
    </row>
    <row r="3479" spans="1:5" ht="12.75">
      <c r="A3479" s="316" t="s">
        <v>639</v>
      </c>
      <c r="B3479" s="316"/>
      <c r="C3479" s="316"/>
      <c r="D3479" s="316"/>
      <c r="E3479" s="316"/>
    </row>
    <row r="3480" spans="1:5" ht="12.75">
      <c r="A3480" s="192" t="s">
        <v>1247</v>
      </c>
      <c r="B3480" s="192" t="s">
        <v>1248</v>
      </c>
      <c r="C3480" s="192" t="s">
        <v>1249</v>
      </c>
      <c r="D3480" s="192" t="s">
        <v>1250</v>
      </c>
      <c r="E3480" s="192" t="s">
        <v>931</v>
      </c>
    </row>
    <row r="3481" spans="1:5" ht="12.75">
      <c r="A3481" s="186" t="s">
        <v>639</v>
      </c>
      <c r="B3481" s="185" t="s">
        <v>465</v>
      </c>
      <c r="C3481" s="186">
        <v>1</v>
      </c>
      <c r="D3481" s="186">
        <v>50</v>
      </c>
      <c r="E3481" s="186">
        <f>C3481*D3481</f>
        <v>50</v>
      </c>
    </row>
    <row r="3482" spans="1:5" ht="12.75">
      <c r="A3482" s="186" t="s">
        <v>26</v>
      </c>
      <c r="B3482" s="185"/>
      <c r="C3482" s="186"/>
      <c r="D3482" s="186"/>
      <c r="E3482" s="186">
        <f>SUM(E3481:E3481)</f>
        <v>50</v>
      </c>
    </row>
    <row r="3483" spans="1:5" ht="12.75">
      <c r="A3483" s="186"/>
      <c r="B3483" s="185"/>
      <c r="C3483" s="186"/>
      <c r="D3483" s="186"/>
      <c r="E3483" s="186"/>
    </row>
    <row r="3484" spans="1:5" ht="12.75">
      <c r="A3484" s="186" t="s">
        <v>691</v>
      </c>
      <c r="B3484" s="185" t="s">
        <v>1266</v>
      </c>
      <c r="C3484" s="186">
        <v>2</v>
      </c>
      <c r="D3484" s="186">
        <f>$H$6</f>
        <v>2.91</v>
      </c>
      <c r="E3484" s="186">
        <f>C3484*D3484</f>
        <v>5.82</v>
      </c>
    </row>
    <row r="3485" spans="1:5" ht="12.75">
      <c r="A3485" s="186" t="s">
        <v>692</v>
      </c>
      <c r="B3485" s="185" t="s">
        <v>1266</v>
      </c>
      <c r="C3485" s="186">
        <v>2</v>
      </c>
      <c r="D3485" s="186">
        <f>$H$13</f>
        <v>2.2</v>
      </c>
      <c r="E3485" s="186">
        <f>C3485*D3485</f>
        <v>4.4</v>
      </c>
    </row>
    <row r="3486" spans="1:5" ht="12.75">
      <c r="A3486" s="186" t="s">
        <v>1267</v>
      </c>
      <c r="B3486" s="185"/>
      <c r="C3486" s="186"/>
      <c r="D3486" s="186"/>
      <c r="E3486" s="186">
        <f>SUM(E3484:E3485)</f>
        <v>10.22</v>
      </c>
    </row>
    <row r="3487" spans="1:5" ht="12.75">
      <c r="A3487" s="186"/>
      <c r="B3487" s="185"/>
      <c r="C3487" s="186"/>
      <c r="D3487" s="186"/>
      <c r="E3487" s="186"/>
    </row>
    <row r="3488" spans="1:5" ht="12.75">
      <c r="A3488" s="186" t="s">
        <v>1269</v>
      </c>
      <c r="B3488" s="185"/>
      <c r="C3488" s="186"/>
      <c r="D3488" s="186"/>
      <c r="E3488" s="186">
        <f>E3486*$H$4</f>
        <v>12.775</v>
      </c>
    </row>
    <row r="3489" spans="1:5" ht="12.75">
      <c r="A3489" s="186"/>
      <c r="B3489" s="185"/>
      <c r="C3489" s="186"/>
      <c r="D3489" s="186"/>
      <c r="E3489" s="186"/>
    </row>
    <row r="3490" spans="1:5" ht="12.75">
      <c r="A3490" s="184" t="s">
        <v>1238</v>
      </c>
      <c r="B3490" s="185"/>
      <c r="C3490" s="186"/>
      <c r="D3490" s="186"/>
      <c r="E3490" s="184">
        <f>SUM(E3482,E3486,E3488)</f>
        <v>72.995</v>
      </c>
    </row>
    <row r="3491" spans="1:5" ht="12.75">
      <c r="A3491" s="184" t="s">
        <v>1273</v>
      </c>
      <c r="B3491" s="185"/>
      <c r="C3491" s="186"/>
      <c r="D3491" s="186"/>
      <c r="E3491" s="184">
        <f>E3490*0.2</f>
        <v>14.599000000000002</v>
      </c>
    </row>
    <row r="3492" spans="1:5" ht="12.75">
      <c r="A3492" s="184" t="s">
        <v>1238</v>
      </c>
      <c r="B3492" s="185"/>
      <c r="C3492" s="186"/>
      <c r="D3492" s="186"/>
      <c r="E3492" s="184">
        <f>SUM(E3490:E3491)</f>
        <v>87.59400000000001</v>
      </c>
    </row>
    <row r="3493" spans="1:5" ht="12.75">
      <c r="A3493" s="190"/>
      <c r="B3493" s="190"/>
      <c r="C3493" s="190"/>
      <c r="D3493" s="190"/>
      <c r="E3493" s="190"/>
    </row>
    <row r="3494" spans="1:5" ht="12.75">
      <c r="A3494" s="316" t="s">
        <v>641</v>
      </c>
      <c r="B3494" s="316"/>
      <c r="C3494" s="316"/>
      <c r="D3494" s="316"/>
      <c r="E3494" s="316"/>
    </row>
    <row r="3495" spans="1:5" ht="12.75">
      <c r="A3495" s="192" t="s">
        <v>1247</v>
      </c>
      <c r="B3495" s="192" t="s">
        <v>1248</v>
      </c>
      <c r="C3495" s="192" t="s">
        <v>1249</v>
      </c>
      <c r="D3495" s="192" t="s">
        <v>1250</v>
      </c>
      <c r="E3495" s="192" t="s">
        <v>931</v>
      </c>
    </row>
    <row r="3496" spans="1:5" ht="12.75">
      <c r="A3496" s="186" t="s">
        <v>641</v>
      </c>
      <c r="B3496" s="185" t="s">
        <v>465</v>
      </c>
      <c r="C3496" s="186">
        <v>1</v>
      </c>
      <c r="D3496" s="186">
        <v>10</v>
      </c>
      <c r="E3496" s="186">
        <f>C3496*D3496</f>
        <v>10</v>
      </c>
    </row>
    <row r="3497" spans="1:5" ht="12.75">
      <c r="A3497" s="186" t="s">
        <v>26</v>
      </c>
      <c r="B3497" s="185"/>
      <c r="C3497" s="186"/>
      <c r="D3497" s="186"/>
      <c r="E3497" s="186">
        <f>SUM(E3496:E3496)</f>
        <v>10</v>
      </c>
    </row>
    <row r="3498" spans="1:5" ht="12.75">
      <c r="A3498" s="186"/>
      <c r="B3498" s="185"/>
      <c r="C3498" s="186"/>
      <c r="D3498" s="186"/>
      <c r="E3498" s="186"/>
    </row>
    <row r="3499" spans="1:5" ht="12.75">
      <c r="A3499" s="186" t="s">
        <v>691</v>
      </c>
      <c r="B3499" s="185" t="s">
        <v>1266</v>
      </c>
      <c r="C3499" s="186">
        <v>0.3</v>
      </c>
      <c r="D3499" s="186">
        <f>$H$6</f>
        <v>2.91</v>
      </c>
      <c r="E3499" s="186">
        <f>C3499*D3499</f>
        <v>0.873</v>
      </c>
    </row>
    <row r="3500" spans="1:5" ht="12.75">
      <c r="A3500" s="186" t="s">
        <v>692</v>
      </c>
      <c r="B3500" s="185" t="s">
        <v>1266</v>
      </c>
      <c r="C3500" s="186">
        <v>0.3</v>
      </c>
      <c r="D3500" s="186">
        <f>$H$13</f>
        <v>2.2</v>
      </c>
      <c r="E3500" s="186">
        <f>C3500*D3500</f>
        <v>0.66</v>
      </c>
    </row>
    <row r="3501" spans="1:5" ht="12.75">
      <c r="A3501" s="186" t="s">
        <v>1267</v>
      </c>
      <c r="B3501" s="185"/>
      <c r="C3501" s="186"/>
      <c r="D3501" s="186"/>
      <c r="E3501" s="186">
        <f>SUM(E3499:E3500)</f>
        <v>1.533</v>
      </c>
    </row>
    <row r="3502" spans="1:5" ht="12.75">
      <c r="A3502" s="186"/>
      <c r="B3502" s="185"/>
      <c r="C3502" s="186"/>
      <c r="D3502" s="186"/>
      <c r="E3502" s="186"/>
    </row>
    <row r="3503" spans="1:5" ht="12.75">
      <c r="A3503" s="186" t="s">
        <v>1269</v>
      </c>
      <c r="B3503" s="185"/>
      <c r="C3503" s="186"/>
      <c r="D3503" s="186"/>
      <c r="E3503" s="186">
        <f>E3501*$H$4</f>
        <v>1.9162499999999998</v>
      </c>
    </row>
    <row r="3504" spans="1:5" ht="12.75">
      <c r="A3504" s="186"/>
      <c r="B3504" s="185"/>
      <c r="C3504" s="186"/>
      <c r="D3504" s="186"/>
      <c r="E3504" s="186"/>
    </row>
    <row r="3505" spans="1:5" ht="12.75">
      <c r="A3505" s="184" t="s">
        <v>1238</v>
      </c>
      <c r="B3505" s="185"/>
      <c r="C3505" s="186"/>
      <c r="D3505" s="186"/>
      <c r="E3505" s="184">
        <f>SUM(E3497,E3501,E3503)</f>
        <v>13.44925</v>
      </c>
    </row>
    <row r="3506" spans="1:5" ht="12.75">
      <c r="A3506" s="184" t="s">
        <v>1273</v>
      </c>
      <c r="B3506" s="185"/>
      <c r="C3506" s="186"/>
      <c r="D3506" s="186"/>
      <c r="E3506" s="184">
        <f>E3505*0.2</f>
        <v>2.68985</v>
      </c>
    </row>
    <row r="3507" spans="1:5" ht="12.75">
      <c r="A3507" s="184" t="s">
        <v>1238</v>
      </c>
      <c r="B3507" s="185"/>
      <c r="C3507" s="186"/>
      <c r="D3507" s="186"/>
      <c r="E3507" s="184">
        <f>SUM(E3505:E3506)</f>
        <v>16.1391</v>
      </c>
    </row>
    <row r="3508" spans="1:5" ht="12.75">
      <c r="A3508" s="190"/>
      <c r="B3508" s="190"/>
      <c r="C3508" s="190"/>
      <c r="D3508" s="190"/>
      <c r="E3508" s="190"/>
    </row>
    <row r="3509" spans="1:5" ht="12.75">
      <c r="A3509" s="316" t="s">
        <v>642</v>
      </c>
      <c r="B3509" s="316"/>
      <c r="C3509" s="316"/>
      <c r="D3509" s="316"/>
      <c r="E3509" s="316"/>
    </row>
    <row r="3510" spans="1:5" ht="12.75">
      <c r="A3510" s="192" t="s">
        <v>1247</v>
      </c>
      <c r="B3510" s="192" t="s">
        <v>1248</v>
      </c>
      <c r="C3510" s="192" t="s">
        <v>1249</v>
      </c>
      <c r="D3510" s="192" t="s">
        <v>1250</v>
      </c>
      <c r="E3510" s="192" t="s">
        <v>931</v>
      </c>
    </row>
    <row r="3511" spans="1:5" ht="12.75">
      <c r="A3511" s="186" t="s">
        <v>642</v>
      </c>
      <c r="B3511" s="185" t="s">
        <v>465</v>
      </c>
      <c r="C3511" s="186">
        <v>1</v>
      </c>
      <c r="D3511" s="186">
        <v>14</v>
      </c>
      <c r="E3511" s="186">
        <f>C3511*D3511</f>
        <v>14</v>
      </c>
    </row>
    <row r="3512" spans="1:5" ht="12.75">
      <c r="A3512" s="186">
        <v>3</v>
      </c>
      <c r="B3512" s="185"/>
      <c r="C3512" s="186"/>
      <c r="D3512" s="186"/>
      <c r="E3512" s="186">
        <f>SUM(E3511:E3511)</f>
        <v>14</v>
      </c>
    </row>
    <row r="3513" spans="1:5" ht="12.75">
      <c r="A3513" s="186"/>
      <c r="B3513" s="185"/>
      <c r="C3513" s="186"/>
      <c r="D3513" s="186"/>
      <c r="E3513" s="186"/>
    </row>
    <row r="3514" spans="1:5" ht="12.75">
      <c r="A3514" s="186" t="s">
        <v>691</v>
      </c>
      <c r="B3514" s="185" t="s">
        <v>1266</v>
      </c>
      <c r="C3514" s="186">
        <v>0.3</v>
      </c>
      <c r="D3514" s="186">
        <f>$H$6</f>
        <v>2.91</v>
      </c>
      <c r="E3514" s="186">
        <f>C3514*D3514</f>
        <v>0.873</v>
      </c>
    </row>
    <row r="3515" spans="1:5" ht="12.75">
      <c r="A3515" s="186" t="s">
        <v>692</v>
      </c>
      <c r="B3515" s="185" t="s">
        <v>1266</v>
      </c>
      <c r="C3515" s="186">
        <v>0.3</v>
      </c>
      <c r="D3515" s="186">
        <f>$H$13</f>
        <v>2.2</v>
      </c>
      <c r="E3515" s="186">
        <f>C3515*D3515</f>
        <v>0.66</v>
      </c>
    </row>
    <row r="3516" spans="1:5" ht="12.75">
      <c r="A3516" s="186" t="s">
        <v>1267</v>
      </c>
      <c r="B3516" s="185"/>
      <c r="C3516" s="186"/>
      <c r="D3516" s="186"/>
      <c r="E3516" s="186">
        <f>SUM(E3514:E3515)</f>
        <v>1.533</v>
      </c>
    </row>
    <row r="3517" spans="1:5" ht="12.75">
      <c r="A3517" s="186"/>
      <c r="B3517" s="185"/>
      <c r="C3517" s="186"/>
      <c r="D3517" s="186"/>
      <c r="E3517" s="186"/>
    </row>
    <row r="3518" spans="1:5" ht="12.75">
      <c r="A3518" s="186" t="s">
        <v>1269</v>
      </c>
      <c r="B3518" s="185"/>
      <c r="C3518" s="186"/>
      <c r="D3518" s="186"/>
      <c r="E3518" s="186">
        <f>E3516*$H$4</f>
        <v>1.9162499999999998</v>
      </c>
    </row>
    <row r="3519" spans="1:5" ht="12.75">
      <c r="A3519" s="186"/>
      <c r="B3519" s="185"/>
      <c r="C3519" s="186"/>
      <c r="D3519" s="186"/>
      <c r="E3519" s="186"/>
    </row>
    <row r="3520" spans="1:5" ht="12.75">
      <c r="A3520" s="184" t="s">
        <v>1238</v>
      </c>
      <c r="B3520" s="185"/>
      <c r="C3520" s="186"/>
      <c r="D3520" s="186"/>
      <c r="E3520" s="184">
        <f>SUM(E3512,E3516,E3518)</f>
        <v>17.44925</v>
      </c>
    </row>
    <row r="3521" spans="1:5" ht="12.75">
      <c r="A3521" s="184" t="s">
        <v>1273</v>
      </c>
      <c r="B3521" s="185"/>
      <c r="C3521" s="186"/>
      <c r="D3521" s="186"/>
      <c r="E3521" s="184">
        <f>E3520*0.2</f>
        <v>3.48985</v>
      </c>
    </row>
    <row r="3522" spans="1:5" ht="12.75">
      <c r="A3522" s="184" t="s">
        <v>1238</v>
      </c>
      <c r="B3522" s="185"/>
      <c r="C3522" s="186"/>
      <c r="D3522" s="186"/>
      <c r="E3522" s="184">
        <f>SUM(E3520:E3521)</f>
        <v>20.9391</v>
      </c>
    </row>
    <row r="3523" spans="1:5" ht="12.75">
      <c r="A3523" s="190"/>
      <c r="B3523" s="190"/>
      <c r="C3523" s="190"/>
      <c r="D3523" s="190"/>
      <c r="E3523" s="190"/>
    </row>
    <row r="3524" spans="1:5" ht="12.75">
      <c r="A3524" s="316" t="s">
        <v>643</v>
      </c>
      <c r="B3524" s="316"/>
      <c r="C3524" s="316"/>
      <c r="D3524" s="316"/>
      <c r="E3524" s="316"/>
    </row>
    <row r="3525" spans="1:5" ht="12.75">
      <c r="A3525" s="192" t="s">
        <v>1247</v>
      </c>
      <c r="B3525" s="192" t="s">
        <v>1248</v>
      </c>
      <c r="C3525" s="192" t="s">
        <v>1249</v>
      </c>
      <c r="D3525" s="192" t="s">
        <v>1250</v>
      </c>
      <c r="E3525" s="192" t="s">
        <v>931</v>
      </c>
    </row>
    <row r="3526" spans="1:5" ht="12.75">
      <c r="A3526" s="186" t="s">
        <v>643</v>
      </c>
      <c r="B3526" s="185" t="s">
        <v>465</v>
      </c>
      <c r="C3526" s="186">
        <v>1</v>
      </c>
      <c r="D3526" s="186">
        <v>6</v>
      </c>
      <c r="E3526" s="186">
        <f>C3526*D3526</f>
        <v>6</v>
      </c>
    </row>
    <row r="3527" spans="1:5" ht="12.75">
      <c r="A3527" s="186" t="s">
        <v>26</v>
      </c>
      <c r="B3527" s="185"/>
      <c r="C3527" s="186"/>
      <c r="D3527" s="186"/>
      <c r="E3527" s="186">
        <f>SUM(E3526:E3526)</f>
        <v>6</v>
      </c>
    </row>
    <row r="3528" spans="1:5" ht="12.75">
      <c r="A3528" s="186"/>
      <c r="B3528" s="185"/>
      <c r="C3528" s="186"/>
      <c r="D3528" s="186"/>
      <c r="E3528" s="186"/>
    </row>
    <row r="3529" spans="1:5" ht="12.75">
      <c r="A3529" s="186" t="s">
        <v>691</v>
      </c>
      <c r="B3529" s="185" t="s">
        <v>1266</v>
      </c>
      <c r="C3529" s="186">
        <v>0.2</v>
      </c>
      <c r="D3529" s="186">
        <f>$H$6</f>
        <v>2.91</v>
      </c>
      <c r="E3529" s="186">
        <f>C3529*D3529</f>
        <v>0.5820000000000001</v>
      </c>
    </row>
    <row r="3530" spans="1:5" ht="12.75">
      <c r="A3530" s="186" t="s">
        <v>692</v>
      </c>
      <c r="B3530" s="185" t="s">
        <v>1266</v>
      </c>
      <c r="C3530" s="186">
        <v>0.2</v>
      </c>
      <c r="D3530" s="186">
        <f>$H$13</f>
        <v>2.2</v>
      </c>
      <c r="E3530" s="186">
        <f>C3530*D3530</f>
        <v>0.44000000000000006</v>
      </c>
    </row>
    <row r="3531" spans="1:5" ht="12.75">
      <c r="A3531" s="186" t="s">
        <v>1267</v>
      </c>
      <c r="B3531" s="185"/>
      <c r="C3531" s="186"/>
      <c r="D3531" s="186"/>
      <c r="E3531" s="186">
        <f>SUM(E3529:E3530)</f>
        <v>1.0220000000000002</v>
      </c>
    </row>
    <row r="3532" spans="1:5" ht="12.75">
      <c r="A3532" s="186"/>
      <c r="B3532" s="185"/>
      <c r="C3532" s="186"/>
      <c r="D3532" s="186"/>
      <c r="E3532" s="186"/>
    </row>
    <row r="3533" spans="1:5" ht="12.75">
      <c r="A3533" s="186" t="s">
        <v>1269</v>
      </c>
      <c r="B3533" s="185"/>
      <c r="C3533" s="186"/>
      <c r="D3533" s="186"/>
      <c r="E3533" s="186">
        <f>E3531*$H$4</f>
        <v>1.2775000000000003</v>
      </c>
    </row>
    <row r="3534" spans="1:5" ht="12.75">
      <c r="A3534" s="186"/>
      <c r="B3534" s="185"/>
      <c r="C3534" s="186"/>
      <c r="D3534" s="186"/>
      <c r="E3534" s="186"/>
    </row>
    <row r="3535" spans="1:5" ht="12.75">
      <c r="A3535" s="184" t="s">
        <v>1238</v>
      </c>
      <c r="B3535" s="185"/>
      <c r="C3535" s="186"/>
      <c r="D3535" s="186"/>
      <c r="E3535" s="184">
        <f>SUM(E3527,E3531,E3533)</f>
        <v>8.2995</v>
      </c>
    </row>
    <row r="3536" spans="1:5" ht="12.75">
      <c r="A3536" s="184" t="s">
        <v>1273</v>
      </c>
      <c r="B3536" s="185"/>
      <c r="C3536" s="186"/>
      <c r="D3536" s="186"/>
      <c r="E3536" s="184">
        <f>E3535*0.2</f>
        <v>1.6599000000000002</v>
      </c>
    </row>
    <row r="3537" spans="1:5" ht="12.75">
      <c r="A3537" s="184" t="s">
        <v>1238</v>
      </c>
      <c r="B3537" s="185"/>
      <c r="C3537" s="186"/>
      <c r="D3537" s="186"/>
      <c r="E3537" s="184">
        <f>SUM(E3535:E3536)</f>
        <v>9.9594</v>
      </c>
    </row>
    <row r="3538" spans="1:5" ht="12.75">
      <c r="A3538" s="190"/>
      <c r="B3538" s="190"/>
      <c r="C3538" s="190"/>
      <c r="D3538" s="190"/>
      <c r="E3538" s="190"/>
    </row>
    <row r="3539" spans="1:5" ht="12.75">
      <c r="A3539" s="316" t="s">
        <v>644</v>
      </c>
      <c r="B3539" s="316"/>
      <c r="C3539" s="316"/>
      <c r="D3539" s="316"/>
      <c r="E3539" s="316"/>
    </row>
    <row r="3540" spans="1:5" ht="12.75">
      <c r="A3540" s="192" t="s">
        <v>1247</v>
      </c>
      <c r="B3540" s="192" t="s">
        <v>1248</v>
      </c>
      <c r="C3540" s="192" t="s">
        <v>1249</v>
      </c>
      <c r="D3540" s="192" t="s">
        <v>1250</v>
      </c>
      <c r="E3540" s="192" t="s">
        <v>931</v>
      </c>
    </row>
    <row r="3541" spans="1:5" ht="12.75">
      <c r="A3541" s="186" t="s">
        <v>645</v>
      </c>
      <c r="B3541" s="185" t="s">
        <v>465</v>
      </c>
      <c r="C3541" s="186">
        <v>1</v>
      </c>
      <c r="D3541" s="186">
        <v>9</v>
      </c>
      <c r="E3541" s="186">
        <f>C3541*D3541</f>
        <v>9</v>
      </c>
    </row>
    <row r="3542" spans="1:5" ht="12.75">
      <c r="A3542" s="186" t="s">
        <v>26</v>
      </c>
      <c r="B3542" s="185"/>
      <c r="C3542" s="186"/>
      <c r="D3542" s="186"/>
      <c r="E3542" s="186">
        <f>SUM(E3541:E3541)</f>
        <v>9</v>
      </c>
    </row>
    <row r="3543" spans="1:5" ht="12.75">
      <c r="A3543" s="186"/>
      <c r="B3543" s="185"/>
      <c r="C3543" s="186"/>
      <c r="D3543" s="186"/>
      <c r="E3543" s="186"/>
    </row>
    <row r="3544" spans="1:5" ht="12.75">
      <c r="A3544" s="186" t="s">
        <v>691</v>
      </c>
      <c r="B3544" s="185" t="s">
        <v>1266</v>
      </c>
      <c r="C3544" s="186">
        <v>0.2</v>
      </c>
      <c r="D3544" s="186">
        <f>$H$6</f>
        <v>2.91</v>
      </c>
      <c r="E3544" s="186">
        <f>C3544*D3544</f>
        <v>0.5820000000000001</v>
      </c>
    </row>
    <row r="3545" spans="1:5" ht="12.75">
      <c r="A3545" s="186" t="s">
        <v>692</v>
      </c>
      <c r="B3545" s="185" t="s">
        <v>1266</v>
      </c>
      <c r="C3545" s="186">
        <v>0.2</v>
      </c>
      <c r="D3545" s="186">
        <f>$H$13</f>
        <v>2.2</v>
      </c>
      <c r="E3545" s="186">
        <f>C3545*D3545</f>
        <v>0.44000000000000006</v>
      </c>
    </row>
    <row r="3546" spans="1:5" ht="12.75">
      <c r="A3546" s="186" t="s">
        <v>1267</v>
      </c>
      <c r="B3546" s="185"/>
      <c r="C3546" s="186"/>
      <c r="D3546" s="186"/>
      <c r="E3546" s="186">
        <f>SUM(E3544:E3545)</f>
        <v>1.0220000000000002</v>
      </c>
    </row>
    <row r="3547" spans="1:5" ht="12.75">
      <c r="A3547" s="186"/>
      <c r="B3547" s="185"/>
      <c r="C3547" s="186"/>
      <c r="D3547" s="186"/>
      <c r="E3547" s="186"/>
    </row>
    <row r="3548" spans="1:5" ht="12.75">
      <c r="A3548" s="186" t="s">
        <v>1269</v>
      </c>
      <c r="B3548" s="185"/>
      <c r="C3548" s="186"/>
      <c r="D3548" s="186"/>
      <c r="E3548" s="186">
        <f>E3546*$H$4</f>
        <v>1.2775000000000003</v>
      </c>
    </row>
    <row r="3549" spans="1:5" ht="12.75">
      <c r="A3549" s="186"/>
      <c r="B3549" s="185"/>
      <c r="C3549" s="186"/>
      <c r="D3549" s="186"/>
      <c r="E3549" s="186"/>
    </row>
    <row r="3550" spans="1:5" ht="12.75">
      <c r="A3550" s="184" t="s">
        <v>1238</v>
      </c>
      <c r="B3550" s="185"/>
      <c r="C3550" s="186"/>
      <c r="D3550" s="186"/>
      <c r="E3550" s="184">
        <f>SUM(E3542,E3546,E3548)</f>
        <v>11.2995</v>
      </c>
    </row>
    <row r="3551" spans="1:5" ht="12.75">
      <c r="A3551" s="184" t="s">
        <v>1273</v>
      </c>
      <c r="B3551" s="185"/>
      <c r="C3551" s="186"/>
      <c r="D3551" s="186"/>
      <c r="E3551" s="184">
        <f>E3550*0.2</f>
        <v>2.2599</v>
      </c>
    </row>
    <row r="3552" spans="1:5" ht="12.75">
      <c r="A3552" s="184" t="s">
        <v>1238</v>
      </c>
      <c r="B3552" s="185"/>
      <c r="C3552" s="186"/>
      <c r="D3552" s="186"/>
      <c r="E3552" s="184">
        <f>SUM(E3550:E3551)</f>
        <v>13.5594</v>
      </c>
    </row>
    <row r="3553" spans="1:5" ht="12.75">
      <c r="A3553" s="190"/>
      <c r="B3553" s="190"/>
      <c r="C3553" s="190"/>
      <c r="D3553" s="190"/>
      <c r="E3553" s="190"/>
    </row>
    <row r="3554" spans="1:5" ht="12.75">
      <c r="A3554" s="316" t="s">
        <v>646</v>
      </c>
      <c r="B3554" s="316"/>
      <c r="C3554" s="316"/>
      <c r="D3554" s="316"/>
      <c r="E3554" s="316"/>
    </row>
    <row r="3555" spans="1:5" ht="12.75">
      <c r="A3555" s="192" t="s">
        <v>1247</v>
      </c>
      <c r="B3555" s="192" t="s">
        <v>1248</v>
      </c>
      <c r="C3555" s="192" t="s">
        <v>1249</v>
      </c>
      <c r="D3555" s="192" t="s">
        <v>1250</v>
      </c>
      <c r="E3555" s="192" t="s">
        <v>931</v>
      </c>
    </row>
    <row r="3556" spans="1:5" ht="12.75">
      <c r="A3556" s="186" t="s">
        <v>646</v>
      </c>
      <c r="B3556" s="185" t="s">
        <v>465</v>
      </c>
      <c r="C3556" s="186">
        <v>1</v>
      </c>
      <c r="D3556" s="186">
        <v>3</v>
      </c>
      <c r="E3556" s="186">
        <f>C3556*D3556</f>
        <v>3</v>
      </c>
    </row>
    <row r="3557" spans="1:5" ht="12.75">
      <c r="A3557" s="186" t="s">
        <v>26</v>
      </c>
      <c r="B3557" s="185"/>
      <c r="C3557" s="186"/>
      <c r="D3557" s="186"/>
      <c r="E3557" s="186">
        <f>SUM(E3556:E3556)</f>
        <v>3</v>
      </c>
    </row>
    <row r="3558" spans="1:5" ht="12.75">
      <c r="A3558" s="186"/>
      <c r="B3558" s="185"/>
      <c r="C3558" s="186"/>
      <c r="D3558" s="186"/>
      <c r="E3558" s="186"/>
    </row>
    <row r="3559" spans="1:5" ht="12.75">
      <c r="A3559" s="186" t="s">
        <v>691</v>
      </c>
      <c r="B3559" s="185" t="s">
        <v>1266</v>
      </c>
      <c r="C3559" s="186">
        <v>0.2</v>
      </c>
      <c r="D3559" s="186">
        <f>$H$6</f>
        <v>2.91</v>
      </c>
      <c r="E3559" s="186">
        <f>C3559*D3559</f>
        <v>0.5820000000000001</v>
      </c>
    </row>
    <row r="3560" spans="1:5" ht="12.75">
      <c r="A3560" s="186" t="s">
        <v>692</v>
      </c>
      <c r="B3560" s="185" t="s">
        <v>1266</v>
      </c>
      <c r="C3560" s="186">
        <v>0.2</v>
      </c>
      <c r="D3560" s="186">
        <f>$H$13</f>
        <v>2.2</v>
      </c>
      <c r="E3560" s="186">
        <f>C3560*D3560</f>
        <v>0.44000000000000006</v>
      </c>
    </row>
    <row r="3561" spans="1:5" ht="12.75">
      <c r="A3561" s="186" t="s">
        <v>1267</v>
      </c>
      <c r="B3561" s="185"/>
      <c r="C3561" s="186"/>
      <c r="D3561" s="186"/>
      <c r="E3561" s="186">
        <f>SUM(E3559:E3560)</f>
        <v>1.0220000000000002</v>
      </c>
    </row>
    <row r="3562" spans="1:5" ht="12.75">
      <c r="A3562" s="186"/>
      <c r="B3562" s="185"/>
      <c r="C3562" s="186"/>
      <c r="D3562" s="186"/>
      <c r="E3562" s="186"/>
    </row>
    <row r="3563" spans="1:5" ht="12.75">
      <c r="A3563" s="186" t="s">
        <v>1269</v>
      </c>
      <c r="B3563" s="185"/>
      <c r="C3563" s="186"/>
      <c r="D3563" s="186"/>
      <c r="E3563" s="186">
        <f>E3561*$H$4</f>
        <v>1.2775000000000003</v>
      </c>
    </row>
    <row r="3564" spans="1:5" ht="12.75">
      <c r="A3564" s="186"/>
      <c r="B3564" s="185"/>
      <c r="C3564" s="186"/>
      <c r="D3564" s="186"/>
      <c r="E3564" s="186"/>
    </row>
    <row r="3565" spans="1:5" ht="12.75">
      <c r="A3565" s="184" t="s">
        <v>1238</v>
      </c>
      <c r="B3565" s="185"/>
      <c r="C3565" s="186"/>
      <c r="D3565" s="186"/>
      <c r="E3565" s="184">
        <f>SUM(E3557,E3561,E3563)</f>
        <v>5.2995</v>
      </c>
    </row>
    <row r="3566" spans="1:5" ht="12.75">
      <c r="A3566" s="184" t="s">
        <v>1273</v>
      </c>
      <c r="B3566" s="185"/>
      <c r="C3566" s="186"/>
      <c r="D3566" s="186"/>
      <c r="E3566" s="184">
        <f>E3565*0.2</f>
        <v>1.0599</v>
      </c>
    </row>
    <row r="3567" spans="1:5" ht="12.75">
      <c r="A3567" s="184" t="s">
        <v>1238</v>
      </c>
      <c r="B3567" s="185"/>
      <c r="C3567" s="186"/>
      <c r="D3567" s="186"/>
      <c r="E3567" s="184">
        <f>SUM(E3565:E3566)</f>
        <v>6.3594</v>
      </c>
    </row>
    <row r="3568" spans="1:5" ht="12.75">
      <c r="A3568" s="190"/>
      <c r="B3568" s="190"/>
      <c r="C3568" s="190"/>
      <c r="D3568" s="190"/>
      <c r="E3568" s="190"/>
    </row>
    <row r="3569" spans="1:5" ht="12.75">
      <c r="A3569" s="316" t="s">
        <v>645</v>
      </c>
      <c r="B3569" s="316"/>
      <c r="C3569" s="316"/>
      <c r="D3569" s="316"/>
      <c r="E3569" s="316"/>
    </row>
    <row r="3570" spans="1:5" ht="12.75">
      <c r="A3570" s="192" t="s">
        <v>1247</v>
      </c>
      <c r="B3570" s="192" t="s">
        <v>1248</v>
      </c>
      <c r="C3570" s="192" t="s">
        <v>1249</v>
      </c>
      <c r="D3570" s="192" t="s">
        <v>1250</v>
      </c>
      <c r="E3570" s="192" t="s">
        <v>931</v>
      </c>
    </row>
    <row r="3571" spans="1:5" ht="12.75">
      <c r="A3571" s="186" t="s">
        <v>646</v>
      </c>
      <c r="B3571" s="185" t="s">
        <v>465</v>
      </c>
      <c r="C3571" s="186">
        <v>1</v>
      </c>
      <c r="D3571" s="186">
        <v>2.5</v>
      </c>
      <c r="E3571" s="186">
        <f>C3571*D3571</f>
        <v>2.5</v>
      </c>
    </row>
    <row r="3572" spans="1:5" ht="12.75">
      <c r="A3572" s="186" t="s">
        <v>26</v>
      </c>
      <c r="B3572" s="185"/>
      <c r="C3572" s="186"/>
      <c r="D3572" s="186"/>
      <c r="E3572" s="186">
        <f>SUM(E3571:E3571)</f>
        <v>2.5</v>
      </c>
    </row>
    <row r="3573" spans="1:5" ht="12.75">
      <c r="A3573" s="186"/>
      <c r="B3573" s="185"/>
      <c r="C3573" s="186"/>
      <c r="D3573" s="186"/>
      <c r="E3573" s="186"/>
    </row>
    <row r="3574" spans="1:5" ht="12.75">
      <c r="A3574" s="186" t="s">
        <v>691</v>
      </c>
      <c r="B3574" s="185" t="s">
        <v>1266</v>
      </c>
      <c r="C3574" s="186">
        <v>0.2</v>
      </c>
      <c r="D3574" s="186">
        <f>$H$6</f>
        <v>2.91</v>
      </c>
      <c r="E3574" s="186">
        <f>C3574*D3574</f>
        <v>0.5820000000000001</v>
      </c>
    </row>
    <row r="3575" spans="1:5" ht="12.75">
      <c r="A3575" s="186" t="s">
        <v>692</v>
      </c>
      <c r="B3575" s="185" t="s">
        <v>1266</v>
      </c>
      <c r="C3575" s="186">
        <v>0.2</v>
      </c>
      <c r="D3575" s="186">
        <f>$H$13</f>
        <v>2.2</v>
      </c>
      <c r="E3575" s="186">
        <f>C3575*D3575</f>
        <v>0.44000000000000006</v>
      </c>
    </row>
    <row r="3576" spans="1:5" ht="12.75">
      <c r="A3576" s="186" t="s">
        <v>1267</v>
      </c>
      <c r="B3576" s="185"/>
      <c r="C3576" s="186"/>
      <c r="D3576" s="186"/>
      <c r="E3576" s="186">
        <f>SUM(E3574:E3575)</f>
        <v>1.0220000000000002</v>
      </c>
    </row>
    <row r="3577" spans="1:5" ht="12.75">
      <c r="A3577" s="186"/>
      <c r="B3577" s="185"/>
      <c r="C3577" s="186"/>
      <c r="D3577" s="186"/>
      <c r="E3577" s="186"/>
    </row>
    <row r="3578" spans="1:5" ht="12.75">
      <c r="A3578" s="186" t="s">
        <v>1269</v>
      </c>
      <c r="B3578" s="185"/>
      <c r="C3578" s="186"/>
      <c r="D3578" s="186"/>
      <c r="E3578" s="186">
        <f>E3576*$H$4</f>
        <v>1.2775000000000003</v>
      </c>
    </row>
    <row r="3579" spans="1:5" ht="12.75">
      <c r="A3579" s="186"/>
      <c r="B3579" s="185"/>
      <c r="C3579" s="186"/>
      <c r="D3579" s="186"/>
      <c r="E3579" s="186"/>
    </row>
    <row r="3580" spans="1:5" ht="12.75">
      <c r="A3580" s="184" t="s">
        <v>1238</v>
      </c>
      <c r="B3580" s="185"/>
      <c r="C3580" s="186"/>
      <c r="D3580" s="186"/>
      <c r="E3580" s="184">
        <f>SUM(E3572,E3576,E3578)</f>
        <v>4.7995</v>
      </c>
    </row>
    <row r="3581" spans="1:5" ht="12.75">
      <c r="A3581" s="184" t="s">
        <v>1273</v>
      </c>
      <c r="B3581" s="185"/>
      <c r="C3581" s="186"/>
      <c r="D3581" s="186"/>
      <c r="E3581" s="184">
        <f>E3580*0.2</f>
        <v>0.9599000000000001</v>
      </c>
    </row>
    <row r="3582" spans="1:5" ht="12.75">
      <c r="A3582" s="184" t="s">
        <v>1238</v>
      </c>
      <c r="B3582" s="185"/>
      <c r="C3582" s="186"/>
      <c r="D3582" s="186"/>
      <c r="E3582" s="184">
        <f>SUM(E3580:E3581)</f>
        <v>5.7594</v>
      </c>
    </row>
    <row r="3583" spans="1:5" ht="12.75">
      <c r="A3583" s="190"/>
      <c r="B3583" s="190"/>
      <c r="C3583" s="190"/>
      <c r="D3583" s="190"/>
      <c r="E3583" s="190"/>
    </row>
    <row r="3584" spans="1:5" ht="12.75">
      <c r="A3584" s="190"/>
      <c r="B3584" s="190"/>
      <c r="C3584" s="190"/>
      <c r="D3584" s="190"/>
      <c r="E3584" s="190"/>
    </row>
    <row r="3585" spans="1:5" ht="12.75">
      <c r="A3585" s="316" t="s">
        <v>647</v>
      </c>
      <c r="B3585" s="316"/>
      <c r="C3585" s="316"/>
      <c r="D3585" s="316"/>
      <c r="E3585" s="316"/>
    </row>
    <row r="3586" spans="1:5" ht="12.75">
      <c r="A3586" s="192" t="s">
        <v>1247</v>
      </c>
      <c r="B3586" s="192" t="s">
        <v>1248</v>
      </c>
      <c r="C3586" s="192" t="s">
        <v>1249</v>
      </c>
      <c r="D3586" s="192" t="s">
        <v>1250</v>
      </c>
      <c r="E3586" s="192" t="s">
        <v>931</v>
      </c>
    </row>
    <row r="3587" spans="1:5" ht="12.75">
      <c r="A3587" s="186" t="s">
        <v>647</v>
      </c>
      <c r="B3587" s="185" t="s">
        <v>465</v>
      </c>
      <c r="C3587" s="186">
        <v>1</v>
      </c>
      <c r="D3587" s="186">
        <v>20</v>
      </c>
      <c r="E3587" s="186">
        <f>C3587*D3587</f>
        <v>20</v>
      </c>
    </row>
    <row r="3588" spans="1:5" ht="12.75">
      <c r="A3588" s="186" t="s">
        <v>26</v>
      </c>
      <c r="B3588" s="185"/>
      <c r="C3588" s="186"/>
      <c r="D3588" s="186"/>
      <c r="E3588" s="186">
        <f>SUM(E3587:E3587)</f>
        <v>20</v>
      </c>
    </row>
    <row r="3589" spans="1:5" ht="12.75">
      <c r="A3589" s="186"/>
      <c r="B3589" s="185"/>
      <c r="C3589" s="186"/>
      <c r="D3589" s="186"/>
      <c r="E3589" s="186"/>
    </row>
    <row r="3590" spans="1:5" ht="12.75">
      <c r="A3590" s="186" t="s">
        <v>691</v>
      </c>
      <c r="B3590" s="185" t="s">
        <v>1266</v>
      </c>
      <c r="C3590" s="186">
        <v>0.25</v>
      </c>
      <c r="D3590" s="186">
        <f>$H$6</f>
        <v>2.91</v>
      </c>
      <c r="E3590" s="186">
        <f>C3590*D3590</f>
        <v>0.7275</v>
      </c>
    </row>
    <row r="3591" spans="1:5" ht="12.75">
      <c r="A3591" s="186" t="s">
        <v>692</v>
      </c>
      <c r="B3591" s="185" t="s">
        <v>1266</v>
      </c>
      <c r="C3591" s="186">
        <v>0.25</v>
      </c>
      <c r="D3591" s="186">
        <f>$H$13</f>
        <v>2.2</v>
      </c>
      <c r="E3591" s="186">
        <f>C3591*D3591</f>
        <v>0.55</v>
      </c>
    </row>
    <row r="3592" spans="1:5" ht="12.75">
      <c r="A3592" s="186" t="s">
        <v>1267</v>
      </c>
      <c r="B3592" s="185"/>
      <c r="C3592" s="186"/>
      <c r="D3592" s="186"/>
      <c r="E3592" s="186">
        <f>SUM(E3590:E3591)</f>
        <v>1.2775</v>
      </c>
    </row>
    <row r="3593" spans="1:5" ht="12.75">
      <c r="A3593" s="186"/>
      <c r="B3593" s="185"/>
      <c r="C3593" s="186"/>
      <c r="D3593" s="186"/>
      <c r="E3593" s="186"/>
    </row>
    <row r="3594" spans="1:5" ht="12.75">
      <c r="A3594" s="186" t="s">
        <v>1269</v>
      </c>
      <c r="B3594" s="185"/>
      <c r="C3594" s="186"/>
      <c r="D3594" s="186"/>
      <c r="E3594" s="186">
        <f>E3592*$H$4</f>
        <v>1.596875</v>
      </c>
    </row>
    <row r="3595" spans="1:5" ht="12.75">
      <c r="A3595" s="186"/>
      <c r="B3595" s="185"/>
      <c r="C3595" s="186"/>
      <c r="D3595" s="186"/>
      <c r="E3595" s="186"/>
    </row>
    <row r="3596" spans="1:5" ht="12.75">
      <c r="A3596" s="184" t="s">
        <v>1238</v>
      </c>
      <c r="B3596" s="185"/>
      <c r="C3596" s="186"/>
      <c r="D3596" s="186"/>
      <c r="E3596" s="184">
        <f>SUM(E3588,E3592,E3594)</f>
        <v>22.874375</v>
      </c>
    </row>
    <row r="3597" spans="1:5" ht="12.75">
      <c r="A3597" s="184" t="s">
        <v>1273</v>
      </c>
      <c r="B3597" s="185"/>
      <c r="C3597" s="186"/>
      <c r="D3597" s="186"/>
      <c r="E3597" s="184">
        <f>E3596*0.2</f>
        <v>4.5748750000000005</v>
      </c>
    </row>
    <row r="3598" spans="1:5" ht="12.75">
      <c r="A3598" s="184" t="s">
        <v>1238</v>
      </c>
      <c r="B3598" s="185"/>
      <c r="C3598" s="186"/>
      <c r="D3598" s="186"/>
      <c r="E3598" s="184">
        <f>SUM(E3596:E3597)</f>
        <v>27.44925</v>
      </c>
    </row>
    <row r="3599" spans="1:5" ht="12.75">
      <c r="A3599" s="190"/>
      <c r="B3599" s="190"/>
      <c r="C3599" s="190"/>
      <c r="D3599" s="190"/>
      <c r="E3599" s="190"/>
    </row>
    <row r="3600" spans="1:5" ht="12.75">
      <c r="A3600" s="316" t="s">
        <v>648</v>
      </c>
      <c r="B3600" s="316"/>
      <c r="C3600" s="316"/>
      <c r="D3600" s="316"/>
      <c r="E3600" s="316"/>
    </row>
    <row r="3601" spans="1:5" ht="12.75">
      <c r="A3601" s="192" t="s">
        <v>1247</v>
      </c>
      <c r="B3601" s="192" t="s">
        <v>1248</v>
      </c>
      <c r="C3601" s="192" t="s">
        <v>1249</v>
      </c>
      <c r="D3601" s="192" t="s">
        <v>1250</v>
      </c>
      <c r="E3601" s="192" t="s">
        <v>931</v>
      </c>
    </row>
    <row r="3602" spans="1:5" ht="12.75">
      <c r="A3602" s="186" t="s">
        <v>648</v>
      </c>
      <c r="B3602" s="185" t="s">
        <v>465</v>
      </c>
      <c r="C3602" s="186">
        <v>1</v>
      </c>
      <c r="D3602" s="186">
        <v>14</v>
      </c>
      <c r="E3602" s="186">
        <f>C3602*D3602</f>
        <v>14</v>
      </c>
    </row>
    <row r="3603" spans="1:5" ht="12.75">
      <c r="A3603" s="186" t="s">
        <v>26</v>
      </c>
      <c r="B3603" s="185"/>
      <c r="C3603" s="186"/>
      <c r="D3603" s="186"/>
      <c r="E3603" s="186">
        <f>SUM(E3602:E3602)</f>
        <v>14</v>
      </c>
    </row>
    <row r="3604" spans="1:5" ht="12.75">
      <c r="A3604" s="186"/>
      <c r="B3604" s="185"/>
      <c r="C3604" s="186"/>
      <c r="D3604" s="186"/>
      <c r="E3604" s="186"/>
    </row>
    <row r="3605" spans="1:5" ht="12.75">
      <c r="A3605" s="186" t="s">
        <v>691</v>
      </c>
      <c r="B3605" s="185" t="s">
        <v>1266</v>
      </c>
      <c r="C3605" s="186">
        <v>0.25</v>
      </c>
      <c r="D3605" s="186">
        <f>$H$6</f>
        <v>2.91</v>
      </c>
      <c r="E3605" s="186">
        <f>C3605*D3605</f>
        <v>0.7275</v>
      </c>
    </row>
    <row r="3606" spans="1:5" ht="12.75">
      <c r="A3606" s="186" t="s">
        <v>692</v>
      </c>
      <c r="B3606" s="185" t="s">
        <v>1266</v>
      </c>
      <c r="C3606" s="186">
        <v>0.25</v>
      </c>
      <c r="D3606" s="186">
        <f>$H$13</f>
        <v>2.2</v>
      </c>
      <c r="E3606" s="186">
        <f>C3606*D3606</f>
        <v>0.55</v>
      </c>
    </row>
    <row r="3607" spans="1:5" ht="12.75">
      <c r="A3607" s="186" t="s">
        <v>1267</v>
      </c>
      <c r="B3607" s="185"/>
      <c r="C3607" s="186"/>
      <c r="D3607" s="186"/>
      <c r="E3607" s="186">
        <f>SUM(E3605:E3606)</f>
        <v>1.2775</v>
      </c>
    </row>
    <row r="3608" spans="1:5" ht="12.75">
      <c r="A3608" s="186"/>
      <c r="B3608" s="185"/>
      <c r="C3608" s="186"/>
      <c r="D3608" s="186"/>
      <c r="E3608" s="186"/>
    </row>
    <row r="3609" spans="1:5" ht="12.75">
      <c r="A3609" s="186" t="s">
        <v>1269</v>
      </c>
      <c r="B3609" s="185"/>
      <c r="C3609" s="186"/>
      <c r="D3609" s="186"/>
      <c r="E3609" s="186">
        <f>E3607*$H$4</f>
        <v>1.596875</v>
      </c>
    </row>
    <row r="3610" spans="1:5" ht="12.75">
      <c r="A3610" s="186"/>
      <c r="B3610" s="185"/>
      <c r="C3610" s="186"/>
      <c r="D3610" s="186"/>
      <c r="E3610" s="186"/>
    </row>
    <row r="3611" spans="1:5" ht="12.75">
      <c r="A3611" s="184" t="s">
        <v>1238</v>
      </c>
      <c r="B3611" s="185"/>
      <c r="C3611" s="186"/>
      <c r="D3611" s="186"/>
      <c r="E3611" s="184">
        <f>SUM(E3603,E3607,E3609)</f>
        <v>16.874375</v>
      </c>
    </row>
    <row r="3612" spans="1:5" ht="12.75">
      <c r="A3612" s="184" t="s">
        <v>1273</v>
      </c>
      <c r="B3612" s="185"/>
      <c r="C3612" s="186"/>
      <c r="D3612" s="186"/>
      <c r="E3612" s="184">
        <f>E3611*0.2</f>
        <v>3.3748750000000003</v>
      </c>
    </row>
    <row r="3613" spans="1:5" ht="12.75">
      <c r="A3613" s="184" t="s">
        <v>1238</v>
      </c>
      <c r="B3613" s="185"/>
      <c r="C3613" s="186"/>
      <c r="D3613" s="186"/>
      <c r="E3613" s="184">
        <f>SUM(E3611:E3612)</f>
        <v>20.24925</v>
      </c>
    </row>
    <row r="3614" spans="1:5" ht="12.75">
      <c r="A3614" s="190"/>
      <c r="B3614" s="190"/>
      <c r="C3614" s="190"/>
      <c r="D3614" s="190"/>
      <c r="E3614" s="190"/>
    </row>
    <row r="3615" spans="1:5" ht="12.75">
      <c r="A3615" s="316" t="s">
        <v>650</v>
      </c>
      <c r="B3615" s="316"/>
      <c r="C3615" s="316"/>
      <c r="D3615" s="316"/>
      <c r="E3615" s="316"/>
    </row>
    <row r="3616" spans="1:5" ht="12.75">
      <c r="A3616" s="192" t="s">
        <v>1247</v>
      </c>
      <c r="B3616" s="192" t="s">
        <v>1248</v>
      </c>
      <c r="C3616" s="192" t="s">
        <v>1249</v>
      </c>
      <c r="D3616" s="192" t="s">
        <v>1250</v>
      </c>
      <c r="E3616" s="192" t="s">
        <v>931</v>
      </c>
    </row>
    <row r="3617" spans="1:5" ht="12.75">
      <c r="A3617" s="186" t="s">
        <v>649</v>
      </c>
      <c r="B3617" s="185" t="s">
        <v>465</v>
      </c>
      <c r="C3617" s="186">
        <v>1</v>
      </c>
      <c r="D3617" s="186">
        <v>8</v>
      </c>
      <c r="E3617" s="186">
        <f>C3617*D3617</f>
        <v>8</v>
      </c>
    </row>
    <row r="3618" spans="1:5" ht="12.75">
      <c r="A3618" s="186" t="s">
        <v>26</v>
      </c>
      <c r="B3618" s="185"/>
      <c r="C3618" s="186"/>
      <c r="D3618" s="186"/>
      <c r="E3618" s="186">
        <f>SUM(E3617:E3617)</f>
        <v>8</v>
      </c>
    </row>
    <row r="3619" spans="1:5" ht="12.75">
      <c r="A3619" s="186"/>
      <c r="B3619" s="185"/>
      <c r="C3619" s="186"/>
      <c r="D3619" s="186"/>
      <c r="E3619" s="186"/>
    </row>
    <row r="3620" spans="1:5" ht="12.75">
      <c r="A3620" s="186" t="s">
        <v>691</v>
      </c>
      <c r="B3620" s="185" t="s">
        <v>1266</v>
      </c>
      <c r="C3620" s="186">
        <v>0.2</v>
      </c>
      <c r="D3620" s="186">
        <f>$H$6</f>
        <v>2.91</v>
      </c>
      <c r="E3620" s="186">
        <f>C3620*D3620</f>
        <v>0.5820000000000001</v>
      </c>
    </row>
    <row r="3621" spans="1:5" ht="12.75">
      <c r="A3621" s="186" t="s">
        <v>692</v>
      </c>
      <c r="B3621" s="185" t="s">
        <v>1266</v>
      </c>
      <c r="C3621" s="186">
        <v>0.2</v>
      </c>
      <c r="D3621" s="186">
        <f>$H$13</f>
        <v>2.2</v>
      </c>
      <c r="E3621" s="186">
        <f>C3621*D3621</f>
        <v>0.44000000000000006</v>
      </c>
    </row>
    <row r="3622" spans="1:5" ht="12.75">
      <c r="A3622" s="186" t="s">
        <v>1267</v>
      </c>
      <c r="B3622" s="185"/>
      <c r="C3622" s="186"/>
      <c r="D3622" s="186"/>
      <c r="E3622" s="186">
        <f>SUM(E3620:E3621)</f>
        <v>1.0220000000000002</v>
      </c>
    </row>
    <row r="3623" spans="1:5" ht="12.75">
      <c r="A3623" s="186"/>
      <c r="B3623" s="185"/>
      <c r="C3623" s="186"/>
      <c r="D3623" s="186"/>
      <c r="E3623" s="186"/>
    </row>
    <row r="3624" spans="1:5" ht="12.75">
      <c r="A3624" s="186" t="s">
        <v>1269</v>
      </c>
      <c r="B3624" s="185"/>
      <c r="C3624" s="186"/>
      <c r="D3624" s="186"/>
      <c r="E3624" s="186">
        <f>E3622*$H$4</f>
        <v>1.2775000000000003</v>
      </c>
    </row>
    <row r="3625" spans="1:5" ht="12.75">
      <c r="A3625" s="186"/>
      <c r="B3625" s="185"/>
      <c r="C3625" s="186"/>
      <c r="D3625" s="186"/>
      <c r="E3625" s="186"/>
    </row>
    <row r="3626" spans="1:5" ht="12.75">
      <c r="A3626" s="184" t="s">
        <v>1238</v>
      </c>
      <c r="B3626" s="185"/>
      <c r="C3626" s="186"/>
      <c r="D3626" s="186"/>
      <c r="E3626" s="184">
        <f>SUM(E3618,E3622,E3624)</f>
        <v>10.2995</v>
      </c>
    </row>
    <row r="3627" spans="1:5" ht="12.75">
      <c r="A3627" s="184" t="s">
        <v>1273</v>
      </c>
      <c r="B3627" s="185"/>
      <c r="C3627" s="186"/>
      <c r="D3627" s="186"/>
      <c r="E3627" s="184">
        <f>E3626*0.2</f>
        <v>2.0599000000000003</v>
      </c>
    </row>
    <row r="3628" spans="1:5" ht="12.75">
      <c r="A3628" s="184" t="s">
        <v>1238</v>
      </c>
      <c r="B3628" s="185"/>
      <c r="C3628" s="186"/>
      <c r="D3628" s="186"/>
      <c r="E3628" s="184">
        <f>SUM(E3626:E3627)</f>
        <v>12.3594</v>
      </c>
    </row>
    <row r="3629" spans="1:5" ht="12.75">
      <c r="A3629" s="190"/>
      <c r="B3629" s="190"/>
      <c r="C3629" s="190"/>
      <c r="D3629" s="190"/>
      <c r="E3629" s="190"/>
    </row>
    <row r="3630" spans="1:5" ht="12.75">
      <c r="A3630" s="316" t="s">
        <v>649</v>
      </c>
      <c r="B3630" s="316"/>
      <c r="C3630" s="316"/>
      <c r="D3630" s="316"/>
      <c r="E3630" s="316"/>
    </row>
    <row r="3631" spans="1:5" ht="12.75">
      <c r="A3631" s="192" t="s">
        <v>1247</v>
      </c>
      <c r="B3631" s="192" t="s">
        <v>1248</v>
      </c>
      <c r="C3631" s="192" t="s">
        <v>1249</v>
      </c>
      <c r="D3631" s="192" t="s">
        <v>1250</v>
      </c>
      <c r="E3631" s="192" t="s">
        <v>931</v>
      </c>
    </row>
    <row r="3632" spans="1:5" ht="12.75">
      <c r="A3632" s="186" t="s">
        <v>650</v>
      </c>
      <c r="B3632" s="185" t="s">
        <v>465</v>
      </c>
      <c r="C3632" s="186">
        <v>1</v>
      </c>
      <c r="D3632" s="186">
        <v>4</v>
      </c>
      <c r="E3632" s="186">
        <f>C3632*D3632</f>
        <v>4</v>
      </c>
    </row>
    <row r="3633" spans="1:5" ht="12.75">
      <c r="A3633" s="186" t="s">
        <v>26</v>
      </c>
      <c r="B3633" s="185"/>
      <c r="C3633" s="186"/>
      <c r="D3633" s="186"/>
      <c r="E3633" s="186">
        <f>SUM(E3632:E3632)</f>
        <v>4</v>
      </c>
    </row>
    <row r="3634" spans="1:5" ht="12.75">
      <c r="A3634" s="186"/>
      <c r="B3634" s="185"/>
      <c r="C3634" s="186"/>
      <c r="D3634" s="186"/>
      <c r="E3634" s="186"/>
    </row>
    <row r="3635" spans="1:5" ht="12.75">
      <c r="A3635" s="186" t="s">
        <v>691</v>
      </c>
      <c r="B3635" s="185" t="s">
        <v>1266</v>
      </c>
      <c r="C3635" s="186">
        <v>0.2</v>
      </c>
      <c r="D3635" s="186">
        <f>$H$6</f>
        <v>2.91</v>
      </c>
      <c r="E3635" s="186">
        <f>C3635*D3635</f>
        <v>0.5820000000000001</v>
      </c>
    </row>
    <row r="3636" spans="1:5" ht="12.75">
      <c r="A3636" s="186" t="s">
        <v>692</v>
      </c>
      <c r="B3636" s="185" t="s">
        <v>1266</v>
      </c>
      <c r="C3636" s="186">
        <v>0.2</v>
      </c>
      <c r="D3636" s="186">
        <f>$H$13</f>
        <v>2.2</v>
      </c>
      <c r="E3636" s="186">
        <f>C3636*D3636</f>
        <v>0.44000000000000006</v>
      </c>
    </row>
    <row r="3637" spans="1:5" ht="12.75">
      <c r="A3637" s="186" t="s">
        <v>1267</v>
      </c>
      <c r="B3637" s="185"/>
      <c r="C3637" s="186"/>
      <c r="D3637" s="186"/>
      <c r="E3637" s="186">
        <f>SUM(E3635:E3636)</f>
        <v>1.0220000000000002</v>
      </c>
    </row>
    <row r="3638" spans="1:5" ht="12.75">
      <c r="A3638" s="186"/>
      <c r="B3638" s="185"/>
      <c r="C3638" s="186"/>
      <c r="D3638" s="186"/>
      <c r="E3638" s="186"/>
    </row>
    <row r="3639" spans="1:5" ht="12.75">
      <c r="A3639" s="186" t="s">
        <v>1269</v>
      </c>
      <c r="B3639" s="185"/>
      <c r="C3639" s="186"/>
      <c r="D3639" s="186"/>
      <c r="E3639" s="186">
        <f>E3637*$H$4</f>
        <v>1.2775000000000003</v>
      </c>
    </row>
    <row r="3640" spans="1:5" ht="12.75">
      <c r="A3640" s="186"/>
      <c r="B3640" s="185"/>
      <c r="C3640" s="186"/>
      <c r="D3640" s="186"/>
      <c r="E3640" s="186"/>
    </row>
    <row r="3641" spans="1:5" ht="12.75">
      <c r="A3641" s="184" t="s">
        <v>1238</v>
      </c>
      <c r="B3641" s="185"/>
      <c r="C3641" s="186"/>
      <c r="D3641" s="186"/>
      <c r="E3641" s="184">
        <f>SUM(E3633,E3637,E3639)</f>
        <v>6.2995</v>
      </c>
    </row>
    <row r="3642" spans="1:5" ht="12.75">
      <c r="A3642" s="184" t="s">
        <v>1273</v>
      </c>
      <c r="B3642" s="185"/>
      <c r="C3642" s="186"/>
      <c r="D3642" s="186"/>
      <c r="E3642" s="184">
        <f>E3641*0.2</f>
        <v>1.2599</v>
      </c>
    </row>
    <row r="3643" spans="1:5" ht="12.75">
      <c r="A3643" s="184" t="s">
        <v>1238</v>
      </c>
      <c r="B3643" s="185"/>
      <c r="C3643" s="186"/>
      <c r="D3643" s="186"/>
      <c r="E3643" s="184">
        <f>SUM(E3641:E3642)</f>
        <v>7.5594</v>
      </c>
    </row>
    <row r="3644" spans="1:5" ht="12.75">
      <c r="A3644" s="190"/>
      <c r="B3644" s="190"/>
      <c r="C3644" s="190"/>
      <c r="D3644" s="190"/>
      <c r="E3644" s="190"/>
    </row>
    <row r="3645" spans="1:5" ht="12.75">
      <c r="A3645" s="316" t="s">
        <v>651</v>
      </c>
      <c r="B3645" s="316"/>
      <c r="C3645" s="316"/>
      <c r="D3645" s="316"/>
      <c r="E3645" s="316"/>
    </row>
    <row r="3646" spans="1:5" ht="12.75">
      <c r="A3646" s="192" t="s">
        <v>1247</v>
      </c>
      <c r="B3646" s="192" t="s">
        <v>1248</v>
      </c>
      <c r="C3646" s="192" t="s">
        <v>1249</v>
      </c>
      <c r="D3646" s="192" t="s">
        <v>1250</v>
      </c>
      <c r="E3646" s="192" t="s">
        <v>931</v>
      </c>
    </row>
    <row r="3647" spans="1:5" ht="12.75">
      <c r="A3647" s="186" t="s">
        <v>651</v>
      </c>
      <c r="B3647" s="185" t="s">
        <v>465</v>
      </c>
      <c r="C3647" s="186">
        <v>1</v>
      </c>
      <c r="D3647" s="186">
        <v>2.5</v>
      </c>
      <c r="E3647" s="186">
        <f>C3647*D3647</f>
        <v>2.5</v>
      </c>
    </row>
    <row r="3648" spans="1:5" ht="12.75">
      <c r="A3648" s="186" t="s">
        <v>26</v>
      </c>
      <c r="B3648" s="185"/>
      <c r="C3648" s="186"/>
      <c r="D3648" s="186"/>
      <c r="E3648" s="186">
        <f>SUM(E3647:E3647)</f>
        <v>2.5</v>
      </c>
    </row>
    <row r="3649" spans="1:5" ht="12.75">
      <c r="A3649" s="186"/>
      <c r="B3649" s="185"/>
      <c r="C3649" s="186"/>
      <c r="D3649" s="186"/>
      <c r="E3649" s="186"/>
    </row>
    <row r="3650" spans="1:5" ht="12.75">
      <c r="A3650" s="186" t="s">
        <v>691</v>
      </c>
      <c r="B3650" s="185" t="s">
        <v>1266</v>
      </c>
      <c r="C3650" s="186">
        <v>0.15</v>
      </c>
      <c r="D3650" s="186">
        <f>$H$6</f>
        <v>2.91</v>
      </c>
      <c r="E3650" s="186">
        <f>C3650*D3650</f>
        <v>0.4365</v>
      </c>
    </row>
    <row r="3651" spans="1:5" ht="12.75">
      <c r="A3651" s="186" t="s">
        <v>692</v>
      </c>
      <c r="B3651" s="185" t="s">
        <v>1266</v>
      </c>
      <c r="C3651" s="186">
        <v>0.15</v>
      </c>
      <c r="D3651" s="186">
        <f>$H$13</f>
        <v>2.2</v>
      </c>
      <c r="E3651" s="186">
        <f>C3651*D3651</f>
        <v>0.33</v>
      </c>
    </row>
    <row r="3652" spans="1:5" ht="12.75">
      <c r="A3652" s="186" t="s">
        <v>1267</v>
      </c>
      <c r="B3652" s="185"/>
      <c r="C3652" s="186"/>
      <c r="D3652" s="186"/>
      <c r="E3652" s="186">
        <f>SUM(E3650:E3651)</f>
        <v>0.7665</v>
      </c>
    </row>
    <row r="3653" spans="1:5" ht="12.75">
      <c r="A3653" s="186"/>
      <c r="B3653" s="185"/>
      <c r="C3653" s="186"/>
      <c r="D3653" s="186"/>
      <c r="E3653" s="186"/>
    </row>
    <row r="3654" spans="1:5" ht="12.75">
      <c r="A3654" s="186" t="s">
        <v>1269</v>
      </c>
      <c r="B3654" s="185"/>
      <c r="C3654" s="186"/>
      <c r="D3654" s="186"/>
      <c r="E3654" s="186">
        <f>E3652*$H$4</f>
        <v>0.9581249999999999</v>
      </c>
    </row>
    <row r="3655" spans="1:5" ht="12.75">
      <c r="A3655" s="186"/>
      <c r="B3655" s="185"/>
      <c r="C3655" s="186"/>
      <c r="D3655" s="186"/>
      <c r="E3655" s="186"/>
    </row>
    <row r="3656" spans="1:5" ht="12.75">
      <c r="A3656" s="184" t="s">
        <v>1238</v>
      </c>
      <c r="B3656" s="185"/>
      <c r="C3656" s="186"/>
      <c r="D3656" s="186"/>
      <c r="E3656" s="184">
        <f>SUM(E3648,E3652,E3654)</f>
        <v>4.224625</v>
      </c>
    </row>
    <row r="3657" spans="1:5" ht="12.75">
      <c r="A3657" s="184" t="s">
        <v>1273</v>
      </c>
      <c r="B3657" s="185"/>
      <c r="C3657" s="186"/>
      <c r="D3657" s="186"/>
      <c r="E3657" s="184">
        <f>E3656*0.2</f>
        <v>0.8449249999999999</v>
      </c>
    </row>
    <row r="3658" spans="1:5" ht="12.75">
      <c r="A3658" s="184" t="s">
        <v>1238</v>
      </c>
      <c r="B3658" s="185"/>
      <c r="C3658" s="186"/>
      <c r="D3658" s="186"/>
      <c r="E3658" s="184">
        <f>SUM(E3656:E3657)</f>
        <v>5.06955</v>
      </c>
    </row>
    <row r="3659" spans="1:5" ht="12.75">
      <c r="A3659" s="190"/>
      <c r="B3659" s="190"/>
      <c r="C3659" s="190"/>
      <c r="D3659" s="190"/>
      <c r="E3659" s="190"/>
    </row>
    <row r="3660" spans="1:5" ht="12.75">
      <c r="A3660" s="316" t="s">
        <v>652</v>
      </c>
      <c r="B3660" s="316"/>
      <c r="C3660" s="316"/>
      <c r="D3660" s="316"/>
      <c r="E3660" s="316"/>
    </row>
    <row r="3661" spans="1:5" ht="12.75">
      <c r="A3661" s="192" t="s">
        <v>1247</v>
      </c>
      <c r="B3661" s="192" t="s">
        <v>1248</v>
      </c>
      <c r="C3661" s="192" t="s">
        <v>1249</v>
      </c>
      <c r="D3661" s="192" t="s">
        <v>1250</v>
      </c>
      <c r="E3661" s="192" t="s">
        <v>931</v>
      </c>
    </row>
    <row r="3662" spans="1:5" ht="12.75">
      <c r="A3662" s="186" t="s">
        <v>652</v>
      </c>
      <c r="B3662" s="185" t="s">
        <v>1010</v>
      </c>
      <c r="C3662" s="186">
        <v>1</v>
      </c>
      <c r="D3662" s="186">
        <v>2</v>
      </c>
      <c r="E3662" s="186">
        <f>C3662*D3662</f>
        <v>2</v>
      </c>
    </row>
    <row r="3663" spans="1:5" ht="12.75">
      <c r="A3663" s="186" t="s">
        <v>26</v>
      </c>
      <c r="B3663" s="185"/>
      <c r="C3663" s="186"/>
      <c r="D3663" s="186"/>
      <c r="E3663" s="186">
        <f>SUM(E3662:E3662)</f>
        <v>2</v>
      </c>
    </row>
    <row r="3664" spans="1:5" ht="12.75">
      <c r="A3664" s="186"/>
      <c r="B3664" s="185"/>
      <c r="C3664" s="186"/>
      <c r="D3664" s="186"/>
      <c r="E3664" s="186"/>
    </row>
    <row r="3665" spans="1:5" ht="12.75">
      <c r="A3665" s="186" t="s">
        <v>691</v>
      </c>
      <c r="B3665" s="185" t="s">
        <v>1266</v>
      </c>
      <c r="C3665" s="186">
        <v>0.15</v>
      </c>
      <c r="D3665" s="186">
        <f>$H$6</f>
        <v>2.91</v>
      </c>
      <c r="E3665" s="186">
        <f>C3665*D3665</f>
        <v>0.4365</v>
      </c>
    </row>
    <row r="3666" spans="1:5" ht="12.75">
      <c r="A3666" s="186" t="s">
        <v>692</v>
      </c>
      <c r="B3666" s="185" t="s">
        <v>1266</v>
      </c>
      <c r="C3666" s="186">
        <v>0.15</v>
      </c>
      <c r="D3666" s="186">
        <f>$H$13</f>
        <v>2.2</v>
      </c>
      <c r="E3666" s="186">
        <f>C3666*D3666</f>
        <v>0.33</v>
      </c>
    </row>
    <row r="3667" spans="1:5" ht="12.75">
      <c r="A3667" s="186" t="s">
        <v>1267</v>
      </c>
      <c r="B3667" s="185"/>
      <c r="C3667" s="186"/>
      <c r="D3667" s="186"/>
      <c r="E3667" s="186">
        <f>SUM(E3665:E3666)</f>
        <v>0.7665</v>
      </c>
    </row>
    <row r="3668" spans="1:5" ht="12.75">
      <c r="A3668" s="186"/>
      <c r="B3668" s="185"/>
      <c r="C3668" s="186"/>
      <c r="D3668" s="186"/>
      <c r="E3668" s="186"/>
    </row>
    <row r="3669" spans="1:5" ht="12.75">
      <c r="A3669" s="186" t="s">
        <v>1269</v>
      </c>
      <c r="B3669" s="185"/>
      <c r="C3669" s="186"/>
      <c r="D3669" s="186"/>
      <c r="E3669" s="186">
        <f>E3667*$H$4</f>
        <v>0.9581249999999999</v>
      </c>
    </row>
    <row r="3670" spans="1:5" ht="12.75">
      <c r="A3670" s="186"/>
      <c r="B3670" s="185"/>
      <c r="C3670" s="186"/>
      <c r="D3670" s="186"/>
      <c r="E3670" s="186"/>
    </row>
    <row r="3671" spans="1:5" ht="12.75">
      <c r="A3671" s="184" t="s">
        <v>1238</v>
      </c>
      <c r="B3671" s="185"/>
      <c r="C3671" s="186"/>
      <c r="D3671" s="186"/>
      <c r="E3671" s="184">
        <f>SUM(E3663,E3667,E3669)</f>
        <v>3.7246249999999996</v>
      </c>
    </row>
    <row r="3672" spans="1:5" ht="12.75">
      <c r="A3672" s="184" t="s">
        <v>1273</v>
      </c>
      <c r="B3672" s="185"/>
      <c r="C3672" s="186"/>
      <c r="D3672" s="186"/>
      <c r="E3672" s="184">
        <f>E3671*0.2</f>
        <v>0.744925</v>
      </c>
    </row>
    <row r="3673" spans="1:5" ht="12.75">
      <c r="A3673" s="184" t="s">
        <v>1238</v>
      </c>
      <c r="B3673" s="185"/>
      <c r="C3673" s="186"/>
      <c r="D3673" s="186"/>
      <c r="E3673" s="184">
        <f>SUM(E3671:E3672)</f>
        <v>4.46955</v>
      </c>
    </row>
    <row r="3674" spans="1:5" ht="12.75">
      <c r="A3674" s="190"/>
      <c r="B3674" s="190"/>
      <c r="C3674" s="190"/>
      <c r="D3674" s="190"/>
      <c r="E3674" s="190"/>
    </row>
    <row r="3675" spans="1:5" ht="12.75">
      <c r="A3675" s="316" t="s">
        <v>653</v>
      </c>
      <c r="B3675" s="316"/>
      <c r="C3675" s="316"/>
      <c r="D3675" s="316"/>
      <c r="E3675" s="316"/>
    </row>
    <row r="3676" spans="1:5" ht="12.75">
      <c r="A3676" s="192" t="s">
        <v>1247</v>
      </c>
      <c r="B3676" s="192" t="s">
        <v>1248</v>
      </c>
      <c r="C3676" s="192" t="s">
        <v>1249</v>
      </c>
      <c r="D3676" s="192" t="s">
        <v>1250</v>
      </c>
      <c r="E3676" s="192" t="s">
        <v>931</v>
      </c>
    </row>
    <row r="3677" spans="1:5" ht="12.75">
      <c r="A3677" s="186" t="s">
        <v>653</v>
      </c>
      <c r="B3677" s="185" t="s">
        <v>1014</v>
      </c>
      <c r="C3677" s="186">
        <v>1</v>
      </c>
      <c r="D3677" s="186">
        <v>2.4</v>
      </c>
      <c r="E3677" s="186">
        <f>C3677*D3677</f>
        <v>2.4</v>
      </c>
    </row>
    <row r="3678" spans="1:5" ht="12.75">
      <c r="A3678" s="186">
        <v>3</v>
      </c>
      <c r="B3678" s="185"/>
      <c r="C3678" s="186"/>
      <c r="D3678" s="186"/>
      <c r="E3678" s="186">
        <f>SUM(E3677:E3677)</f>
        <v>2.4</v>
      </c>
    </row>
    <row r="3679" spans="1:5" ht="12.75">
      <c r="A3679" s="186"/>
      <c r="B3679" s="185"/>
      <c r="C3679" s="186"/>
      <c r="D3679" s="186"/>
      <c r="E3679" s="186"/>
    </row>
    <row r="3680" spans="1:5" ht="12.75">
      <c r="A3680" s="186" t="s">
        <v>691</v>
      </c>
      <c r="B3680" s="185" t="s">
        <v>1266</v>
      </c>
      <c r="C3680" s="186">
        <v>0.15</v>
      </c>
      <c r="D3680" s="186">
        <f>$H$6</f>
        <v>2.91</v>
      </c>
      <c r="E3680" s="186">
        <f>C3680*D3680</f>
        <v>0.4365</v>
      </c>
    </row>
    <row r="3681" spans="1:5" ht="12.75">
      <c r="A3681" s="186" t="s">
        <v>692</v>
      </c>
      <c r="B3681" s="185" t="s">
        <v>1266</v>
      </c>
      <c r="C3681" s="186">
        <v>0.15</v>
      </c>
      <c r="D3681" s="186">
        <f>$H$13</f>
        <v>2.2</v>
      </c>
      <c r="E3681" s="186">
        <f>C3681*D3681</f>
        <v>0.33</v>
      </c>
    </row>
    <row r="3682" spans="1:5" ht="12.75">
      <c r="A3682" s="186" t="s">
        <v>1267</v>
      </c>
      <c r="B3682" s="185"/>
      <c r="C3682" s="186"/>
      <c r="D3682" s="186"/>
      <c r="E3682" s="186">
        <f>SUM(E3680:E3681)</f>
        <v>0.7665</v>
      </c>
    </row>
    <row r="3683" spans="1:5" ht="12.75">
      <c r="A3683" s="186"/>
      <c r="B3683" s="185"/>
      <c r="C3683" s="186"/>
      <c r="D3683" s="186"/>
      <c r="E3683" s="186"/>
    </row>
    <row r="3684" spans="1:5" ht="12.75">
      <c r="A3684" s="186" t="s">
        <v>1269</v>
      </c>
      <c r="B3684" s="185"/>
      <c r="C3684" s="186"/>
      <c r="D3684" s="186"/>
      <c r="E3684" s="186">
        <f>E3682*$H$4</f>
        <v>0.9581249999999999</v>
      </c>
    </row>
    <row r="3685" spans="1:5" ht="12.75">
      <c r="A3685" s="186"/>
      <c r="B3685" s="185"/>
      <c r="C3685" s="186"/>
      <c r="D3685" s="186"/>
      <c r="E3685" s="186"/>
    </row>
    <row r="3686" spans="1:5" ht="12.75">
      <c r="A3686" s="184" t="s">
        <v>1238</v>
      </c>
      <c r="B3686" s="185"/>
      <c r="C3686" s="186"/>
      <c r="D3686" s="186"/>
      <c r="E3686" s="184">
        <f>SUM(E3678,E3682,E3684)</f>
        <v>4.124625</v>
      </c>
    </row>
    <row r="3687" spans="1:5" ht="12.75">
      <c r="A3687" s="184" t="s">
        <v>1273</v>
      </c>
      <c r="B3687" s="185"/>
      <c r="C3687" s="186"/>
      <c r="D3687" s="186"/>
      <c r="E3687" s="184">
        <f>E3686*0.2</f>
        <v>0.824925</v>
      </c>
    </row>
    <row r="3688" spans="1:5" ht="12.75">
      <c r="A3688" s="184" t="s">
        <v>1238</v>
      </c>
      <c r="B3688" s="185"/>
      <c r="C3688" s="186"/>
      <c r="D3688" s="186"/>
      <c r="E3688" s="184">
        <f>SUM(E3686:E3687)</f>
        <v>4.94955</v>
      </c>
    </row>
    <row r="3689" spans="1:5" ht="12.75">
      <c r="A3689" s="190"/>
      <c r="B3689" s="190"/>
      <c r="C3689" s="190"/>
      <c r="D3689" s="190"/>
      <c r="E3689" s="190"/>
    </row>
    <row r="3690" spans="1:5" ht="12.75">
      <c r="A3690" s="316" t="s">
        <v>654</v>
      </c>
      <c r="B3690" s="316"/>
      <c r="C3690" s="316"/>
      <c r="D3690" s="316"/>
      <c r="E3690" s="316"/>
    </row>
    <row r="3691" spans="1:5" ht="12.75">
      <c r="A3691" s="192" t="s">
        <v>1247</v>
      </c>
      <c r="B3691" s="192" t="s">
        <v>1248</v>
      </c>
      <c r="C3691" s="192" t="s">
        <v>1249</v>
      </c>
      <c r="D3691" s="192" t="s">
        <v>1250</v>
      </c>
      <c r="E3691" s="192" t="s">
        <v>931</v>
      </c>
    </row>
    <row r="3692" spans="1:5" ht="12.75">
      <c r="A3692" s="186" t="s">
        <v>654</v>
      </c>
      <c r="B3692" s="185" t="s">
        <v>1014</v>
      </c>
      <c r="C3692" s="186">
        <v>1</v>
      </c>
      <c r="D3692" s="186">
        <v>8</v>
      </c>
      <c r="E3692" s="186">
        <f>C3692*D3692</f>
        <v>8</v>
      </c>
    </row>
    <row r="3693" spans="1:5" ht="12.75">
      <c r="A3693" s="186" t="s">
        <v>26</v>
      </c>
      <c r="B3693" s="185"/>
      <c r="C3693" s="186"/>
      <c r="D3693" s="186"/>
      <c r="E3693" s="186">
        <f>SUM(E3692:E3692)</f>
        <v>8</v>
      </c>
    </row>
    <row r="3694" spans="1:5" ht="12.75">
      <c r="A3694" s="186"/>
      <c r="B3694" s="185"/>
      <c r="C3694" s="186"/>
      <c r="D3694" s="186"/>
      <c r="E3694" s="186"/>
    </row>
    <row r="3695" spans="1:5" ht="12.75">
      <c r="A3695" s="186" t="s">
        <v>691</v>
      </c>
      <c r="B3695" s="185" t="s">
        <v>1266</v>
      </c>
      <c r="C3695" s="186">
        <v>0.2</v>
      </c>
      <c r="D3695" s="186">
        <f>$H$6</f>
        <v>2.91</v>
      </c>
      <c r="E3695" s="186">
        <f>C3695*D3695</f>
        <v>0.5820000000000001</v>
      </c>
    </row>
    <row r="3696" spans="1:5" ht="12.75">
      <c r="A3696" s="186" t="s">
        <v>692</v>
      </c>
      <c r="B3696" s="185" t="s">
        <v>1266</v>
      </c>
      <c r="C3696" s="186">
        <v>0.2</v>
      </c>
      <c r="D3696" s="186">
        <f>$H$13</f>
        <v>2.2</v>
      </c>
      <c r="E3696" s="186">
        <f>C3696*D3696</f>
        <v>0.44000000000000006</v>
      </c>
    </row>
    <row r="3697" spans="1:5" ht="12.75">
      <c r="A3697" s="186" t="s">
        <v>1267</v>
      </c>
      <c r="B3697" s="185"/>
      <c r="C3697" s="186"/>
      <c r="D3697" s="186"/>
      <c r="E3697" s="186">
        <f>SUM(E3695:E3696)</f>
        <v>1.0220000000000002</v>
      </c>
    </row>
    <row r="3698" spans="1:5" ht="12.75">
      <c r="A3698" s="186"/>
      <c r="B3698" s="185"/>
      <c r="C3698" s="186"/>
      <c r="D3698" s="186"/>
      <c r="E3698" s="186"/>
    </row>
    <row r="3699" spans="1:5" ht="12.75">
      <c r="A3699" s="186" t="s">
        <v>1269</v>
      </c>
      <c r="B3699" s="185"/>
      <c r="C3699" s="186"/>
      <c r="D3699" s="186"/>
      <c r="E3699" s="186">
        <f>E3697*$H$4</f>
        <v>1.2775000000000003</v>
      </c>
    </row>
    <row r="3700" spans="1:5" ht="12.75">
      <c r="A3700" s="186"/>
      <c r="B3700" s="185"/>
      <c r="C3700" s="186"/>
      <c r="D3700" s="186"/>
      <c r="E3700" s="186"/>
    </row>
    <row r="3701" spans="1:5" ht="12.75">
      <c r="A3701" s="184" t="s">
        <v>1238</v>
      </c>
      <c r="B3701" s="185"/>
      <c r="C3701" s="186"/>
      <c r="D3701" s="186"/>
      <c r="E3701" s="184">
        <f>SUM(E3693,E3697,E3699)</f>
        <v>10.2995</v>
      </c>
    </row>
    <row r="3702" spans="1:5" ht="12.75">
      <c r="A3702" s="184" t="s">
        <v>1273</v>
      </c>
      <c r="B3702" s="185"/>
      <c r="C3702" s="186"/>
      <c r="D3702" s="186"/>
      <c r="E3702" s="184">
        <f>E3701*0.2</f>
        <v>2.0599000000000003</v>
      </c>
    </row>
    <row r="3703" spans="1:5" ht="12.75">
      <c r="A3703" s="184" t="s">
        <v>1238</v>
      </c>
      <c r="B3703" s="185"/>
      <c r="C3703" s="186"/>
      <c r="D3703" s="186"/>
      <c r="E3703" s="184">
        <f>SUM(E3701:E3702)</f>
        <v>12.3594</v>
      </c>
    </row>
    <row r="3704" spans="1:5" ht="12.75">
      <c r="A3704" s="190"/>
      <c r="B3704" s="190"/>
      <c r="C3704" s="190"/>
      <c r="D3704" s="190"/>
      <c r="E3704" s="190"/>
    </row>
    <row r="3705" spans="1:5" ht="12.75">
      <c r="A3705" s="316" t="s">
        <v>655</v>
      </c>
      <c r="B3705" s="316"/>
      <c r="C3705" s="316"/>
      <c r="D3705" s="316"/>
      <c r="E3705" s="316"/>
    </row>
    <row r="3706" spans="1:5" ht="12.75">
      <c r="A3706" s="192" t="s">
        <v>1247</v>
      </c>
      <c r="B3706" s="192" t="s">
        <v>1248</v>
      </c>
      <c r="C3706" s="192" t="s">
        <v>1249</v>
      </c>
      <c r="D3706" s="192" t="s">
        <v>1250</v>
      </c>
      <c r="E3706" s="192" t="s">
        <v>931</v>
      </c>
    </row>
    <row r="3707" spans="1:5" ht="12.75">
      <c r="A3707" s="186" t="s">
        <v>655</v>
      </c>
      <c r="B3707" s="185" t="s">
        <v>1014</v>
      </c>
      <c r="C3707" s="186">
        <v>1</v>
      </c>
      <c r="D3707" s="186">
        <v>2.5</v>
      </c>
      <c r="E3707" s="186">
        <f>C3707*D3707</f>
        <v>2.5</v>
      </c>
    </row>
    <row r="3708" spans="1:5" ht="12.75">
      <c r="A3708" s="186" t="s">
        <v>26</v>
      </c>
      <c r="B3708" s="185"/>
      <c r="C3708" s="186"/>
      <c r="D3708" s="186"/>
      <c r="E3708" s="186">
        <f>SUM(E3707:E3707)</f>
        <v>2.5</v>
      </c>
    </row>
    <row r="3709" spans="1:5" ht="12.75">
      <c r="A3709" s="186"/>
      <c r="B3709" s="185"/>
      <c r="C3709" s="186"/>
      <c r="D3709" s="186"/>
      <c r="E3709" s="186"/>
    </row>
    <row r="3710" spans="1:5" ht="12.75">
      <c r="A3710" s="186" t="s">
        <v>691</v>
      </c>
      <c r="B3710" s="185" t="s">
        <v>1266</v>
      </c>
      <c r="C3710" s="186">
        <v>0.1</v>
      </c>
      <c r="D3710" s="186">
        <f>$H$6</f>
        <v>2.91</v>
      </c>
      <c r="E3710" s="186">
        <f>C3710*D3710</f>
        <v>0.29100000000000004</v>
      </c>
    </row>
    <row r="3711" spans="1:5" ht="12.75">
      <c r="A3711" s="186" t="s">
        <v>692</v>
      </c>
      <c r="B3711" s="185" t="s">
        <v>1266</v>
      </c>
      <c r="C3711" s="186">
        <v>0.1</v>
      </c>
      <c r="D3711" s="186">
        <f>$H$13</f>
        <v>2.2</v>
      </c>
      <c r="E3711" s="186">
        <f>C3711*D3711</f>
        <v>0.22000000000000003</v>
      </c>
    </row>
    <row r="3712" spans="1:5" ht="12.75">
      <c r="A3712" s="186" t="s">
        <v>1267</v>
      </c>
      <c r="B3712" s="185"/>
      <c r="C3712" s="186"/>
      <c r="D3712" s="186"/>
      <c r="E3712" s="186">
        <f>SUM(E3710:E3711)</f>
        <v>0.5110000000000001</v>
      </c>
    </row>
    <row r="3713" spans="1:5" ht="12.75">
      <c r="A3713" s="186"/>
      <c r="B3713" s="185"/>
      <c r="C3713" s="186"/>
      <c r="D3713" s="186"/>
      <c r="E3713" s="186"/>
    </row>
    <row r="3714" spans="1:5" ht="12.75">
      <c r="A3714" s="186" t="s">
        <v>1269</v>
      </c>
      <c r="B3714" s="185"/>
      <c r="C3714" s="186"/>
      <c r="D3714" s="186"/>
      <c r="E3714" s="186">
        <f>E3712*$H$4</f>
        <v>0.6387500000000002</v>
      </c>
    </row>
    <row r="3715" spans="1:5" ht="12.75">
      <c r="A3715" s="186"/>
      <c r="B3715" s="185"/>
      <c r="C3715" s="186"/>
      <c r="D3715" s="186"/>
      <c r="E3715" s="186"/>
    </row>
    <row r="3716" spans="1:5" ht="12.75">
      <c r="A3716" s="184" t="s">
        <v>1238</v>
      </c>
      <c r="B3716" s="185"/>
      <c r="C3716" s="186"/>
      <c r="D3716" s="186"/>
      <c r="E3716" s="184">
        <f>SUM(E3708,E3712,E3714)</f>
        <v>3.64975</v>
      </c>
    </row>
    <row r="3717" spans="1:5" ht="12.75">
      <c r="A3717" s="184" t="s">
        <v>1273</v>
      </c>
      <c r="B3717" s="185"/>
      <c r="C3717" s="186"/>
      <c r="D3717" s="186"/>
      <c r="E3717" s="184">
        <f>E3716*0.2</f>
        <v>0.7299500000000001</v>
      </c>
    </row>
    <row r="3718" spans="1:5" ht="12.75">
      <c r="A3718" s="184" t="s">
        <v>1238</v>
      </c>
      <c r="B3718" s="185"/>
      <c r="C3718" s="186"/>
      <c r="D3718" s="186"/>
      <c r="E3718" s="184">
        <f>SUM(E3716:E3717)</f>
        <v>4.3797</v>
      </c>
    </row>
    <row r="3719" spans="1:5" ht="12.75">
      <c r="A3719" s="190"/>
      <c r="B3719" s="190"/>
      <c r="C3719" s="190"/>
      <c r="D3719" s="190"/>
      <c r="E3719" s="190"/>
    </row>
    <row r="3720" spans="1:5" ht="12.75">
      <c r="A3720" s="316" t="s">
        <v>656</v>
      </c>
      <c r="B3720" s="316"/>
      <c r="C3720" s="316"/>
      <c r="D3720" s="316"/>
      <c r="E3720" s="316"/>
    </row>
    <row r="3721" spans="1:5" ht="12.75">
      <c r="A3721" s="192" t="s">
        <v>1247</v>
      </c>
      <c r="B3721" s="192" t="s">
        <v>1248</v>
      </c>
      <c r="C3721" s="192" t="s">
        <v>1249</v>
      </c>
      <c r="D3721" s="192" t="s">
        <v>1250</v>
      </c>
      <c r="E3721" s="192" t="s">
        <v>931</v>
      </c>
    </row>
    <row r="3722" spans="1:5" ht="12.75">
      <c r="A3722" s="186" t="s">
        <v>656</v>
      </c>
      <c r="B3722" s="185" t="s">
        <v>465</v>
      </c>
      <c r="C3722" s="186">
        <v>1</v>
      </c>
      <c r="D3722" s="186">
        <v>3</v>
      </c>
      <c r="E3722" s="186">
        <f>C3722*D3722</f>
        <v>3</v>
      </c>
    </row>
    <row r="3723" spans="1:5" ht="12.75">
      <c r="A3723" s="186" t="s">
        <v>26</v>
      </c>
      <c r="B3723" s="185"/>
      <c r="C3723" s="186"/>
      <c r="D3723" s="186"/>
      <c r="E3723" s="186">
        <f>SUM(E3722:E3722)</f>
        <v>3</v>
      </c>
    </row>
    <row r="3724" spans="1:5" ht="12.75">
      <c r="A3724" s="186"/>
      <c r="B3724" s="185"/>
      <c r="C3724" s="186"/>
      <c r="D3724" s="186"/>
      <c r="E3724" s="186"/>
    </row>
    <row r="3725" spans="1:5" ht="12.75">
      <c r="A3725" s="186" t="s">
        <v>691</v>
      </c>
      <c r="B3725" s="185" t="s">
        <v>1266</v>
      </c>
      <c r="C3725" s="186">
        <v>0.1</v>
      </c>
      <c r="D3725" s="186">
        <f>$H$6</f>
        <v>2.91</v>
      </c>
      <c r="E3725" s="186">
        <f>C3725*D3725</f>
        <v>0.29100000000000004</v>
      </c>
    </row>
    <row r="3726" spans="1:5" ht="12.75">
      <c r="A3726" s="186" t="s">
        <v>692</v>
      </c>
      <c r="B3726" s="185" t="s">
        <v>1266</v>
      </c>
      <c r="C3726" s="186">
        <v>0.1</v>
      </c>
      <c r="D3726" s="186">
        <f>$H$13</f>
        <v>2.2</v>
      </c>
      <c r="E3726" s="186">
        <f>C3726*D3726</f>
        <v>0.22000000000000003</v>
      </c>
    </row>
    <row r="3727" spans="1:5" ht="12.75">
      <c r="A3727" s="186" t="s">
        <v>1267</v>
      </c>
      <c r="B3727" s="185"/>
      <c r="C3727" s="186"/>
      <c r="D3727" s="186"/>
      <c r="E3727" s="186">
        <f>SUM(E3725:E3726)</f>
        <v>0.5110000000000001</v>
      </c>
    </row>
    <row r="3728" spans="1:5" ht="12.75">
      <c r="A3728" s="186"/>
      <c r="B3728" s="185"/>
      <c r="C3728" s="186"/>
      <c r="D3728" s="186"/>
      <c r="E3728" s="186"/>
    </row>
    <row r="3729" spans="1:5" ht="12.75">
      <c r="A3729" s="186" t="s">
        <v>1269</v>
      </c>
      <c r="B3729" s="185"/>
      <c r="C3729" s="186"/>
      <c r="D3729" s="186"/>
      <c r="E3729" s="186">
        <f>E3727*$H$4</f>
        <v>0.6387500000000002</v>
      </c>
    </row>
    <row r="3730" spans="1:5" ht="12.75">
      <c r="A3730" s="186"/>
      <c r="B3730" s="185"/>
      <c r="C3730" s="186"/>
      <c r="D3730" s="186"/>
      <c r="E3730" s="186"/>
    </row>
    <row r="3731" spans="1:5" ht="12.75">
      <c r="A3731" s="184" t="s">
        <v>1238</v>
      </c>
      <c r="B3731" s="185"/>
      <c r="C3731" s="186"/>
      <c r="D3731" s="186"/>
      <c r="E3731" s="184">
        <f>SUM(E3723,E3727,E3729)</f>
        <v>4.14975</v>
      </c>
    </row>
    <row r="3732" spans="1:5" ht="12.75">
      <c r="A3732" s="184" t="s">
        <v>1273</v>
      </c>
      <c r="B3732" s="185"/>
      <c r="C3732" s="186"/>
      <c r="D3732" s="186"/>
      <c r="E3732" s="184">
        <f>E3731*0.2</f>
        <v>0.8299500000000001</v>
      </c>
    </row>
    <row r="3733" spans="1:5" ht="12.75">
      <c r="A3733" s="184" t="s">
        <v>1238</v>
      </c>
      <c r="B3733" s="185"/>
      <c r="C3733" s="186"/>
      <c r="D3733" s="186"/>
      <c r="E3733" s="184">
        <f>SUM(E3731:E3732)</f>
        <v>4.9797</v>
      </c>
    </row>
    <row r="3734" spans="1:5" ht="12.75">
      <c r="A3734" s="190"/>
      <c r="B3734" s="190"/>
      <c r="C3734" s="190"/>
      <c r="D3734" s="190"/>
      <c r="E3734" s="190"/>
    </row>
    <row r="3735" spans="1:5" ht="12.75">
      <c r="A3735" s="190"/>
      <c r="B3735" s="190"/>
      <c r="C3735" s="190"/>
      <c r="D3735" s="190"/>
      <c r="E3735" s="190"/>
    </row>
    <row r="3736" spans="1:5" ht="12.75">
      <c r="A3736" s="316" t="s">
        <v>657</v>
      </c>
      <c r="B3736" s="316"/>
      <c r="C3736" s="316"/>
      <c r="D3736" s="316"/>
      <c r="E3736" s="316"/>
    </row>
    <row r="3737" spans="1:5" ht="12.75">
      <c r="A3737" s="192" t="s">
        <v>1247</v>
      </c>
      <c r="B3737" s="192" t="s">
        <v>1248</v>
      </c>
      <c r="C3737" s="192" t="s">
        <v>1249</v>
      </c>
      <c r="D3737" s="192" t="s">
        <v>1250</v>
      </c>
      <c r="E3737" s="192" t="s">
        <v>931</v>
      </c>
    </row>
    <row r="3738" spans="1:5" ht="12.75">
      <c r="A3738" s="186" t="s">
        <v>657</v>
      </c>
      <c r="B3738" s="185" t="s">
        <v>465</v>
      </c>
      <c r="C3738" s="186">
        <v>1</v>
      </c>
      <c r="D3738" s="186">
        <v>4</v>
      </c>
      <c r="E3738" s="186">
        <f>C3738*D3738</f>
        <v>4</v>
      </c>
    </row>
    <row r="3739" spans="1:5" ht="12.75">
      <c r="A3739" s="186" t="s">
        <v>26</v>
      </c>
      <c r="B3739" s="185"/>
      <c r="C3739" s="186"/>
      <c r="D3739" s="186"/>
      <c r="E3739" s="186">
        <f>SUM(E3738:E3738)</f>
        <v>4</v>
      </c>
    </row>
    <row r="3740" spans="1:5" ht="12.75">
      <c r="A3740" s="186"/>
      <c r="B3740" s="185"/>
      <c r="C3740" s="186"/>
      <c r="D3740" s="186"/>
      <c r="E3740" s="186"/>
    </row>
    <row r="3741" spans="1:5" ht="12.75">
      <c r="A3741" s="186" t="s">
        <v>691</v>
      </c>
      <c r="B3741" s="185" t="s">
        <v>1266</v>
      </c>
      <c r="C3741" s="186">
        <v>0.1</v>
      </c>
      <c r="D3741" s="186">
        <f>$H$6</f>
        <v>2.91</v>
      </c>
      <c r="E3741" s="186">
        <f>C3741*D3741</f>
        <v>0.29100000000000004</v>
      </c>
    </row>
    <row r="3742" spans="1:5" ht="12.75">
      <c r="A3742" s="186" t="s">
        <v>692</v>
      </c>
      <c r="B3742" s="185" t="s">
        <v>1266</v>
      </c>
      <c r="C3742" s="186">
        <v>0.1</v>
      </c>
      <c r="D3742" s="186">
        <f>$H$13</f>
        <v>2.2</v>
      </c>
      <c r="E3742" s="186">
        <f>C3742*D3742</f>
        <v>0.22000000000000003</v>
      </c>
    </row>
    <row r="3743" spans="1:5" ht="12.75">
      <c r="A3743" s="186" t="s">
        <v>1267</v>
      </c>
      <c r="B3743" s="185"/>
      <c r="C3743" s="186"/>
      <c r="D3743" s="186"/>
      <c r="E3743" s="186">
        <f>SUM(E3741:E3742)</f>
        <v>0.5110000000000001</v>
      </c>
    </row>
    <row r="3744" spans="1:5" ht="12.75">
      <c r="A3744" s="186"/>
      <c r="B3744" s="185"/>
      <c r="C3744" s="186"/>
      <c r="D3744" s="186"/>
      <c r="E3744" s="186"/>
    </row>
    <row r="3745" spans="1:5" ht="12.75">
      <c r="A3745" s="186" t="s">
        <v>1269</v>
      </c>
      <c r="B3745" s="185"/>
      <c r="C3745" s="186"/>
      <c r="D3745" s="186"/>
      <c r="E3745" s="186">
        <f>E3743*$H$4</f>
        <v>0.6387500000000002</v>
      </c>
    </row>
    <row r="3746" spans="1:5" ht="12.75">
      <c r="A3746" s="186"/>
      <c r="B3746" s="185"/>
      <c r="C3746" s="186"/>
      <c r="D3746" s="186"/>
      <c r="E3746" s="186"/>
    </row>
    <row r="3747" spans="1:5" ht="12.75">
      <c r="A3747" s="184" t="s">
        <v>1238</v>
      </c>
      <c r="B3747" s="185"/>
      <c r="C3747" s="186"/>
      <c r="D3747" s="186"/>
      <c r="E3747" s="184">
        <f>SUM(E3739,E3743,E3745)</f>
        <v>5.14975</v>
      </c>
    </row>
    <row r="3748" spans="1:5" ht="12.75">
      <c r="A3748" s="184" t="s">
        <v>1273</v>
      </c>
      <c r="B3748" s="185"/>
      <c r="C3748" s="186"/>
      <c r="D3748" s="186"/>
      <c r="E3748" s="184">
        <f>E3747*0.2</f>
        <v>1.0299500000000001</v>
      </c>
    </row>
    <row r="3749" spans="1:5" ht="12.75">
      <c r="A3749" s="184" t="s">
        <v>1238</v>
      </c>
      <c r="B3749" s="185"/>
      <c r="C3749" s="186"/>
      <c r="D3749" s="186"/>
      <c r="E3749" s="184">
        <f>SUM(E3747:E3748)</f>
        <v>6.1797</v>
      </c>
    </row>
    <row r="3750" spans="1:5" ht="12.75">
      <c r="A3750" s="190"/>
      <c r="B3750" s="190"/>
      <c r="C3750" s="190"/>
      <c r="D3750" s="190"/>
      <c r="E3750" s="190"/>
    </row>
    <row r="3751" spans="1:5" ht="12.75">
      <c r="A3751" s="316" t="s">
        <v>658</v>
      </c>
      <c r="B3751" s="316"/>
      <c r="C3751" s="316"/>
      <c r="D3751" s="316"/>
      <c r="E3751" s="316"/>
    </row>
    <row r="3752" spans="1:5" ht="12.75">
      <c r="A3752" s="192" t="s">
        <v>1247</v>
      </c>
      <c r="B3752" s="192" t="s">
        <v>1248</v>
      </c>
      <c r="C3752" s="192" t="s">
        <v>1249</v>
      </c>
      <c r="D3752" s="192" t="s">
        <v>1250</v>
      </c>
      <c r="E3752" s="192" t="s">
        <v>931</v>
      </c>
    </row>
    <row r="3753" spans="1:5" ht="12.75">
      <c r="A3753" s="186" t="s">
        <v>658</v>
      </c>
      <c r="B3753" s="185" t="s">
        <v>465</v>
      </c>
      <c r="C3753" s="186">
        <v>1</v>
      </c>
      <c r="D3753" s="186">
        <v>12</v>
      </c>
      <c r="E3753" s="186">
        <f>C3753*D3753</f>
        <v>12</v>
      </c>
    </row>
    <row r="3754" spans="1:5" ht="12.75">
      <c r="A3754" s="186" t="s">
        <v>26</v>
      </c>
      <c r="B3754" s="185"/>
      <c r="C3754" s="186"/>
      <c r="D3754" s="186"/>
      <c r="E3754" s="186">
        <f>SUM(E3753:E3753)</f>
        <v>12</v>
      </c>
    </row>
    <row r="3755" spans="1:5" ht="12.75">
      <c r="A3755" s="186"/>
      <c r="B3755" s="185"/>
      <c r="C3755" s="186"/>
      <c r="D3755" s="186"/>
      <c r="E3755" s="186"/>
    </row>
    <row r="3756" spans="1:5" ht="12.75">
      <c r="A3756" s="186" t="s">
        <v>691</v>
      </c>
      <c r="B3756" s="185" t="s">
        <v>1266</v>
      </c>
      <c r="C3756" s="186">
        <v>0.2</v>
      </c>
      <c r="D3756" s="186">
        <f>$H$6</f>
        <v>2.91</v>
      </c>
      <c r="E3756" s="186">
        <f>C3756*D3756</f>
        <v>0.5820000000000001</v>
      </c>
    </row>
    <row r="3757" spans="1:5" ht="12.75">
      <c r="A3757" s="186" t="s">
        <v>692</v>
      </c>
      <c r="B3757" s="185" t="s">
        <v>1266</v>
      </c>
      <c r="C3757" s="186">
        <v>0.2</v>
      </c>
      <c r="D3757" s="186">
        <f>$H$13</f>
        <v>2.2</v>
      </c>
      <c r="E3757" s="186">
        <f>C3757*D3757</f>
        <v>0.44000000000000006</v>
      </c>
    </row>
    <row r="3758" spans="1:5" ht="12.75">
      <c r="A3758" s="186" t="s">
        <v>1267</v>
      </c>
      <c r="B3758" s="185"/>
      <c r="C3758" s="186"/>
      <c r="D3758" s="186"/>
      <c r="E3758" s="186">
        <f>SUM(E3756:E3757)</f>
        <v>1.0220000000000002</v>
      </c>
    </row>
    <row r="3759" spans="1:5" ht="12.75">
      <c r="A3759" s="186"/>
      <c r="B3759" s="185"/>
      <c r="C3759" s="186"/>
      <c r="D3759" s="186"/>
      <c r="E3759" s="186"/>
    </row>
    <row r="3760" spans="1:5" ht="12.75">
      <c r="A3760" s="186" t="s">
        <v>1269</v>
      </c>
      <c r="B3760" s="185"/>
      <c r="C3760" s="186"/>
      <c r="D3760" s="186"/>
      <c r="E3760" s="186">
        <f>E3758*$H$4</f>
        <v>1.2775000000000003</v>
      </c>
    </row>
    <row r="3761" spans="1:5" ht="12.75">
      <c r="A3761" s="186"/>
      <c r="B3761" s="185"/>
      <c r="C3761" s="186"/>
      <c r="D3761" s="186"/>
      <c r="E3761" s="186"/>
    </row>
    <row r="3762" spans="1:5" ht="12.75">
      <c r="A3762" s="184" t="s">
        <v>1238</v>
      </c>
      <c r="B3762" s="185"/>
      <c r="C3762" s="186"/>
      <c r="D3762" s="186"/>
      <c r="E3762" s="184">
        <f>SUM(E3754,E3758,E3760)</f>
        <v>14.2995</v>
      </c>
    </row>
    <row r="3763" spans="1:5" ht="12.75">
      <c r="A3763" s="184" t="s">
        <v>1273</v>
      </c>
      <c r="B3763" s="185"/>
      <c r="C3763" s="186"/>
      <c r="D3763" s="186"/>
      <c r="E3763" s="184">
        <f>E3762*0.2</f>
        <v>2.8599</v>
      </c>
    </row>
    <row r="3764" spans="1:5" ht="12.75">
      <c r="A3764" s="184" t="s">
        <v>1238</v>
      </c>
      <c r="B3764" s="185"/>
      <c r="C3764" s="186"/>
      <c r="D3764" s="186"/>
      <c r="E3764" s="184">
        <f>SUM(E3762:E3763)</f>
        <v>17.1594</v>
      </c>
    </row>
    <row r="3765" spans="1:5" ht="12.75">
      <c r="A3765" s="190"/>
      <c r="B3765" s="190"/>
      <c r="C3765" s="190"/>
      <c r="D3765" s="190"/>
      <c r="E3765" s="190"/>
    </row>
    <row r="3766" spans="1:5" ht="12.75">
      <c r="A3766" s="316" t="s">
        <v>660</v>
      </c>
      <c r="B3766" s="316"/>
      <c r="C3766" s="316"/>
      <c r="D3766" s="316"/>
      <c r="E3766" s="316"/>
    </row>
    <row r="3767" spans="1:5" ht="12.75">
      <c r="A3767" s="192" t="s">
        <v>1247</v>
      </c>
      <c r="B3767" s="192" t="s">
        <v>1248</v>
      </c>
      <c r="C3767" s="192" t="s">
        <v>1249</v>
      </c>
      <c r="D3767" s="192" t="s">
        <v>1250</v>
      </c>
      <c r="E3767" s="192" t="s">
        <v>931</v>
      </c>
    </row>
    <row r="3768" spans="1:5" ht="12.75">
      <c r="A3768" s="186" t="s">
        <v>660</v>
      </c>
      <c r="B3768" s="185" t="s">
        <v>1014</v>
      </c>
      <c r="C3768" s="186">
        <v>1</v>
      </c>
      <c r="D3768" s="186">
        <v>20</v>
      </c>
      <c r="E3768" s="186">
        <f>C3768*D3768</f>
        <v>20</v>
      </c>
    </row>
    <row r="3769" spans="1:5" ht="12.75">
      <c r="A3769" s="186" t="s">
        <v>26</v>
      </c>
      <c r="B3769" s="185"/>
      <c r="C3769" s="186"/>
      <c r="D3769" s="186"/>
      <c r="E3769" s="186">
        <f>SUM(E3768:E3768)</f>
        <v>20</v>
      </c>
    </row>
    <row r="3770" spans="1:5" ht="12.75">
      <c r="A3770" s="186"/>
      <c r="B3770" s="185"/>
      <c r="C3770" s="186"/>
      <c r="D3770" s="186"/>
      <c r="E3770" s="186"/>
    </row>
    <row r="3771" spans="1:5" ht="12.75">
      <c r="A3771" s="186" t="s">
        <v>691</v>
      </c>
      <c r="B3771" s="185" t="s">
        <v>1266</v>
      </c>
      <c r="C3771" s="186">
        <v>0.5</v>
      </c>
      <c r="D3771" s="186">
        <f>$H$6</f>
        <v>2.91</v>
      </c>
      <c r="E3771" s="186">
        <f>C3771*D3771</f>
        <v>1.455</v>
      </c>
    </row>
    <row r="3772" spans="1:5" ht="12.75">
      <c r="A3772" s="186" t="s">
        <v>692</v>
      </c>
      <c r="B3772" s="185" t="s">
        <v>1266</v>
      </c>
      <c r="C3772" s="186">
        <v>0.5</v>
      </c>
      <c r="D3772" s="186">
        <f>$H$13</f>
        <v>2.2</v>
      </c>
      <c r="E3772" s="186">
        <f>C3772*D3772</f>
        <v>1.1</v>
      </c>
    </row>
    <row r="3773" spans="1:5" ht="12.75">
      <c r="A3773" s="186" t="s">
        <v>1267</v>
      </c>
      <c r="B3773" s="185"/>
      <c r="C3773" s="186"/>
      <c r="D3773" s="186"/>
      <c r="E3773" s="186">
        <f>SUM(E3771:E3772)</f>
        <v>2.555</v>
      </c>
    </row>
    <row r="3774" spans="1:5" ht="12.75">
      <c r="A3774" s="186"/>
      <c r="B3774" s="185"/>
      <c r="C3774" s="186"/>
      <c r="D3774" s="186"/>
      <c r="E3774" s="186"/>
    </row>
    <row r="3775" spans="1:5" ht="12.75">
      <c r="A3775" s="186" t="s">
        <v>1269</v>
      </c>
      <c r="B3775" s="185"/>
      <c r="C3775" s="186"/>
      <c r="D3775" s="186"/>
      <c r="E3775" s="186">
        <f>E3773*$H$4</f>
        <v>3.19375</v>
      </c>
    </row>
    <row r="3776" spans="1:5" ht="12.75">
      <c r="A3776" s="186"/>
      <c r="B3776" s="185"/>
      <c r="C3776" s="186"/>
      <c r="D3776" s="186"/>
      <c r="E3776" s="186"/>
    </row>
    <row r="3777" spans="1:5" ht="12.75">
      <c r="A3777" s="184" t="s">
        <v>1238</v>
      </c>
      <c r="B3777" s="185"/>
      <c r="C3777" s="186"/>
      <c r="D3777" s="186"/>
      <c r="E3777" s="184">
        <f>SUM(E3769,E3773,E3775)</f>
        <v>25.74875</v>
      </c>
    </row>
    <row r="3778" spans="1:5" ht="12.75">
      <c r="A3778" s="184" t="s">
        <v>1273</v>
      </c>
      <c r="B3778" s="185"/>
      <c r="C3778" s="186"/>
      <c r="D3778" s="186"/>
      <c r="E3778" s="184">
        <f>E3777*0.2</f>
        <v>5.149750000000001</v>
      </c>
    </row>
    <row r="3779" spans="1:5" ht="12.75">
      <c r="A3779" s="184" t="s">
        <v>1238</v>
      </c>
      <c r="B3779" s="185"/>
      <c r="C3779" s="186"/>
      <c r="D3779" s="186"/>
      <c r="E3779" s="184">
        <f>SUM(E3777:E3778)</f>
        <v>30.898500000000002</v>
      </c>
    </row>
    <row r="3780" spans="1:5" ht="12.75">
      <c r="A3780" s="190"/>
      <c r="B3780" s="190"/>
      <c r="C3780" s="190"/>
      <c r="D3780" s="190"/>
      <c r="E3780" s="190"/>
    </row>
    <row r="3781" spans="1:5" ht="12.75">
      <c r="A3781" s="316" t="s">
        <v>661</v>
      </c>
      <c r="B3781" s="316"/>
      <c r="C3781" s="316"/>
      <c r="D3781" s="316"/>
      <c r="E3781" s="316"/>
    </row>
    <row r="3782" spans="1:5" ht="12.75">
      <c r="A3782" s="192" t="s">
        <v>1247</v>
      </c>
      <c r="B3782" s="192" t="s">
        <v>1248</v>
      </c>
      <c r="C3782" s="192" t="s">
        <v>1249</v>
      </c>
      <c r="D3782" s="192" t="s">
        <v>1250</v>
      </c>
      <c r="E3782" s="192" t="s">
        <v>931</v>
      </c>
    </row>
    <row r="3783" spans="1:5" ht="12.75">
      <c r="A3783" s="186" t="s">
        <v>661</v>
      </c>
      <c r="B3783" s="185" t="s">
        <v>1014</v>
      </c>
      <c r="C3783" s="186">
        <v>1</v>
      </c>
      <c r="D3783" s="186">
        <v>15</v>
      </c>
      <c r="E3783" s="186">
        <f>C3783*D3783</f>
        <v>15</v>
      </c>
    </row>
    <row r="3784" spans="1:5" ht="12.75">
      <c r="A3784" s="186" t="s">
        <v>26</v>
      </c>
      <c r="B3784" s="185"/>
      <c r="C3784" s="186"/>
      <c r="D3784" s="186"/>
      <c r="E3784" s="186">
        <f>SUM(E3783:E3783)</f>
        <v>15</v>
      </c>
    </row>
    <row r="3785" spans="1:5" ht="12.75">
      <c r="A3785" s="186"/>
      <c r="B3785" s="185"/>
      <c r="C3785" s="186"/>
      <c r="D3785" s="186"/>
      <c r="E3785" s="186"/>
    </row>
    <row r="3786" spans="1:5" ht="12.75">
      <c r="A3786" s="186" t="s">
        <v>691</v>
      </c>
      <c r="B3786" s="185" t="s">
        <v>1266</v>
      </c>
      <c r="C3786" s="186">
        <v>0.5</v>
      </c>
      <c r="D3786" s="186">
        <f>$H$6</f>
        <v>2.91</v>
      </c>
      <c r="E3786" s="186">
        <f>C3786*D3786</f>
        <v>1.455</v>
      </c>
    </row>
    <row r="3787" spans="1:5" ht="12.75">
      <c r="A3787" s="186" t="s">
        <v>692</v>
      </c>
      <c r="B3787" s="185" t="s">
        <v>1266</v>
      </c>
      <c r="C3787" s="186">
        <v>0.5</v>
      </c>
      <c r="D3787" s="186">
        <f>$H$13</f>
        <v>2.2</v>
      </c>
      <c r="E3787" s="186">
        <f>C3787*D3787</f>
        <v>1.1</v>
      </c>
    </row>
    <row r="3788" spans="1:5" ht="12.75">
      <c r="A3788" s="186" t="s">
        <v>1267</v>
      </c>
      <c r="B3788" s="185"/>
      <c r="C3788" s="186"/>
      <c r="D3788" s="186"/>
      <c r="E3788" s="186">
        <f>SUM(E3786:E3787)</f>
        <v>2.555</v>
      </c>
    </row>
    <row r="3789" spans="1:5" ht="12.75">
      <c r="A3789" s="186"/>
      <c r="B3789" s="185"/>
      <c r="C3789" s="186"/>
      <c r="D3789" s="186"/>
      <c r="E3789" s="186"/>
    </row>
    <row r="3790" spans="1:5" ht="12.75">
      <c r="A3790" s="186" t="s">
        <v>1269</v>
      </c>
      <c r="B3790" s="185"/>
      <c r="C3790" s="186"/>
      <c r="D3790" s="186"/>
      <c r="E3790" s="186">
        <f>E3788*$H$4</f>
        <v>3.19375</v>
      </c>
    </row>
    <row r="3791" spans="1:5" ht="12.75">
      <c r="A3791" s="186"/>
      <c r="B3791" s="185"/>
      <c r="C3791" s="186"/>
      <c r="D3791" s="186"/>
      <c r="E3791" s="186"/>
    </row>
    <row r="3792" spans="1:5" ht="12.75">
      <c r="A3792" s="184" t="s">
        <v>1238</v>
      </c>
      <c r="B3792" s="185"/>
      <c r="C3792" s="186"/>
      <c r="D3792" s="186"/>
      <c r="E3792" s="184">
        <f>SUM(E3784,E3788,E3790)</f>
        <v>20.74875</v>
      </c>
    </row>
    <row r="3793" spans="1:5" ht="12.75">
      <c r="A3793" s="184" t="s">
        <v>1273</v>
      </c>
      <c r="B3793" s="185"/>
      <c r="C3793" s="186"/>
      <c r="D3793" s="186"/>
      <c r="E3793" s="184">
        <f>E3792*0.2</f>
        <v>4.14975</v>
      </c>
    </row>
    <row r="3794" spans="1:5" ht="12.75">
      <c r="A3794" s="184" t="s">
        <v>1238</v>
      </c>
      <c r="B3794" s="185"/>
      <c r="C3794" s="186"/>
      <c r="D3794" s="186"/>
      <c r="E3794" s="184">
        <f>SUM(E3792:E3793)</f>
        <v>24.898500000000002</v>
      </c>
    </row>
    <row r="3795" spans="1:5" ht="12.75">
      <c r="A3795" s="190"/>
      <c r="B3795" s="190"/>
      <c r="C3795" s="190"/>
      <c r="D3795" s="190"/>
      <c r="E3795" s="190"/>
    </row>
    <row r="3796" spans="1:5" ht="12.75">
      <c r="A3796" s="316" t="s">
        <v>662</v>
      </c>
      <c r="B3796" s="316"/>
      <c r="C3796" s="316"/>
      <c r="D3796" s="316"/>
      <c r="E3796" s="316"/>
    </row>
    <row r="3797" spans="1:5" ht="12.75">
      <c r="A3797" s="192" t="s">
        <v>1247</v>
      </c>
      <c r="B3797" s="192" t="s">
        <v>1248</v>
      </c>
      <c r="C3797" s="192" t="s">
        <v>1249</v>
      </c>
      <c r="D3797" s="192" t="s">
        <v>1250</v>
      </c>
      <c r="E3797" s="192" t="s">
        <v>931</v>
      </c>
    </row>
    <row r="3798" spans="1:5" ht="12.75">
      <c r="A3798" s="186" t="s">
        <v>662</v>
      </c>
      <c r="B3798" s="185" t="s">
        <v>1014</v>
      </c>
      <c r="C3798" s="186">
        <v>1</v>
      </c>
      <c r="D3798" s="186">
        <v>10</v>
      </c>
      <c r="E3798" s="186">
        <f>C3798*D3798</f>
        <v>10</v>
      </c>
    </row>
    <row r="3799" spans="1:5" ht="12.75">
      <c r="A3799" s="186" t="s">
        <v>26</v>
      </c>
      <c r="B3799" s="185"/>
      <c r="C3799" s="186"/>
      <c r="D3799" s="186"/>
      <c r="E3799" s="186">
        <f>SUM(E3798:E3798)</f>
        <v>10</v>
      </c>
    </row>
    <row r="3800" spans="1:5" ht="12.75">
      <c r="A3800" s="186"/>
      <c r="B3800" s="185"/>
      <c r="C3800" s="186"/>
      <c r="D3800" s="186"/>
      <c r="E3800" s="186"/>
    </row>
    <row r="3801" spans="1:5" ht="12.75">
      <c r="A3801" s="186" t="s">
        <v>691</v>
      </c>
      <c r="B3801" s="185" t="s">
        <v>1266</v>
      </c>
      <c r="C3801" s="186">
        <v>0.5</v>
      </c>
      <c r="D3801" s="186">
        <f>$H$6</f>
        <v>2.91</v>
      </c>
      <c r="E3801" s="186">
        <f>C3801*D3801</f>
        <v>1.455</v>
      </c>
    </row>
    <row r="3802" spans="1:5" ht="12.75">
      <c r="A3802" s="186" t="s">
        <v>692</v>
      </c>
      <c r="B3802" s="185" t="s">
        <v>1266</v>
      </c>
      <c r="C3802" s="186">
        <v>0.5</v>
      </c>
      <c r="D3802" s="186">
        <f>$H$13</f>
        <v>2.2</v>
      </c>
      <c r="E3802" s="186">
        <f>C3802*D3802</f>
        <v>1.1</v>
      </c>
    </row>
    <row r="3803" spans="1:5" ht="12.75">
      <c r="A3803" s="186" t="s">
        <v>1267</v>
      </c>
      <c r="B3803" s="185"/>
      <c r="C3803" s="186"/>
      <c r="D3803" s="186"/>
      <c r="E3803" s="186">
        <f>SUM(E3801:E3802)</f>
        <v>2.555</v>
      </c>
    </row>
    <row r="3804" spans="1:5" ht="12.75">
      <c r="A3804" s="186"/>
      <c r="B3804" s="185"/>
      <c r="C3804" s="186"/>
      <c r="D3804" s="186"/>
      <c r="E3804" s="186"/>
    </row>
    <row r="3805" spans="1:5" ht="12.75">
      <c r="A3805" s="186" t="s">
        <v>1269</v>
      </c>
      <c r="B3805" s="185"/>
      <c r="C3805" s="186"/>
      <c r="D3805" s="186"/>
      <c r="E3805" s="186">
        <f>E3803*$H$4</f>
        <v>3.19375</v>
      </c>
    </row>
    <row r="3806" spans="1:5" ht="12.75">
      <c r="A3806" s="186"/>
      <c r="B3806" s="185"/>
      <c r="C3806" s="186"/>
      <c r="D3806" s="186"/>
      <c r="E3806" s="186"/>
    </row>
    <row r="3807" spans="1:5" ht="12.75">
      <c r="A3807" s="184" t="s">
        <v>1238</v>
      </c>
      <c r="B3807" s="185"/>
      <c r="C3807" s="186"/>
      <c r="D3807" s="186"/>
      <c r="E3807" s="184">
        <f>SUM(E3799,E3803,E3805)</f>
        <v>15.74875</v>
      </c>
    </row>
    <row r="3808" spans="1:5" ht="12.75">
      <c r="A3808" s="184" t="s">
        <v>1273</v>
      </c>
      <c r="B3808" s="185"/>
      <c r="C3808" s="186"/>
      <c r="D3808" s="186"/>
      <c r="E3808" s="184">
        <f>E3807*0.2</f>
        <v>3.14975</v>
      </c>
    </row>
    <row r="3809" spans="1:5" ht="12.75">
      <c r="A3809" s="184" t="s">
        <v>1238</v>
      </c>
      <c r="B3809" s="185"/>
      <c r="C3809" s="186"/>
      <c r="D3809" s="186"/>
      <c r="E3809" s="184">
        <f>SUM(E3807:E3808)</f>
        <v>18.8985</v>
      </c>
    </row>
    <row r="3810" spans="1:5" ht="12.75">
      <c r="A3810" s="190"/>
      <c r="B3810" s="190"/>
      <c r="C3810" s="190"/>
      <c r="D3810" s="190"/>
      <c r="E3810" s="190"/>
    </row>
    <row r="3811" spans="1:5" ht="12.75">
      <c r="A3811" s="316" t="s">
        <v>663</v>
      </c>
      <c r="B3811" s="316"/>
      <c r="C3811" s="316"/>
      <c r="D3811" s="316"/>
      <c r="E3811" s="316"/>
    </row>
    <row r="3812" spans="1:5" ht="12.75">
      <c r="A3812" s="192" t="s">
        <v>1247</v>
      </c>
      <c r="B3812" s="192" t="s">
        <v>1248</v>
      </c>
      <c r="C3812" s="192" t="s">
        <v>1249</v>
      </c>
      <c r="D3812" s="192" t="s">
        <v>1250</v>
      </c>
      <c r="E3812" s="192" t="s">
        <v>931</v>
      </c>
    </row>
    <row r="3813" spans="1:5" ht="12.75">
      <c r="A3813" s="186" t="s">
        <v>663</v>
      </c>
      <c r="B3813" s="185" t="s">
        <v>1014</v>
      </c>
      <c r="C3813" s="186">
        <v>1</v>
      </c>
      <c r="D3813" s="186">
        <v>7</v>
      </c>
      <c r="E3813" s="186">
        <f>C3813*D3813</f>
        <v>7</v>
      </c>
    </row>
    <row r="3814" spans="1:5" ht="12.75">
      <c r="A3814" s="186" t="s">
        <v>26</v>
      </c>
      <c r="B3814" s="185"/>
      <c r="C3814" s="186"/>
      <c r="D3814" s="186"/>
      <c r="E3814" s="186">
        <f>SUM(E3813:E3813)</f>
        <v>7</v>
      </c>
    </row>
    <row r="3815" spans="1:5" ht="12.75">
      <c r="A3815" s="186"/>
      <c r="B3815" s="185"/>
      <c r="C3815" s="186"/>
      <c r="D3815" s="186"/>
      <c r="E3815" s="186"/>
    </row>
    <row r="3816" spans="1:5" ht="12.75">
      <c r="A3816" s="186" t="s">
        <v>691</v>
      </c>
      <c r="B3816" s="185" t="s">
        <v>1266</v>
      </c>
      <c r="C3816" s="186">
        <v>0.5</v>
      </c>
      <c r="D3816" s="186">
        <f>$H$6</f>
        <v>2.91</v>
      </c>
      <c r="E3816" s="186">
        <f>C3816*D3816</f>
        <v>1.455</v>
      </c>
    </row>
    <row r="3817" spans="1:5" ht="12.75">
      <c r="A3817" s="186" t="s">
        <v>692</v>
      </c>
      <c r="B3817" s="185" t="s">
        <v>1266</v>
      </c>
      <c r="C3817" s="186">
        <v>0.5</v>
      </c>
      <c r="D3817" s="186">
        <f>$H$13</f>
        <v>2.2</v>
      </c>
      <c r="E3817" s="186">
        <f>C3817*D3817</f>
        <v>1.1</v>
      </c>
    </row>
    <row r="3818" spans="1:5" ht="12.75">
      <c r="A3818" s="186" t="s">
        <v>1267</v>
      </c>
      <c r="B3818" s="185"/>
      <c r="C3818" s="186"/>
      <c r="D3818" s="186"/>
      <c r="E3818" s="186">
        <f>SUM(E3816:E3817)</f>
        <v>2.555</v>
      </c>
    </row>
    <row r="3819" spans="1:5" ht="12.75">
      <c r="A3819" s="186"/>
      <c r="B3819" s="185"/>
      <c r="C3819" s="186"/>
      <c r="D3819" s="186"/>
      <c r="E3819" s="186"/>
    </row>
    <row r="3820" spans="1:5" ht="12.75">
      <c r="A3820" s="186" t="s">
        <v>1269</v>
      </c>
      <c r="B3820" s="185"/>
      <c r="C3820" s="186"/>
      <c r="D3820" s="186"/>
      <c r="E3820" s="186">
        <f>E3818*$H$4</f>
        <v>3.19375</v>
      </c>
    </row>
    <row r="3821" spans="1:5" ht="12.75">
      <c r="A3821" s="186"/>
      <c r="B3821" s="185"/>
      <c r="C3821" s="186"/>
      <c r="D3821" s="186"/>
      <c r="E3821" s="186"/>
    </row>
    <row r="3822" spans="1:5" ht="12.75">
      <c r="A3822" s="184" t="s">
        <v>1238</v>
      </c>
      <c r="B3822" s="185"/>
      <c r="C3822" s="186"/>
      <c r="D3822" s="186"/>
      <c r="E3822" s="184">
        <f>SUM(E3814,E3818,E3820)</f>
        <v>12.74875</v>
      </c>
    </row>
    <row r="3823" spans="1:5" ht="12.75">
      <c r="A3823" s="184" t="s">
        <v>1273</v>
      </c>
      <c r="B3823" s="185"/>
      <c r="C3823" s="186"/>
      <c r="D3823" s="186"/>
      <c r="E3823" s="184">
        <f>E3822*0.2</f>
        <v>2.54975</v>
      </c>
    </row>
    <row r="3824" spans="1:5" ht="12.75">
      <c r="A3824" s="184" t="s">
        <v>1238</v>
      </c>
      <c r="B3824" s="185"/>
      <c r="C3824" s="186"/>
      <c r="D3824" s="186"/>
      <c r="E3824" s="184">
        <f>SUM(E3822:E3823)</f>
        <v>15.298499999999999</v>
      </c>
    </row>
    <row r="3825" spans="1:5" ht="12.75">
      <c r="A3825" s="190"/>
      <c r="B3825" s="190"/>
      <c r="C3825" s="190"/>
      <c r="D3825" s="190"/>
      <c r="E3825" s="190"/>
    </row>
    <row r="3826" spans="1:5" ht="12.75">
      <c r="A3826" s="316" t="s">
        <v>665</v>
      </c>
      <c r="B3826" s="316"/>
      <c r="C3826" s="316"/>
      <c r="D3826" s="316"/>
      <c r="E3826" s="316"/>
    </row>
    <row r="3827" spans="1:5" ht="12.75">
      <c r="A3827" s="192" t="s">
        <v>1247</v>
      </c>
      <c r="B3827" s="192" t="s">
        <v>1248</v>
      </c>
      <c r="C3827" s="192" t="s">
        <v>1249</v>
      </c>
      <c r="D3827" s="192" t="s">
        <v>1250</v>
      </c>
      <c r="E3827" s="192" t="s">
        <v>931</v>
      </c>
    </row>
    <row r="3828" spans="1:5" ht="12.75">
      <c r="A3828" s="186" t="s">
        <v>665</v>
      </c>
      <c r="B3828" s="185" t="s">
        <v>465</v>
      </c>
      <c r="C3828" s="186">
        <v>1</v>
      </c>
      <c r="D3828" s="186">
        <v>12</v>
      </c>
      <c r="E3828" s="186">
        <f>C3828*D3828</f>
        <v>12</v>
      </c>
    </row>
    <row r="3829" spans="1:5" ht="12.75">
      <c r="A3829" s="186">
        <v>3</v>
      </c>
      <c r="B3829" s="185"/>
      <c r="C3829" s="186"/>
      <c r="D3829" s="186"/>
      <c r="E3829" s="186">
        <f>SUM(E3828:E3828)</f>
        <v>12</v>
      </c>
    </row>
    <row r="3830" spans="1:5" ht="12.75">
      <c r="A3830" s="186"/>
      <c r="B3830" s="185"/>
      <c r="C3830" s="186"/>
      <c r="D3830" s="186"/>
      <c r="E3830" s="186"/>
    </row>
    <row r="3831" spans="1:5" ht="12.75">
      <c r="A3831" s="186" t="s">
        <v>691</v>
      </c>
      <c r="B3831" s="185" t="s">
        <v>1266</v>
      </c>
      <c r="C3831" s="186">
        <v>0.4</v>
      </c>
      <c r="D3831" s="186">
        <f>$H$6</f>
        <v>2.91</v>
      </c>
      <c r="E3831" s="186">
        <f>C3831*D3831</f>
        <v>1.1640000000000001</v>
      </c>
    </row>
    <row r="3832" spans="1:5" ht="12.75">
      <c r="A3832" s="186" t="s">
        <v>692</v>
      </c>
      <c r="B3832" s="185" t="s">
        <v>1266</v>
      </c>
      <c r="C3832" s="186">
        <v>0.4</v>
      </c>
      <c r="D3832" s="186">
        <f>$H$13</f>
        <v>2.2</v>
      </c>
      <c r="E3832" s="186">
        <f>C3832*D3832</f>
        <v>0.8800000000000001</v>
      </c>
    </row>
    <row r="3833" spans="1:5" ht="12.75">
      <c r="A3833" s="186" t="s">
        <v>1267</v>
      </c>
      <c r="B3833" s="185"/>
      <c r="C3833" s="186"/>
      <c r="D3833" s="186"/>
      <c r="E3833" s="186">
        <f>SUM(E3831:E3832)</f>
        <v>2.0440000000000005</v>
      </c>
    </row>
    <row r="3834" spans="1:5" ht="12.75">
      <c r="A3834" s="186"/>
      <c r="B3834" s="185"/>
      <c r="C3834" s="186"/>
      <c r="D3834" s="186"/>
      <c r="E3834" s="186"/>
    </row>
    <row r="3835" spans="1:5" ht="12.75">
      <c r="A3835" s="186" t="s">
        <v>1269</v>
      </c>
      <c r="B3835" s="185"/>
      <c r="C3835" s="186"/>
      <c r="D3835" s="186"/>
      <c r="E3835" s="186">
        <f>E3833*$H$4</f>
        <v>2.5550000000000006</v>
      </c>
    </row>
    <row r="3836" spans="1:5" ht="12.75">
      <c r="A3836" s="186"/>
      <c r="B3836" s="185"/>
      <c r="C3836" s="186"/>
      <c r="D3836" s="186"/>
      <c r="E3836" s="186"/>
    </row>
    <row r="3837" spans="1:5" ht="12.75">
      <c r="A3837" s="184" t="s">
        <v>1238</v>
      </c>
      <c r="B3837" s="185"/>
      <c r="C3837" s="186"/>
      <c r="D3837" s="186"/>
      <c r="E3837" s="184">
        <f>SUM(E3829,E3833,E3835)</f>
        <v>16.599</v>
      </c>
    </row>
    <row r="3838" spans="1:5" ht="12.75">
      <c r="A3838" s="184" t="s">
        <v>1273</v>
      </c>
      <c r="B3838" s="185"/>
      <c r="C3838" s="186"/>
      <c r="D3838" s="186"/>
      <c r="E3838" s="184">
        <f>E3837*0.2</f>
        <v>3.3198000000000003</v>
      </c>
    </row>
    <row r="3839" spans="1:5" ht="12.75">
      <c r="A3839" s="184" t="s">
        <v>1238</v>
      </c>
      <c r="B3839" s="185"/>
      <c r="C3839" s="186"/>
      <c r="D3839" s="186"/>
      <c r="E3839" s="184">
        <f>SUM(E3837:E3838)</f>
        <v>19.9188</v>
      </c>
    </row>
    <row r="3840" spans="1:5" ht="12.75">
      <c r="A3840" s="190"/>
      <c r="B3840" s="190"/>
      <c r="C3840" s="190"/>
      <c r="D3840" s="190"/>
      <c r="E3840" s="190"/>
    </row>
    <row r="3841" spans="1:5" ht="12.75">
      <c r="A3841" s="316" t="s">
        <v>666</v>
      </c>
      <c r="B3841" s="316"/>
      <c r="C3841" s="316"/>
      <c r="D3841" s="316"/>
      <c r="E3841" s="316"/>
    </row>
    <row r="3842" spans="1:5" ht="12.75">
      <c r="A3842" s="192" t="s">
        <v>1247</v>
      </c>
      <c r="B3842" s="192" t="s">
        <v>1248</v>
      </c>
      <c r="C3842" s="192" t="s">
        <v>1249</v>
      </c>
      <c r="D3842" s="192" t="s">
        <v>1250</v>
      </c>
      <c r="E3842" s="192" t="s">
        <v>931</v>
      </c>
    </row>
    <row r="3843" spans="1:5" ht="12.75">
      <c r="A3843" s="186" t="s">
        <v>666</v>
      </c>
      <c r="B3843" s="185" t="s">
        <v>1014</v>
      </c>
      <c r="C3843" s="186">
        <v>1</v>
      </c>
      <c r="D3843" s="186">
        <v>15</v>
      </c>
      <c r="E3843" s="186">
        <f>C3843*D3843</f>
        <v>15</v>
      </c>
    </row>
    <row r="3844" spans="1:5" ht="12.75">
      <c r="A3844" s="186" t="s">
        <v>26</v>
      </c>
      <c r="B3844" s="185"/>
      <c r="C3844" s="186"/>
      <c r="D3844" s="186"/>
      <c r="E3844" s="186">
        <f>SUM(E3843:E3843)</f>
        <v>15</v>
      </c>
    </row>
    <row r="3845" spans="1:5" ht="12.75">
      <c r="A3845" s="186"/>
      <c r="B3845" s="185"/>
      <c r="C3845" s="186"/>
      <c r="D3845" s="186"/>
      <c r="E3845" s="186"/>
    </row>
    <row r="3846" spans="1:5" ht="12.75">
      <c r="A3846" s="186" t="s">
        <v>691</v>
      </c>
      <c r="B3846" s="185" t="s">
        <v>1266</v>
      </c>
      <c r="C3846" s="186">
        <v>0.5</v>
      </c>
      <c r="D3846" s="186">
        <f>$H$6</f>
        <v>2.91</v>
      </c>
      <c r="E3846" s="186">
        <f>C3846*D3846</f>
        <v>1.455</v>
      </c>
    </row>
    <row r="3847" spans="1:5" ht="12.75">
      <c r="A3847" s="186" t="s">
        <v>692</v>
      </c>
      <c r="B3847" s="185" t="s">
        <v>1266</v>
      </c>
      <c r="C3847" s="186">
        <v>0.5</v>
      </c>
      <c r="D3847" s="186">
        <f>$H$13</f>
        <v>2.2</v>
      </c>
      <c r="E3847" s="186">
        <f>C3847*D3847</f>
        <v>1.1</v>
      </c>
    </row>
    <row r="3848" spans="1:5" ht="12.75">
      <c r="A3848" s="186" t="s">
        <v>1267</v>
      </c>
      <c r="B3848" s="185"/>
      <c r="C3848" s="186"/>
      <c r="D3848" s="186"/>
      <c r="E3848" s="186">
        <f>SUM(E3846:E3847)</f>
        <v>2.555</v>
      </c>
    </row>
    <row r="3849" spans="1:5" ht="12.75">
      <c r="A3849" s="186"/>
      <c r="B3849" s="185"/>
      <c r="C3849" s="186"/>
      <c r="D3849" s="186"/>
      <c r="E3849" s="186"/>
    </row>
    <row r="3850" spans="1:5" ht="12.75">
      <c r="A3850" s="186" t="s">
        <v>1269</v>
      </c>
      <c r="B3850" s="185"/>
      <c r="C3850" s="186"/>
      <c r="D3850" s="186"/>
      <c r="E3850" s="186">
        <f>E3848*$H$4</f>
        <v>3.19375</v>
      </c>
    </row>
    <row r="3851" spans="1:5" ht="12.75">
      <c r="A3851" s="186"/>
      <c r="B3851" s="185"/>
      <c r="C3851" s="186"/>
      <c r="D3851" s="186"/>
      <c r="E3851" s="186"/>
    </row>
    <row r="3852" spans="1:5" ht="12.75">
      <c r="A3852" s="184" t="s">
        <v>1238</v>
      </c>
      <c r="B3852" s="185"/>
      <c r="C3852" s="186"/>
      <c r="D3852" s="186"/>
      <c r="E3852" s="184">
        <f>SUM(E3844,E3848,E3850)</f>
        <v>20.74875</v>
      </c>
    </row>
    <row r="3853" spans="1:5" ht="12.75">
      <c r="A3853" s="184" t="s">
        <v>1273</v>
      </c>
      <c r="B3853" s="185"/>
      <c r="C3853" s="186"/>
      <c r="D3853" s="186"/>
      <c r="E3853" s="184">
        <f>E3852*0.2</f>
        <v>4.14975</v>
      </c>
    </row>
    <row r="3854" spans="1:5" ht="12.75">
      <c r="A3854" s="184" t="s">
        <v>1238</v>
      </c>
      <c r="B3854" s="185"/>
      <c r="C3854" s="186"/>
      <c r="D3854" s="186"/>
      <c r="E3854" s="184">
        <f>SUM(E3852:E3853)</f>
        <v>24.898500000000002</v>
      </c>
    </row>
    <row r="3855" spans="1:5" ht="12.75">
      <c r="A3855" s="190"/>
      <c r="B3855" s="190"/>
      <c r="C3855" s="190"/>
      <c r="D3855" s="190"/>
      <c r="E3855" s="190"/>
    </row>
    <row r="3856" spans="1:5" ht="12.75">
      <c r="A3856" s="316" t="s">
        <v>667</v>
      </c>
      <c r="B3856" s="316"/>
      <c r="C3856" s="316"/>
      <c r="D3856" s="316"/>
      <c r="E3856" s="316"/>
    </row>
    <row r="3857" spans="1:5" ht="12.75">
      <c r="A3857" s="192" t="s">
        <v>1247</v>
      </c>
      <c r="B3857" s="192" t="s">
        <v>1248</v>
      </c>
      <c r="C3857" s="192" t="s">
        <v>1249</v>
      </c>
      <c r="D3857" s="192" t="s">
        <v>1250</v>
      </c>
      <c r="E3857" s="192" t="s">
        <v>931</v>
      </c>
    </row>
    <row r="3858" spans="1:5" ht="12.75">
      <c r="A3858" s="186" t="s">
        <v>695</v>
      </c>
      <c r="B3858" s="185" t="s">
        <v>465</v>
      </c>
      <c r="C3858" s="186">
        <v>1</v>
      </c>
      <c r="D3858" s="186">
        <v>5</v>
      </c>
      <c r="E3858" s="186">
        <f>C3858*D3858</f>
        <v>5</v>
      </c>
    </row>
    <row r="3859" spans="1:5" ht="12.75">
      <c r="A3859" s="186" t="s">
        <v>26</v>
      </c>
      <c r="B3859" s="185"/>
      <c r="C3859" s="186"/>
      <c r="D3859" s="186"/>
      <c r="E3859" s="186">
        <f>SUM(E3858:E3858)</f>
        <v>5</v>
      </c>
    </row>
    <row r="3860" spans="1:5" ht="12.75">
      <c r="A3860" s="186"/>
      <c r="B3860" s="185"/>
      <c r="C3860" s="186"/>
      <c r="D3860" s="186"/>
      <c r="E3860" s="186"/>
    </row>
    <row r="3861" spans="1:5" ht="12.75">
      <c r="A3861" s="186" t="s">
        <v>691</v>
      </c>
      <c r="B3861" s="185" t="s">
        <v>1266</v>
      </c>
      <c r="C3861" s="186">
        <v>0.2</v>
      </c>
      <c r="D3861" s="186">
        <f>$H$6</f>
        <v>2.91</v>
      </c>
      <c r="E3861" s="186">
        <f>C3861*D3861</f>
        <v>0.5820000000000001</v>
      </c>
    </row>
    <row r="3862" spans="1:5" ht="12.75">
      <c r="A3862" s="186" t="s">
        <v>692</v>
      </c>
      <c r="B3862" s="185" t="s">
        <v>1266</v>
      </c>
      <c r="C3862" s="186">
        <v>0.2</v>
      </c>
      <c r="D3862" s="186">
        <f>$H$13</f>
        <v>2.2</v>
      </c>
      <c r="E3862" s="186">
        <f>C3862*D3862</f>
        <v>0.44000000000000006</v>
      </c>
    </row>
    <row r="3863" spans="1:5" ht="12.75">
      <c r="A3863" s="186" t="s">
        <v>1267</v>
      </c>
      <c r="B3863" s="185"/>
      <c r="C3863" s="186"/>
      <c r="D3863" s="186"/>
      <c r="E3863" s="186">
        <f>SUM(E3861:E3862)</f>
        <v>1.0220000000000002</v>
      </c>
    </row>
    <row r="3864" spans="1:5" ht="12.75">
      <c r="A3864" s="186"/>
      <c r="B3864" s="185"/>
      <c r="C3864" s="186"/>
      <c r="D3864" s="186"/>
      <c r="E3864" s="186"/>
    </row>
    <row r="3865" spans="1:5" ht="12.75">
      <c r="A3865" s="186" t="s">
        <v>1269</v>
      </c>
      <c r="B3865" s="185"/>
      <c r="C3865" s="186"/>
      <c r="D3865" s="186"/>
      <c r="E3865" s="186">
        <f>E3863*$H$4</f>
        <v>1.2775000000000003</v>
      </c>
    </row>
    <row r="3866" spans="1:5" ht="12.75">
      <c r="A3866" s="186"/>
      <c r="B3866" s="185"/>
      <c r="C3866" s="186"/>
      <c r="D3866" s="186"/>
      <c r="E3866" s="186"/>
    </row>
    <row r="3867" spans="1:5" ht="12.75">
      <c r="A3867" s="184" t="s">
        <v>1238</v>
      </c>
      <c r="B3867" s="185"/>
      <c r="C3867" s="186"/>
      <c r="D3867" s="186"/>
      <c r="E3867" s="184">
        <f>SUM(E3859,E3863,E3865)</f>
        <v>7.2995</v>
      </c>
    </row>
    <row r="3868" spans="1:5" ht="12.75">
      <c r="A3868" s="184" t="s">
        <v>1273</v>
      </c>
      <c r="B3868" s="185"/>
      <c r="C3868" s="186"/>
      <c r="D3868" s="186"/>
      <c r="E3868" s="184">
        <f>E3867*0.2</f>
        <v>1.4599000000000002</v>
      </c>
    </row>
    <row r="3869" spans="1:5" ht="12.75">
      <c r="A3869" s="184" t="s">
        <v>1238</v>
      </c>
      <c r="B3869" s="185"/>
      <c r="C3869" s="186"/>
      <c r="D3869" s="186"/>
      <c r="E3869" s="184">
        <f>SUM(E3867:E3868)</f>
        <v>8.7594</v>
      </c>
    </row>
    <row r="3870" spans="1:5" ht="12.75">
      <c r="A3870" s="190"/>
      <c r="B3870" s="190"/>
      <c r="C3870" s="190"/>
      <c r="D3870" s="190"/>
      <c r="E3870" s="190"/>
    </row>
    <row r="3871" spans="1:5" ht="12.75">
      <c r="A3871" s="316" t="s">
        <v>668</v>
      </c>
      <c r="B3871" s="316"/>
      <c r="C3871" s="316"/>
      <c r="D3871" s="316"/>
      <c r="E3871" s="316"/>
    </row>
    <row r="3872" spans="1:5" ht="12.75">
      <c r="A3872" s="192" t="s">
        <v>1247</v>
      </c>
      <c r="B3872" s="192" t="s">
        <v>1248</v>
      </c>
      <c r="C3872" s="192" t="s">
        <v>1249</v>
      </c>
      <c r="D3872" s="192" t="s">
        <v>1250</v>
      </c>
      <c r="E3872" s="192" t="s">
        <v>931</v>
      </c>
    </row>
    <row r="3873" spans="1:5" ht="12.75">
      <c r="A3873" s="186" t="s">
        <v>696</v>
      </c>
      <c r="B3873" s="185" t="s">
        <v>465</v>
      </c>
      <c r="C3873" s="186">
        <v>1</v>
      </c>
      <c r="D3873" s="186">
        <v>3</v>
      </c>
      <c r="E3873" s="186">
        <f>C3873*D3873</f>
        <v>3</v>
      </c>
    </row>
    <row r="3874" spans="1:5" ht="12.75">
      <c r="A3874" s="186" t="s">
        <v>26</v>
      </c>
      <c r="B3874" s="185"/>
      <c r="C3874" s="186"/>
      <c r="D3874" s="186"/>
      <c r="E3874" s="186">
        <f>SUM(E3873:E3873)</f>
        <v>3</v>
      </c>
    </row>
    <row r="3875" spans="1:5" ht="12.75">
      <c r="A3875" s="186"/>
      <c r="B3875" s="185"/>
      <c r="C3875" s="186"/>
      <c r="D3875" s="186"/>
      <c r="E3875" s="186"/>
    </row>
    <row r="3876" spans="1:5" ht="12.75">
      <c r="A3876" s="186" t="s">
        <v>691</v>
      </c>
      <c r="B3876" s="185" t="s">
        <v>1266</v>
      </c>
      <c r="C3876" s="186">
        <v>0.2</v>
      </c>
      <c r="D3876" s="186">
        <f>$H$6</f>
        <v>2.91</v>
      </c>
      <c r="E3876" s="186">
        <f>C3876*D3876</f>
        <v>0.5820000000000001</v>
      </c>
    </row>
    <row r="3877" spans="1:5" ht="12.75">
      <c r="A3877" s="186" t="s">
        <v>692</v>
      </c>
      <c r="B3877" s="185" t="s">
        <v>1266</v>
      </c>
      <c r="C3877" s="186">
        <v>0.2</v>
      </c>
      <c r="D3877" s="186">
        <f>$H$13</f>
        <v>2.2</v>
      </c>
      <c r="E3877" s="186">
        <f>C3877*D3877</f>
        <v>0.44000000000000006</v>
      </c>
    </row>
    <row r="3878" spans="1:5" ht="12.75">
      <c r="A3878" s="186" t="s">
        <v>1267</v>
      </c>
      <c r="B3878" s="185"/>
      <c r="C3878" s="186"/>
      <c r="D3878" s="186"/>
      <c r="E3878" s="186">
        <f>SUM(E3876:E3877)</f>
        <v>1.0220000000000002</v>
      </c>
    </row>
    <row r="3879" spans="1:5" ht="12.75">
      <c r="A3879" s="186"/>
      <c r="B3879" s="185"/>
      <c r="C3879" s="186"/>
      <c r="D3879" s="186"/>
      <c r="E3879" s="186"/>
    </row>
    <row r="3880" spans="1:5" ht="12.75">
      <c r="A3880" s="186" t="s">
        <v>1269</v>
      </c>
      <c r="B3880" s="185"/>
      <c r="C3880" s="186"/>
      <c r="D3880" s="186"/>
      <c r="E3880" s="186">
        <f>E3878*$H$4</f>
        <v>1.2775000000000003</v>
      </c>
    </row>
    <row r="3881" spans="1:5" ht="12.75">
      <c r="A3881" s="186"/>
      <c r="B3881" s="185"/>
      <c r="C3881" s="186"/>
      <c r="D3881" s="186"/>
      <c r="E3881" s="186"/>
    </row>
    <row r="3882" spans="1:5" ht="12.75">
      <c r="A3882" s="184" t="s">
        <v>1238</v>
      </c>
      <c r="B3882" s="185"/>
      <c r="C3882" s="186"/>
      <c r="D3882" s="186"/>
      <c r="E3882" s="184">
        <f>SUM(E3874,E3878,E3880)</f>
        <v>5.2995</v>
      </c>
    </row>
    <row r="3883" spans="1:5" ht="12.75">
      <c r="A3883" s="184" t="s">
        <v>1273</v>
      </c>
      <c r="B3883" s="185"/>
      <c r="C3883" s="186"/>
      <c r="D3883" s="186"/>
      <c r="E3883" s="184">
        <f>E3882*0.2</f>
        <v>1.0599</v>
      </c>
    </row>
    <row r="3884" spans="1:5" ht="12.75">
      <c r="A3884" s="184" t="s">
        <v>1238</v>
      </c>
      <c r="B3884" s="185"/>
      <c r="C3884" s="186"/>
      <c r="D3884" s="186"/>
      <c r="E3884" s="184">
        <f>SUM(E3882:E3883)</f>
        <v>6.3594</v>
      </c>
    </row>
    <row r="3885" spans="1:5" ht="12.75">
      <c r="A3885" s="190"/>
      <c r="B3885" s="190"/>
      <c r="C3885" s="190"/>
      <c r="D3885" s="190"/>
      <c r="E3885" s="190"/>
    </row>
    <row r="3886" spans="1:5" ht="12.75">
      <c r="A3886" s="190"/>
      <c r="B3886" s="190"/>
      <c r="C3886" s="190"/>
      <c r="D3886" s="190"/>
      <c r="E3886" s="190"/>
    </row>
    <row r="3887" spans="1:5" ht="12.75">
      <c r="A3887" s="316"/>
      <c r="B3887" s="316"/>
      <c r="C3887" s="316"/>
      <c r="D3887" s="316"/>
      <c r="E3887" s="316"/>
    </row>
    <row r="3888" spans="1:5" ht="12.75">
      <c r="A3888" s="192" t="s">
        <v>1247</v>
      </c>
      <c r="B3888" s="192" t="s">
        <v>1248</v>
      </c>
      <c r="C3888" s="192" t="s">
        <v>1249</v>
      </c>
      <c r="D3888" s="192" t="s">
        <v>1250</v>
      </c>
      <c r="E3888" s="192" t="s">
        <v>931</v>
      </c>
    </row>
    <row r="3889" spans="1:5" ht="12.75">
      <c r="A3889" s="186"/>
      <c r="B3889" s="185"/>
      <c r="C3889" s="186">
        <v>1</v>
      </c>
      <c r="D3889" s="186"/>
      <c r="E3889" s="186">
        <f>C3889*D3889</f>
        <v>0</v>
      </c>
    </row>
    <row r="3890" spans="1:5" ht="12.75">
      <c r="A3890" s="186" t="s">
        <v>26</v>
      </c>
      <c r="B3890" s="185"/>
      <c r="C3890" s="186"/>
      <c r="D3890" s="186"/>
      <c r="E3890" s="186">
        <f>SUM(E3889:E3889)</f>
        <v>0</v>
      </c>
    </row>
    <row r="3891" spans="1:5" ht="12.75">
      <c r="A3891" s="186"/>
      <c r="B3891" s="185"/>
      <c r="C3891" s="186"/>
      <c r="D3891" s="186"/>
      <c r="E3891" s="186"/>
    </row>
    <row r="3892" spans="1:5" ht="12.75">
      <c r="A3892" s="186" t="s">
        <v>691</v>
      </c>
      <c r="B3892" s="185" t="s">
        <v>1266</v>
      </c>
      <c r="C3892" s="186"/>
      <c r="D3892" s="186">
        <f>$H$6</f>
        <v>2.91</v>
      </c>
      <c r="E3892" s="186">
        <f>C3892*D3892</f>
        <v>0</v>
      </c>
    </row>
    <row r="3893" spans="1:5" ht="12.75">
      <c r="A3893" s="186" t="s">
        <v>692</v>
      </c>
      <c r="B3893" s="185" t="s">
        <v>1266</v>
      </c>
      <c r="C3893" s="186"/>
      <c r="D3893" s="186">
        <f>$H$13</f>
        <v>2.2</v>
      </c>
      <c r="E3893" s="186">
        <f>C3893*D3893</f>
        <v>0</v>
      </c>
    </row>
    <row r="3894" spans="1:5" ht="12.75">
      <c r="A3894" s="186" t="s">
        <v>1267</v>
      </c>
      <c r="B3894" s="185"/>
      <c r="C3894" s="186"/>
      <c r="D3894" s="186"/>
      <c r="E3894" s="186">
        <f>SUM(E3892:E3893)</f>
        <v>0</v>
      </c>
    </row>
    <row r="3895" spans="1:5" ht="12.75">
      <c r="A3895" s="186"/>
      <c r="B3895" s="185"/>
      <c r="C3895" s="186"/>
      <c r="D3895" s="186"/>
      <c r="E3895" s="186"/>
    </row>
    <row r="3896" spans="1:5" ht="12.75">
      <c r="A3896" s="186" t="s">
        <v>1269</v>
      </c>
      <c r="B3896" s="185"/>
      <c r="C3896" s="186"/>
      <c r="D3896" s="186"/>
      <c r="E3896" s="186">
        <f>E3894*$H$4</f>
        <v>0</v>
      </c>
    </row>
    <row r="3897" spans="1:5" ht="12.75">
      <c r="A3897" s="186"/>
      <c r="B3897" s="185"/>
      <c r="C3897" s="186"/>
      <c r="D3897" s="186"/>
      <c r="E3897" s="186"/>
    </row>
    <row r="3898" spans="1:5" ht="12.75">
      <c r="A3898" s="184" t="s">
        <v>1238</v>
      </c>
      <c r="B3898" s="185"/>
      <c r="C3898" s="186"/>
      <c r="D3898" s="186"/>
      <c r="E3898" s="184">
        <f>SUM(E3890,E3894,E3896)</f>
        <v>0</v>
      </c>
    </row>
    <row r="3899" spans="1:5" ht="12.75">
      <c r="A3899" s="184" t="s">
        <v>1273</v>
      </c>
      <c r="B3899" s="185"/>
      <c r="C3899" s="186"/>
      <c r="D3899" s="186"/>
      <c r="E3899" s="184">
        <f>E3898*0.2</f>
        <v>0</v>
      </c>
    </row>
    <row r="3900" spans="1:5" ht="12.75">
      <c r="A3900" s="184" t="s">
        <v>1238</v>
      </c>
      <c r="B3900" s="185"/>
      <c r="C3900" s="186"/>
      <c r="D3900" s="186"/>
      <c r="E3900" s="184">
        <f>SUM(E3898:E3899)</f>
        <v>0</v>
      </c>
    </row>
    <row r="3901" spans="1:5" ht="12.75">
      <c r="A3901" s="190"/>
      <c r="B3901" s="190"/>
      <c r="C3901" s="190"/>
      <c r="D3901" s="190"/>
      <c r="E3901" s="190"/>
    </row>
    <row r="3902" spans="1:5" ht="12.75">
      <c r="A3902" s="316"/>
      <c r="B3902" s="316"/>
      <c r="C3902" s="316"/>
      <c r="D3902" s="316"/>
      <c r="E3902" s="316"/>
    </row>
    <row r="3903" spans="1:5" ht="12.75">
      <c r="A3903" s="192" t="s">
        <v>1247</v>
      </c>
      <c r="B3903" s="192" t="s">
        <v>1248</v>
      </c>
      <c r="C3903" s="192" t="s">
        <v>1249</v>
      </c>
      <c r="D3903" s="192" t="s">
        <v>1250</v>
      </c>
      <c r="E3903" s="192" t="s">
        <v>931</v>
      </c>
    </row>
    <row r="3904" spans="1:5" ht="12.75">
      <c r="A3904" s="186"/>
      <c r="B3904" s="185" t="s">
        <v>1010</v>
      </c>
      <c r="C3904" s="186">
        <v>1</v>
      </c>
      <c r="D3904" s="186"/>
      <c r="E3904" s="186">
        <f>C3904*D3904</f>
        <v>0</v>
      </c>
    </row>
    <row r="3905" spans="1:5" ht="12.75">
      <c r="A3905" s="186" t="s">
        <v>26</v>
      </c>
      <c r="B3905" s="185"/>
      <c r="C3905" s="186"/>
      <c r="D3905" s="186"/>
      <c r="E3905" s="186">
        <f>SUM(E3904:E3904)</f>
        <v>0</v>
      </c>
    </row>
    <row r="3906" spans="1:5" ht="12.75">
      <c r="A3906" s="186"/>
      <c r="B3906" s="185"/>
      <c r="C3906" s="186"/>
      <c r="D3906" s="186"/>
      <c r="E3906" s="186"/>
    </row>
    <row r="3907" spans="1:5" ht="12.75">
      <c r="A3907" s="186" t="s">
        <v>691</v>
      </c>
      <c r="B3907" s="185" t="s">
        <v>1266</v>
      </c>
      <c r="C3907" s="186">
        <v>1.504</v>
      </c>
      <c r="D3907" s="186">
        <f>$H$6</f>
        <v>2.91</v>
      </c>
      <c r="E3907" s="186">
        <f>C3907*D3907</f>
        <v>4.37664</v>
      </c>
    </row>
    <row r="3908" spans="1:5" ht="12.75">
      <c r="A3908" s="186" t="s">
        <v>692</v>
      </c>
      <c r="B3908" s="185" t="s">
        <v>1266</v>
      </c>
      <c r="C3908" s="186">
        <v>1.1280000000000001</v>
      </c>
      <c r="D3908" s="186">
        <f>$H$13</f>
        <v>2.2</v>
      </c>
      <c r="E3908" s="186">
        <f>C3908*D3908</f>
        <v>2.4816000000000003</v>
      </c>
    </row>
    <row r="3909" spans="1:5" ht="12.75">
      <c r="A3909" s="186" t="s">
        <v>1267</v>
      </c>
      <c r="B3909" s="185"/>
      <c r="C3909" s="186"/>
      <c r="D3909" s="186"/>
      <c r="E3909" s="186">
        <f>SUM(E3907:E3908)</f>
        <v>6.85824</v>
      </c>
    </row>
    <row r="3910" spans="1:5" ht="12.75">
      <c r="A3910" s="186"/>
      <c r="B3910" s="185"/>
      <c r="C3910" s="186"/>
      <c r="D3910" s="186"/>
      <c r="E3910" s="186"/>
    </row>
    <row r="3911" spans="1:5" ht="12.75">
      <c r="A3911" s="186" t="s">
        <v>1269</v>
      </c>
      <c r="B3911" s="185"/>
      <c r="C3911" s="186"/>
      <c r="D3911" s="186"/>
      <c r="E3911" s="186">
        <f>E3909*$H$4</f>
        <v>8.5728</v>
      </c>
    </row>
    <row r="3912" spans="1:5" ht="12.75">
      <c r="A3912" s="186"/>
      <c r="B3912" s="185"/>
      <c r="C3912" s="186"/>
      <c r="D3912" s="186"/>
      <c r="E3912" s="186"/>
    </row>
    <row r="3913" spans="1:5" ht="12.75">
      <c r="A3913" s="184" t="s">
        <v>1238</v>
      </c>
      <c r="B3913" s="185"/>
      <c r="C3913" s="186"/>
      <c r="D3913" s="186"/>
      <c r="E3913" s="184">
        <f>SUM(E3905,E3909,E3911)</f>
        <v>15.431040000000001</v>
      </c>
    </row>
    <row r="3914" spans="1:5" ht="12.75">
      <c r="A3914" s="184" t="s">
        <v>1273</v>
      </c>
      <c r="B3914" s="185"/>
      <c r="C3914" s="186"/>
      <c r="D3914" s="186"/>
      <c r="E3914" s="184">
        <f>E3913*0.2</f>
        <v>3.0862080000000005</v>
      </c>
    </row>
    <row r="3915" spans="1:5" ht="12.75">
      <c r="A3915" s="184" t="s">
        <v>1238</v>
      </c>
      <c r="B3915" s="185"/>
      <c r="C3915" s="186"/>
      <c r="D3915" s="186"/>
      <c r="E3915" s="184">
        <f>SUM(E3913:E3914)</f>
        <v>18.517248000000002</v>
      </c>
    </row>
  </sheetData>
  <sheetProtection/>
  <mergeCells count="248">
    <mergeCell ref="A3796:E3796"/>
    <mergeCell ref="A3811:E3811"/>
    <mergeCell ref="A3826:E3826"/>
    <mergeCell ref="A3841:E3841"/>
    <mergeCell ref="A3856:E3856"/>
    <mergeCell ref="A3871:E3871"/>
    <mergeCell ref="A3887:E3887"/>
    <mergeCell ref="A3902:E3902"/>
    <mergeCell ref="A3675:E3675"/>
    <mergeCell ref="A3690:E3690"/>
    <mergeCell ref="A3705:E3705"/>
    <mergeCell ref="A3720:E3720"/>
    <mergeCell ref="A3736:E3736"/>
    <mergeCell ref="A3751:E3751"/>
    <mergeCell ref="A3766:E3766"/>
    <mergeCell ref="A3781:E3781"/>
    <mergeCell ref="A3539:E3539"/>
    <mergeCell ref="A3569:E3569"/>
    <mergeCell ref="A3585:E3585"/>
    <mergeCell ref="A3600:E3600"/>
    <mergeCell ref="A3554:E3554"/>
    <mergeCell ref="A3615:E3615"/>
    <mergeCell ref="A3630:E3630"/>
    <mergeCell ref="A3645:E3645"/>
    <mergeCell ref="A3660:E3660"/>
    <mergeCell ref="A3419:E3419"/>
    <mergeCell ref="A3434:E3434"/>
    <mergeCell ref="A3449:E3449"/>
    <mergeCell ref="A3464:E3464"/>
    <mergeCell ref="A3479:E3479"/>
    <mergeCell ref="A3494:E3494"/>
    <mergeCell ref="A3509:E3509"/>
    <mergeCell ref="A3524:E3524"/>
    <mergeCell ref="A3299:E3299"/>
    <mergeCell ref="A3314:E3314"/>
    <mergeCell ref="A3329:E3329"/>
    <mergeCell ref="A3344:E3344"/>
    <mergeCell ref="A3359:E3359"/>
    <mergeCell ref="A3374:E3374"/>
    <mergeCell ref="A3389:E3389"/>
    <mergeCell ref="A3404:E3404"/>
    <mergeCell ref="A3179:E3179"/>
    <mergeCell ref="A3194:E3194"/>
    <mergeCell ref="A3209:E3209"/>
    <mergeCell ref="A3224:E3224"/>
    <mergeCell ref="A3239:E3239"/>
    <mergeCell ref="A3254:E3254"/>
    <mergeCell ref="A3269:E3269"/>
    <mergeCell ref="A3284:E3284"/>
    <mergeCell ref="A3059:E3059"/>
    <mergeCell ref="A3074:E3074"/>
    <mergeCell ref="A3089:E3089"/>
    <mergeCell ref="A3104:E3104"/>
    <mergeCell ref="A3119:E3119"/>
    <mergeCell ref="A3134:E3134"/>
    <mergeCell ref="A3149:E3149"/>
    <mergeCell ref="A3164:E3164"/>
    <mergeCell ref="A2939:E2939"/>
    <mergeCell ref="A2954:E2954"/>
    <mergeCell ref="A2969:E2969"/>
    <mergeCell ref="A2984:E2984"/>
    <mergeCell ref="A2999:E2999"/>
    <mergeCell ref="A3014:E3014"/>
    <mergeCell ref="A3029:E3029"/>
    <mergeCell ref="A3044:E3044"/>
    <mergeCell ref="A2816:E2816"/>
    <mergeCell ref="A2831:E2831"/>
    <mergeCell ref="A2846:E2846"/>
    <mergeCell ref="A2861:E2861"/>
    <mergeCell ref="A2876:E2876"/>
    <mergeCell ref="A2891:E2891"/>
    <mergeCell ref="A2909:E2909"/>
    <mergeCell ref="A2924:E2924"/>
    <mergeCell ref="A2007:E2007"/>
    <mergeCell ref="A1869:E1869"/>
    <mergeCell ref="A1886:E1886"/>
    <mergeCell ref="A1904:E1904"/>
    <mergeCell ref="A1956:E1956"/>
    <mergeCell ref="A1973:E1973"/>
    <mergeCell ref="A1990:E1990"/>
    <mergeCell ref="A1938:E1938"/>
    <mergeCell ref="A1922:E1922"/>
    <mergeCell ref="A1835:E1835"/>
    <mergeCell ref="A1852:E1852"/>
    <mergeCell ref="A1733:E1733"/>
    <mergeCell ref="A1750:E1750"/>
    <mergeCell ref="A1767:E1767"/>
    <mergeCell ref="A1784:E1784"/>
    <mergeCell ref="A1801:E1801"/>
    <mergeCell ref="A1818:E1818"/>
    <mergeCell ref="A1471:E1471"/>
    <mergeCell ref="A1486:E1486"/>
    <mergeCell ref="A1699:E1699"/>
    <mergeCell ref="A1716:E1716"/>
    <mergeCell ref="A1531:E1531"/>
    <mergeCell ref="A1549:E1549"/>
    <mergeCell ref="A1344:E1344"/>
    <mergeCell ref="A1361:E1361"/>
    <mergeCell ref="A1607:E1607"/>
    <mergeCell ref="A1682:E1682"/>
    <mergeCell ref="A1263:E1263"/>
    <mergeCell ref="A1287:E1287"/>
    <mergeCell ref="A1309:E1309"/>
    <mergeCell ref="A1325:E1325"/>
    <mergeCell ref="A1647:E1647"/>
    <mergeCell ref="A1664:E1664"/>
    <mergeCell ref="A1566:E1566"/>
    <mergeCell ref="A1581:E1581"/>
    <mergeCell ref="A1027:E1027"/>
    <mergeCell ref="A1621:E1621"/>
    <mergeCell ref="A1407:E1407"/>
    <mergeCell ref="A1426:E1426"/>
    <mergeCell ref="A1442:E1442"/>
    <mergeCell ref="A1457:E1457"/>
    <mergeCell ref="A1501:E1501"/>
    <mergeCell ref="A1516:E1516"/>
    <mergeCell ref="A1378:E1378"/>
    <mergeCell ref="A1393:E1393"/>
    <mergeCell ref="A710:E710"/>
    <mergeCell ref="A729:E729"/>
    <mergeCell ref="A1219:E1219"/>
    <mergeCell ref="A1240:E1240"/>
    <mergeCell ref="A1181:E1181"/>
    <mergeCell ref="A1199:E1199"/>
    <mergeCell ref="A1115:E1115"/>
    <mergeCell ref="A1129:E1129"/>
    <mergeCell ref="A1079:E1079"/>
    <mergeCell ref="A1097:E1097"/>
    <mergeCell ref="A1146:E1146"/>
    <mergeCell ref="A1163:E1163"/>
    <mergeCell ref="A882:E882"/>
    <mergeCell ref="A973:E973"/>
    <mergeCell ref="A991:E991"/>
    <mergeCell ref="A1009:E1009"/>
    <mergeCell ref="A957:E957"/>
    <mergeCell ref="A940:E940"/>
    <mergeCell ref="A906:E906"/>
    <mergeCell ref="A923:E923"/>
    <mergeCell ref="A220:E220"/>
    <mergeCell ref="A204:E204"/>
    <mergeCell ref="A847:E847"/>
    <mergeCell ref="A866:E866"/>
    <mergeCell ref="A818:E818"/>
    <mergeCell ref="A314:E314"/>
    <mergeCell ref="A503:E503"/>
    <mergeCell ref="A516:E516"/>
    <mergeCell ref="A433:E433"/>
    <mergeCell ref="A329:E329"/>
    <mergeCell ref="A93:E93"/>
    <mergeCell ref="A109:E109"/>
    <mergeCell ref="A282:E282"/>
    <mergeCell ref="A235:E235"/>
    <mergeCell ref="A267:E267"/>
    <mergeCell ref="A125:E125"/>
    <mergeCell ref="A141:E141"/>
    <mergeCell ref="A157:E157"/>
    <mergeCell ref="A173:E173"/>
    <mergeCell ref="A189:E189"/>
    <mergeCell ref="A1:E1"/>
    <mergeCell ref="A2:E2"/>
    <mergeCell ref="A3:E3"/>
    <mergeCell ref="A4:E4"/>
    <mergeCell ref="A6:E6"/>
    <mergeCell ref="A24:E24"/>
    <mergeCell ref="A42:E42"/>
    <mergeCell ref="A75:E75"/>
    <mergeCell ref="A57:E57"/>
    <mergeCell ref="A635:E635"/>
    <mergeCell ref="A298:E298"/>
    <mergeCell ref="A251:E251"/>
    <mergeCell ref="A366:E366"/>
    <mergeCell ref="A382:E382"/>
    <mergeCell ref="A468:E468"/>
    <mergeCell ref="A450:E450"/>
    <mergeCell ref="A485:E485"/>
    <mergeCell ref="A344:E344"/>
    <mergeCell ref="A568:E568"/>
    <mergeCell ref="A834:E834"/>
    <mergeCell ref="A400:E400"/>
    <mergeCell ref="A416:E416"/>
    <mergeCell ref="A653:E653"/>
    <mergeCell ref="A671:E671"/>
    <mergeCell ref="A532:E532"/>
    <mergeCell ref="A550:E550"/>
    <mergeCell ref="A582:E582"/>
    <mergeCell ref="A599:E599"/>
    <mergeCell ref="A617:E617"/>
    <mergeCell ref="A2156:E2156"/>
    <mergeCell ref="A689:E689"/>
    <mergeCell ref="A1921:E1921"/>
    <mergeCell ref="A746:E746"/>
    <mergeCell ref="A763:E763"/>
    <mergeCell ref="A779:E779"/>
    <mergeCell ref="A1044:E1044"/>
    <mergeCell ref="A1062:E1062"/>
    <mergeCell ref="A792:E792"/>
    <mergeCell ref="A805:E805"/>
    <mergeCell ref="A2033:E2033"/>
    <mergeCell ref="A2048:E2048"/>
    <mergeCell ref="A2063:E2063"/>
    <mergeCell ref="A2078:E2078"/>
    <mergeCell ref="A2093:E2093"/>
    <mergeCell ref="A2108:E2108"/>
    <mergeCell ref="A2126:E2126"/>
    <mergeCell ref="A2141:E2141"/>
    <mergeCell ref="A2321:E2321"/>
    <mergeCell ref="A2336:E2336"/>
    <mergeCell ref="A2171:E2171"/>
    <mergeCell ref="A2186:E2186"/>
    <mergeCell ref="A2201:E2201"/>
    <mergeCell ref="A2216:E2216"/>
    <mergeCell ref="A2231:E2231"/>
    <mergeCell ref="A2246:E2246"/>
    <mergeCell ref="A2261:E2261"/>
    <mergeCell ref="A2276:E2276"/>
    <mergeCell ref="A2291:E2291"/>
    <mergeCell ref="A2306:E2306"/>
    <mergeCell ref="A2501:E2501"/>
    <mergeCell ref="A2516:E2516"/>
    <mergeCell ref="A2351:E2351"/>
    <mergeCell ref="A2366:E2366"/>
    <mergeCell ref="A2381:E2381"/>
    <mergeCell ref="A2396:E2396"/>
    <mergeCell ref="A2411:E2411"/>
    <mergeCell ref="A2426:E2426"/>
    <mergeCell ref="A2441:E2441"/>
    <mergeCell ref="A2456:E2456"/>
    <mergeCell ref="A2471:E2471"/>
    <mergeCell ref="A2486:E2486"/>
    <mergeCell ref="A2681:E2681"/>
    <mergeCell ref="A2696:E2696"/>
    <mergeCell ref="A2531:E2531"/>
    <mergeCell ref="A2546:E2546"/>
    <mergeCell ref="A2561:E2561"/>
    <mergeCell ref="A2576:E2576"/>
    <mergeCell ref="A2591:E2591"/>
    <mergeCell ref="A2606:E2606"/>
    <mergeCell ref="A2621:E2621"/>
    <mergeCell ref="A2636:E2636"/>
    <mergeCell ref="A2651:E2651"/>
    <mergeCell ref="A2666:E2666"/>
    <mergeCell ref="A2771:E2771"/>
    <mergeCell ref="A2802:E2802"/>
    <mergeCell ref="A2711:E2711"/>
    <mergeCell ref="A2726:E2726"/>
    <mergeCell ref="A2741:E2741"/>
    <mergeCell ref="A2756:E2756"/>
    <mergeCell ref="A2787:E2787"/>
  </mergeCells>
  <printOptions horizontalCentered="1" verticalCentered="1"/>
  <pageMargins left="0.945138888888889" right="0.5513888888888889" top="0.43333333333333335" bottom="0.43333333333333335" header="0.5118055555555556" footer="0.5118055555555556"/>
  <pageSetup horizontalDpi="300" verticalDpi="300" orientation="portrait" paperSize="9" scale="36" r:id="rId1"/>
  <rowBreaks count="26" manualBreakCount="26">
    <brk id="55" max="4" man="1"/>
    <brk id="107" max="4" man="1"/>
    <brk id="155" max="4" man="1"/>
    <brk id="202" max="4" man="1"/>
    <brk id="249" max="4" man="1"/>
    <brk id="296" max="4" man="1"/>
    <brk id="342" max="4" man="1"/>
    <brk id="380" max="4" man="1"/>
    <brk id="448" max="4" man="1"/>
    <brk id="501" max="4" man="1"/>
    <brk id="548" max="4" man="1"/>
    <brk id="688" max="4" man="1"/>
    <brk id="727" max="4" man="1"/>
    <brk id="777" max="4" man="1"/>
    <brk id="845" max="4" man="1"/>
    <brk id="903" max="4" man="1"/>
    <brk id="990" max="4" man="1"/>
    <brk id="1041" max="4" man="1"/>
    <brk id="1094" max="4" man="1"/>
    <brk id="1143" max="4" man="1"/>
    <brk id="1197" max="4" man="1"/>
    <brk id="1238" max="4" man="1"/>
    <brk id="1285" max="4" man="1"/>
    <brk id="1341" max="4" man="1"/>
    <brk id="1405" max="4" man="1"/>
    <brk id="152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4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00390625" style="80" customWidth="1"/>
    <col min="2" max="2" width="48.57421875" style="81" customWidth="1"/>
    <col min="3" max="3" width="4.7109375" style="82" customWidth="1"/>
    <col min="4" max="4" width="4.7109375" style="83" customWidth="1"/>
    <col min="5" max="5" width="4.7109375" style="82" customWidth="1"/>
    <col min="6" max="6" width="4.7109375" style="84" customWidth="1"/>
    <col min="7" max="7" width="4.7109375" style="83" customWidth="1"/>
    <col min="8" max="26" width="4.7109375" style="85" customWidth="1"/>
    <col min="27" max="30" width="6.8515625" style="0" customWidth="1"/>
  </cols>
  <sheetData>
    <row r="1" spans="1:7" ht="12.75">
      <c r="A1" s="86" t="s">
        <v>993</v>
      </c>
      <c r="B1" s="87"/>
      <c r="C1" s="88"/>
      <c r="D1" s="88"/>
      <c r="E1" s="88"/>
      <c r="F1" s="89"/>
      <c r="G1" s="90"/>
    </row>
    <row r="2" spans="1:7" ht="12.75">
      <c r="A2" s="91"/>
      <c r="B2" s="85"/>
      <c r="C2" s="85"/>
      <c r="D2" s="85"/>
      <c r="E2" s="85"/>
      <c r="F2" s="92"/>
      <c r="G2" s="90"/>
    </row>
    <row r="3" spans="1:7" ht="12.75">
      <c r="A3" s="93" t="s">
        <v>287</v>
      </c>
      <c r="B3" s="94" t="s">
        <v>288</v>
      </c>
      <c r="C3" s="325"/>
      <c r="D3" s="325"/>
      <c r="E3" s="95"/>
      <c r="F3" s="92"/>
      <c r="G3" s="90"/>
    </row>
    <row r="4" spans="1:6" ht="12.75">
      <c r="A4" s="86" t="s">
        <v>289</v>
      </c>
      <c r="B4" s="96" t="s">
        <v>996</v>
      </c>
      <c r="C4" s="326"/>
      <c r="D4" s="326"/>
      <c r="E4" s="85"/>
      <c r="F4" s="92"/>
    </row>
    <row r="5" spans="1:7" ht="12.75">
      <c r="A5" s="86"/>
      <c r="B5" s="97"/>
      <c r="C5" s="85"/>
      <c r="D5" s="85"/>
      <c r="E5" s="85"/>
      <c r="F5" s="92"/>
      <c r="G5" s="98"/>
    </row>
    <row r="6" spans="1:7" ht="12.75">
      <c r="A6" s="86"/>
      <c r="B6" s="97"/>
      <c r="C6" s="85"/>
      <c r="D6" s="85"/>
      <c r="E6" s="85"/>
      <c r="F6" s="92"/>
      <c r="G6" s="98"/>
    </row>
    <row r="7" spans="1:26" s="29" customFormat="1" ht="12.75" customHeight="1">
      <c r="A7" s="99" t="s">
        <v>927</v>
      </c>
      <c r="B7" s="100" t="s">
        <v>998</v>
      </c>
      <c r="C7" s="101">
        <v>1</v>
      </c>
      <c r="D7" s="102"/>
      <c r="E7" s="103"/>
      <c r="F7" s="104"/>
      <c r="G7" s="105">
        <v>2</v>
      </c>
      <c r="H7" s="106"/>
      <c r="I7" s="106"/>
      <c r="J7" s="106"/>
      <c r="K7" s="107">
        <v>3</v>
      </c>
      <c r="L7" s="106"/>
      <c r="M7" s="106"/>
      <c r="N7" s="106"/>
      <c r="O7" s="107">
        <v>4</v>
      </c>
      <c r="P7" s="106"/>
      <c r="Q7" s="106"/>
      <c r="R7" s="106"/>
      <c r="S7" s="107">
        <v>5</v>
      </c>
      <c r="T7" s="106"/>
      <c r="U7" s="106"/>
      <c r="V7" s="106"/>
      <c r="W7" s="107">
        <v>6</v>
      </c>
      <c r="X7" s="106"/>
      <c r="Y7" s="106"/>
      <c r="Z7" s="106"/>
    </row>
    <row r="8" spans="1:26" ht="12.75">
      <c r="A8" s="108" t="s">
        <v>1004</v>
      </c>
      <c r="B8" s="109" t="s">
        <v>1005</v>
      </c>
      <c r="C8" s="110"/>
      <c r="D8" s="111"/>
      <c r="E8" s="112"/>
      <c r="F8" s="113"/>
      <c r="G8" s="114"/>
      <c r="H8" s="115"/>
      <c r="I8" s="115"/>
      <c r="J8" s="115"/>
      <c r="K8" s="116"/>
      <c r="L8" s="115"/>
      <c r="M8" s="115"/>
      <c r="N8" s="115"/>
      <c r="O8" s="116"/>
      <c r="P8" s="115"/>
      <c r="Q8" s="115"/>
      <c r="R8" s="115"/>
      <c r="S8" s="116"/>
      <c r="T8" s="115"/>
      <c r="U8" s="115"/>
      <c r="V8" s="115"/>
      <c r="W8" s="116"/>
      <c r="X8" s="115"/>
      <c r="Y8" s="115"/>
      <c r="Z8" s="115"/>
    </row>
    <row r="9" spans="1:26" s="33" customFormat="1" ht="12.75">
      <c r="A9" s="117" t="s">
        <v>1006</v>
      </c>
      <c r="B9" s="118" t="s">
        <v>1007</v>
      </c>
      <c r="C9" s="119"/>
      <c r="D9" s="120"/>
      <c r="E9" s="121"/>
      <c r="F9" s="122"/>
      <c r="G9" s="123"/>
      <c r="H9" s="124"/>
      <c r="I9" s="124"/>
      <c r="J9" s="124"/>
      <c r="K9" s="125"/>
      <c r="L9" s="124"/>
      <c r="M9" s="124"/>
      <c r="N9" s="124"/>
      <c r="O9" s="125"/>
      <c r="P9" s="124"/>
      <c r="Q9" s="124"/>
      <c r="R9" s="124"/>
      <c r="S9" s="125"/>
      <c r="T9" s="124"/>
      <c r="U9" s="124"/>
      <c r="V9" s="124"/>
      <c r="W9" s="125"/>
      <c r="X9" s="124"/>
      <c r="Y9" s="124"/>
      <c r="Z9" s="124"/>
    </row>
    <row r="10" spans="1:26" ht="12.75" customHeight="1" hidden="1">
      <c r="A10" s="108"/>
      <c r="B10" s="109"/>
      <c r="C10" s="110"/>
      <c r="D10" s="111"/>
      <c r="E10" s="112"/>
      <c r="F10" s="113"/>
      <c r="G10" s="123"/>
      <c r="H10" s="115"/>
      <c r="I10" s="115"/>
      <c r="J10" s="115"/>
      <c r="K10" s="116"/>
      <c r="L10" s="115"/>
      <c r="M10" s="115"/>
      <c r="N10" s="115"/>
      <c r="O10" s="116"/>
      <c r="P10" s="115"/>
      <c r="Q10" s="115"/>
      <c r="R10" s="115"/>
      <c r="S10" s="116"/>
      <c r="T10" s="115"/>
      <c r="U10" s="115"/>
      <c r="V10" s="115"/>
      <c r="W10" s="116"/>
      <c r="X10" s="115"/>
      <c r="Y10" s="115"/>
      <c r="Z10" s="115"/>
    </row>
    <row r="11" spans="1:26" ht="10.5" customHeight="1">
      <c r="A11" s="80" t="s">
        <v>1008</v>
      </c>
      <c r="B11" s="81" t="s">
        <v>1009</v>
      </c>
      <c r="C11" s="116"/>
      <c r="D11" s="111"/>
      <c r="E11" s="126"/>
      <c r="F11" s="127"/>
      <c r="G11" s="128"/>
      <c r="H11" s="115"/>
      <c r="I11" s="115"/>
      <c r="J11" s="115"/>
      <c r="K11" s="116"/>
      <c r="L11" s="115"/>
      <c r="M11" s="115"/>
      <c r="N11" s="115"/>
      <c r="O11" s="116"/>
      <c r="P11" s="115"/>
      <c r="Q11" s="115"/>
      <c r="R11" s="115"/>
      <c r="S11" s="116"/>
      <c r="T11" s="115"/>
      <c r="U11" s="115"/>
      <c r="V11" s="115"/>
      <c r="W11" s="116"/>
      <c r="X11" s="115"/>
      <c r="Y11" s="115"/>
      <c r="Z11" s="115"/>
    </row>
    <row r="12" spans="3:26" ht="12.75" customHeight="1" hidden="1">
      <c r="C12" s="116"/>
      <c r="D12" s="111"/>
      <c r="E12" s="126"/>
      <c r="F12" s="127"/>
      <c r="G12" s="128"/>
      <c r="H12" s="115"/>
      <c r="I12" s="115"/>
      <c r="J12" s="115"/>
      <c r="K12" s="116"/>
      <c r="L12" s="115"/>
      <c r="M12" s="115"/>
      <c r="N12" s="115"/>
      <c r="O12" s="116"/>
      <c r="P12" s="115"/>
      <c r="Q12" s="115"/>
      <c r="R12" s="115"/>
      <c r="S12" s="116"/>
      <c r="T12" s="115"/>
      <c r="U12" s="115"/>
      <c r="V12" s="115"/>
      <c r="W12" s="116"/>
      <c r="X12" s="115"/>
      <c r="Y12" s="115"/>
      <c r="Z12" s="115"/>
    </row>
    <row r="13" spans="3:26" ht="12.75" customHeight="1" hidden="1">
      <c r="C13" s="116"/>
      <c r="D13" s="111"/>
      <c r="E13" s="126"/>
      <c r="F13" s="127"/>
      <c r="G13" s="128"/>
      <c r="H13" s="115"/>
      <c r="I13" s="115"/>
      <c r="J13" s="115"/>
      <c r="K13" s="116"/>
      <c r="L13" s="115"/>
      <c r="M13" s="115"/>
      <c r="N13" s="115"/>
      <c r="O13" s="116"/>
      <c r="P13" s="115"/>
      <c r="Q13" s="115"/>
      <c r="R13" s="115"/>
      <c r="S13" s="116"/>
      <c r="T13" s="115"/>
      <c r="U13" s="115"/>
      <c r="V13" s="115"/>
      <c r="W13" s="116"/>
      <c r="X13" s="115"/>
      <c r="Y13" s="115"/>
      <c r="Z13" s="115"/>
    </row>
    <row r="14" spans="1:26" s="33" customFormat="1" ht="10.5" customHeight="1">
      <c r="A14" s="129" t="s">
        <v>1011</v>
      </c>
      <c r="B14" s="130" t="s">
        <v>1012</v>
      </c>
      <c r="C14" s="125"/>
      <c r="D14" s="120"/>
      <c r="E14" s="131"/>
      <c r="F14" s="122"/>
      <c r="G14" s="132"/>
      <c r="H14" s="124"/>
      <c r="I14" s="124"/>
      <c r="J14" s="124"/>
      <c r="K14" s="125"/>
      <c r="L14" s="124"/>
      <c r="M14" s="124"/>
      <c r="N14" s="124"/>
      <c r="O14" s="125"/>
      <c r="P14" s="124"/>
      <c r="Q14" s="124"/>
      <c r="R14" s="124"/>
      <c r="S14" s="125"/>
      <c r="T14" s="124"/>
      <c r="U14" s="124"/>
      <c r="V14" s="124"/>
      <c r="W14" s="125"/>
      <c r="X14" s="124"/>
      <c r="Y14" s="124"/>
      <c r="Z14" s="124"/>
    </row>
    <row r="15" spans="3:26" ht="12.75" customHeight="1" hidden="1">
      <c r="C15" s="116"/>
      <c r="D15" s="111"/>
      <c r="E15" s="126"/>
      <c r="F15" s="113"/>
      <c r="G15" s="132"/>
      <c r="H15" s="115"/>
      <c r="I15" s="115"/>
      <c r="J15" s="115"/>
      <c r="K15" s="116"/>
      <c r="L15" s="115"/>
      <c r="M15" s="115"/>
      <c r="N15" s="115"/>
      <c r="O15" s="116"/>
      <c r="P15" s="115"/>
      <c r="Q15" s="115"/>
      <c r="R15" s="115"/>
      <c r="S15" s="116"/>
      <c r="T15" s="115"/>
      <c r="U15" s="115"/>
      <c r="V15" s="115"/>
      <c r="W15" s="116"/>
      <c r="X15" s="115"/>
      <c r="Y15" s="115"/>
      <c r="Z15" s="115"/>
    </row>
    <row r="16" spans="3:26" ht="12.75" customHeight="1" hidden="1">
      <c r="C16" s="116"/>
      <c r="D16" s="111"/>
      <c r="E16" s="126"/>
      <c r="F16" s="113"/>
      <c r="G16" s="132"/>
      <c r="H16" s="115"/>
      <c r="I16" s="115"/>
      <c r="J16" s="115"/>
      <c r="K16" s="116"/>
      <c r="L16" s="115"/>
      <c r="M16" s="115"/>
      <c r="N16" s="115"/>
      <c r="O16" s="116"/>
      <c r="P16" s="115"/>
      <c r="Q16" s="115"/>
      <c r="R16" s="115"/>
      <c r="S16" s="116"/>
      <c r="T16" s="115"/>
      <c r="U16" s="115"/>
      <c r="V16" s="115"/>
      <c r="W16" s="116"/>
      <c r="X16" s="115"/>
      <c r="Y16" s="115"/>
      <c r="Z16" s="115"/>
    </row>
    <row r="17" spans="1:26" ht="10.5" customHeight="1">
      <c r="A17" s="80" t="s">
        <v>1013</v>
      </c>
      <c r="B17" s="81" t="s">
        <v>290</v>
      </c>
      <c r="C17" s="116"/>
      <c r="D17" s="111"/>
      <c r="E17" s="126"/>
      <c r="F17" s="127"/>
      <c r="G17" s="128"/>
      <c r="H17" s="115"/>
      <c r="I17" s="115"/>
      <c r="J17" s="115"/>
      <c r="K17" s="116"/>
      <c r="L17" s="115"/>
      <c r="M17" s="115"/>
      <c r="N17" s="115"/>
      <c r="O17" s="116"/>
      <c r="P17" s="115"/>
      <c r="Q17" s="115"/>
      <c r="R17" s="115"/>
      <c r="S17" s="116"/>
      <c r="T17" s="115"/>
      <c r="U17" s="115"/>
      <c r="V17" s="115"/>
      <c r="W17" s="116"/>
      <c r="X17" s="115"/>
      <c r="Y17" s="115"/>
      <c r="Z17" s="115"/>
    </row>
    <row r="18" spans="3:26" ht="12.75" customHeight="1" hidden="1">
      <c r="C18" s="116"/>
      <c r="D18" s="111"/>
      <c r="E18" s="126"/>
      <c r="F18" s="127"/>
      <c r="G18" s="128"/>
      <c r="H18" s="115"/>
      <c r="I18" s="115"/>
      <c r="J18" s="115"/>
      <c r="K18" s="116"/>
      <c r="L18" s="115"/>
      <c r="M18" s="115"/>
      <c r="N18" s="115"/>
      <c r="O18" s="116"/>
      <c r="P18" s="115"/>
      <c r="Q18" s="115"/>
      <c r="R18" s="115"/>
      <c r="S18" s="116"/>
      <c r="T18" s="115"/>
      <c r="U18" s="115"/>
      <c r="V18" s="115"/>
      <c r="W18" s="116"/>
      <c r="X18" s="115"/>
      <c r="Y18" s="115"/>
      <c r="Z18" s="115"/>
    </row>
    <row r="19" spans="1:26" ht="12.75">
      <c r="A19" s="108" t="s">
        <v>1015</v>
      </c>
      <c r="B19" s="109" t="s">
        <v>291</v>
      </c>
      <c r="C19" s="110"/>
      <c r="D19" s="111"/>
      <c r="E19" s="112"/>
      <c r="F19" s="113"/>
      <c r="G19" s="123"/>
      <c r="H19" s="115"/>
      <c r="I19" s="115"/>
      <c r="J19" s="115"/>
      <c r="K19" s="116"/>
      <c r="L19" s="115"/>
      <c r="M19" s="115"/>
      <c r="N19" s="115"/>
      <c r="O19" s="116"/>
      <c r="P19" s="115"/>
      <c r="Q19" s="115"/>
      <c r="R19" s="115"/>
      <c r="S19" s="116"/>
      <c r="T19" s="115"/>
      <c r="U19" s="115"/>
      <c r="V19" s="115"/>
      <c r="W19" s="116"/>
      <c r="X19" s="115"/>
      <c r="Y19" s="115"/>
      <c r="Z19" s="115"/>
    </row>
    <row r="20" spans="1:26" ht="12.75" customHeight="1" hidden="1">
      <c r="A20" s="108"/>
      <c r="B20" s="109"/>
      <c r="C20" s="110"/>
      <c r="D20" s="111"/>
      <c r="E20" s="112"/>
      <c r="F20" s="113"/>
      <c r="G20" s="123"/>
      <c r="H20" s="115"/>
      <c r="I20" s="115"/>
      <c r="J20" s="115"/>
      <c r="K20" s="116"/>
      <c r="L20" s="115"/>
      <c r="M20" s="115"/>
      <c r="N20" s="115"/>
      <c r="O20" s="116"/>
      <c r="P20" s="115"/>
      <c r="Q20" s="115"/>
      <c r="R20" s="115"/>
      <c r="S20" s="116"/>
      <c r="T20" s="115"/>
      <c r="U20" s="115"/>
      <c r="V20" s="115"/>
      <c r="W20" s="116"/>
      <c r="X20" s="115"/>
      <c r="Y20" s="115"/>
      <c r="Z20" s="115"/>
    </row>
    <row r="21" spans="1:26" ht="10.5" customHeight="1">
      <c r="A21" s="80" t="s">
        <v>1017</v>
      </c>
      <c r="B21" s="81" t="s">
        <v>292</v>
      </c>
      <c r="C21" s="116"/>
      <c r="D21" s="111"/>
      <c r="E21" s="126"/>
      <c r="F21" s="127"/>
      <c r="G21" s="128"/>
      <c r="H21" s="115"/>
      <c r="I21" s="115"/>
      <c r="J21" s="115"/>
      <c r="K21" s="116"/>
      <c r="L21" s="115"/>
      <c r="M21" s="115"/>
      <c r="N21" s="115"/>
      <c r="O21" s="116"/>
      <c r="P21" s="115"/>
      <c r="Q21" s="115"/>
      <c r="R21" s="115"/>
      <c r="S21" s="116"/>
      <c r="T21" s="115"/>
      <c r="U21" s="115"/>
      <c r="V21" s="115"/>
      <c r="W21" s="116"/>
      <c r="X21" s="115"/>
      <c r="Y21" s="115"/>
      <c r="Z21" s="115"/>
    </row>
    <row r="22" spans="3:26" ht="12.75" customHeight="1" hidden="1">
      <c r="C22" s="116"/>
      <c r="D22" s="111"/>
      <c r="E22" s="126"/>
      <c r="F22" s="127"/>
      <c r="G22" s="128"/>
      <c r="H22" s="115"/>
      <c r="I22" s="115"/>
      <c r="J22" s="115"/>
      <c r="K22" s="116"/>
      <c r="L22" s="115"/>
      <c r="M22" s="115"/>
      <c r="N22" s="115"/>
      <c r="O22" s="116"/>
      <c r="P22" s="115"/>
      <c r="Q22" s="115"/>
      <c r="R22" s="115"/>
      <c r="S22" s="116"/>
      <c r="T22" s="115"/>
      <c r="U22" s="115"/>
      <c r="V22" s="115"/>
      <c r="W22" s="116"/>
      <c r="X22" s="115"/>
      <c r="Y22" s="115"/>
      <c r="Z22" s="115"/>
    </row>
    <row r="23" spans="3:26" ht="12.75" customHeight="1" hidden="1">
      <c r="C23" s="116"/>
      <c r="D23" s="111"/>
      <c r="E23" s="126"/>
      <c r="F23" s="127"/>
      <c r="G23" s="128"/>
      <c r="H23" s="115"/>
      <c r="I23" s="115"/>
      <c r="J23" s="115"/>
      <c r="K23" s="116"/>
      <c r="L23" s="115"/>
      <c r="M23" s="115"/>
      <c r="N23" s="115"/>
      <c r="O23" s="116"/>
      <c r="P23" s="115"/>
      <c r="Q23" s="115"/>
      <c r="R23" s="115"/>
      <c r="S23" s="116"/>
      <c r="T23" s="115"/>
      <c r="U23" s="115"/>
      <c r="V23" s="115"/>
      <c r="W23" s="116"/>
      <c r="X23" s="115"/>
      <c r="Y23" s="115"/>
      <c r="Z23" s="115"/>
    </row>
    <row r="24" spans="1:26" s="33" customFormat="1" ht="10.5" customHeight="1">
      <c r="A24" s="129" t="s">
        <v>293</v>
      </c>
      <c r="B24" s="130" t="s">
        <v>294</v>
      </c>
      <c r="C24" s="125"/>
      <c r="D24" s="120"/>
      <c r="E24" s="133"/>
      <c r="F24" s="122"/>
      <c r="G24" s="132"/>
      <c r="H24" s="124"/>
      <c r="I24" s="124"/>
      <c r="J24" s="124"/>
      <c r="K24" s="125"/>
      <c r="L24" s="124"/>
      <c r="M24" s="124"/>
      <c r="N24" s="124"/>
      <c r="O24" s="125"/>
      <c r="P24" s="124"/>
      <c r="Q24" s="124"/>
      <c r="R24" s="124"/>
      <c r="S24" s="125"/>
      <c r="T24" s="124"/>
      <c r="U24" s="124"/>
      <c r="V24" s="124"/>
      <c r="W24" s="125"/>
      <c r="X24" s="124"/>
      <c r="Y24" s="124"/>
      <c r="Z24" s="124"/>
    </row>
    <row r="25" spans="3:26" ht="12.75" customHeight="1" hidden="1">
      <c r="C25" s="116"/>
      <c r="D25" s="111"/>
      <c r="E25" s="134"/>
      <c r="F25" s="113"/>
      <c r="G25" s="132"/>
      <c r="H25" s="115"/>
      <c r="I25" s="115"/>
      <c r="J25" s="115"/>
      <c r="K25" s="116"/>
      <c r="L25" s="115"/>
      <c r="M25" s="115"/>
      <c r="N25" s="115"/>
      <c r="O25" s="116"/>
      <c r="P25" s="115"/>
      <c r="Q25" s="115"/>
      <c r="R25" s="115"/>
      <c r="S25" s="116"/>
      <c r="T25" s="115"/>
      <c r="U25" s="115"/>
      <c r="V25" s="115"/>
      <c r="W25" s="116"/>
      <c r="X25" s="115"/>
      <c r="Y25" s="115"/>
      <c r="Z25" s="115"/>
    </row>
    <row r="26" spans="1:26" ht="12.75">
      <c r="A26" s="108" t="s">
        <v>1019</v>
      </c>
      <c r="B26" s="109" t="s">
        <v>1020</v>
      </c>
      <c r="C26" s="110"/>
      <c r="D26" s="111"/>
      <c r="E26" s="112"/>
      <c r="F26" s="113"/>
      <c r="G26" s="114"/>
      <c r="H26" s="115"/>
      <c r="I26" s="115"/>
      <c r="J26" s="115"/>
      <c r="K26" s="116"/>
      <c r="L26" s="115"/>
      <c r="M26" s="115"/>
      <c r="N26" s="115"/>
      <c r="O26" s="116"/>
      <c r="P26" s="115"/>
      <c r="Q26" s="115"/>
      <c r="R26" s="115"/>
      <c r="S26" s="116"/>
      <c r="T26" s="115"/>
      <c r="U26" s="115"/>
      <c r="V26" s="115"/>
      <c r="W26" s="116"/>
      <c r="X26" s="115"/>
      <c r="Y26" s="115"/>
      <c r="Z26" s="115"/>
    </row>
    <row r="27" spans="1:26" ht="12.75" customHeight="1" hidden="1">
      <c r="A27" s="108"/>
      <c r="B27" s="109"/>
      <c r="C27" s="110"/>
      <c r="D27" s="111"/>
      <c r="E27" s="112"/>
      <c r="F27" s="113"/>
      <c r="G27" s="114"/>
      <c r="H27" s="115"/>
      <c r="I27" s="115"/>
      <c r="J27" s="115"/>
      <c r="K27" s="116"/>
      <c r="L27" s="115"/>
      <c r="M27" s="115"/>
      <c r="N27" s="115"/>
      <c r="O27" s="116"/>
      <c r="P27" s="115"/>
      <c r="Q27" s="115"/>
      <c r="R27" s="115"/>
      <c r="S27" s="116"/>
      <c r="T27" s="115"/>
      <c r="U27" s="115"/>
      <c r="V27" s="115"/>
      <c r="W27" s="116"/>
      <c r="X27" s="115"/>
      <c r="Y27" s="115"/>
      <c r="Z27" s="115"/>
    </row>
    <row r="28" spans="1:26" ht="10.5" customHeight="1">
      <c r="A28" s="80" t="s">
        <v>1021</v>
      </c>
      <c r="B28" s="81" t="s">
        <v>1022</v>
      </c>
      <c r="C28" s="116"/>
      <c r="D28" s="111"/>
      <c r="E28" s="126"/>
      <c r="F28" s="127"/>
      <c r="G28" s="128"/>
      <c r="H28" s="115"/>
      <c r="I28" s="115"/>
      <c r="J28" s="115"/>
      <c r="K28" s="116"/>
      <c r="L28" s="115"/>
      <c r="M28" s="115"/>
      <c r="N28" s="115"/>
      <c r="O28" s="116"/>
      <c r="P28" s="115"/>
      <c r="Q28" s="115"/>
      <c r="R28" s="115"/>
      <c r="S28" s="116"/>
      <c r="T28" s="115"/>
      <c r="U28" s="115"/>
      <c r="V28" s="115"/>
      <c r="W28" s="116"/>
      <c r="X28" s="115"/>
      <c r="Y28" s="115"/>
      <c r="Z28" s="115"/>
    </row>
    <row r="29" spans="3:26" ht="12.75" customHeight="1" hidden="1">
      <c r="C29" s="116"/>
      <c r="D29" s="111"/>
      <c r="E29" s="126"/>
      <c r="F29" s="127"/>
      <c r="G29" s="128"/>
      <c r="H29" s="115"/>
      <c r="I29" s="115"/>
      <c r="J29" s="115"/>
      <c r="K29" s="116"/>
      <c r="L29" s="115"/>
      <c r="M29" s="115"/>
      <c r="N29" s="115"/>
      <c r="O29" s="116"/>
      <c r="P29" s="115"/>
      <c r="Q29" s="115"/>
      <c r="R29" s="115"/>
      <c r="S29" s="116"/>
      <c r="T29" s="115"/>
      <c r="U29" s="115"/>
      <c r="V29" s="115"/>
      <c r="W29" s="116"/>
      <c r="X29" s="115"/>
      <c r="Y29" s="115"/>
      <c r="Z29" s="115"/>
    </row>
    <row r="30" spans="3:26" ht="12.75" customHeight="1" hidden="1">
      <c r="C30" s="116"/>
      <c r="D30" s="111"/>
      <c r="E30" s="126"/>
      <c r="F30" s="127"/>
      <c r="G30" s="128"/>
      <c r="H30" s="115"/>
      <c r="I30" s="115"/>
      <c r="J30" s="115"/>
      <c r="K30" s="116"/>
      <c r="L30" s="115"/>
      <c r="M30" s="115"/>
      <c r="N30" s="115"/>
      <c r="O30" s="116"/>
      <c r="P30" s="115"/>
      <c r="Q30" s="115"/>
      <c r="R30" s="115"/>
      <c r="S30" s="116"/>
      <c r="T30" s="115"/>
      <c r="U30" s="115"/>
      <c r="V30" s="115"/>
      <c r="W30" s="116"/>
      <c r="X30" s="115"/>
      <c r="Y30" s="115"/>
      <c r="Z30" s="115"/>
    </row>
    <row r="31" spans="1:26" ht="10.5" customHeight="1">
      <c r="A31" s="80" t="s">
        <v>1024</v>
      </c>
      <c r="B31" s="81" t="s">
        <v>1025</v>
      </c>
      <c r="C31" s="116"/>
      <c r="D31" s="111"/>
      <c r="E31" s="126"/>
      <c r="F31" s="127"/>
      <c r="G31" s="128"/>
      <c r="H31" s="115"/>
      <c r="I31" s="115"/>
      <c r="J31" s="115"/>
      <c r="K31" s="116"/>
      <c r="L31" s="115"/>
      <c r="M31" s="115"/>
      <c r="N31" s="115"/>
      <c r="O31" s="116"/>
      <c r="P31" s="115"/>
      <c r="Q31" s="115"/>
      <c r="R31" s="115"/>
      <c r="S31" s="116"/>
      <c r="T31" s="115"/>
      <c r="U31" s="115"/>
      <c r="V31" s="115"/>
      <c r="W31" s="116"/>
      <c r="X31" s="115"/>
      <c r="Y31" s="115"/>
      <c r="Z31" s="115"/>
    </row>
    <row r="32" spans="3:26" ht="12.75" customHeight="1" hidden="1">
      <c r="C32" s="116"/>
      <c r="D32" s="111"/>
      <c r="E32" s="126"/>
      <c r="F32" s="127"/>
      <c r="G32" s="128"/>
      <c r="H32" s="115"/>
      <c r="I32" s="115"/>
      <c r="J32" s="115"/>
      <c r="K32" s="116"/>
      <c r="L32" s="115"/>
      <c r="M32" s="115"/>
      <c r="N32" s="115"/>
      <c r="O32" s="116"/>
      <c r="P32" s="115"/>
      <c r="Q32" s="115"/>
      <c r="R32" s="115"/>
      <c r="S32" s="116"/>
      <c r="T32" s="115"/>
      <c r="U32" s="115"/>
      <c r="V32" s="115"/>
      <c r="W32" s="116"/>
      <c r="X32" s="115"/>
      <c r="Y32" s="115"/>
      <c r="Z32" s="115"/>
    </row>
    <row r="33" spans="3:26" ht="12.75" customHeight="1" hidden="1">
      <c r="C33" s="116"/>
      <c r="D33" s="111"/>
      <c r="E33" s="126"/>
      <c r="F33" s="127"/>
      <c r="G33" s="128"/>
      <c r="H33" s="115"/>
      <c r="I33" s="115"/>
      <c r="J33" s="115"/>
      <c r="K33" s="116"/>
      <c r="L33" s="115"/>
      <c r="M33" s="115"/>
      <c r="N33" s="115"/>
      <c r="O33" s="116"/>
      <c r="P33" s="115"/>
      <c r="Q33" s="115"/>
      <c r="R33" s="115"/>
      <c r="S33" s="116"/>
      <c r="T33" s="115"/>
      <c r="U33" s="115"/>
      <c r="V33" s="115"/>
      <c r="W33" s="116"/>
      <c r="X33" s="115"/>
      <c r="Y33" s="115"/>
      <c r="Z33" s="115"/>
    </row>
    <row r="34" spans="1:26" ht="10.5" customHeight="1">
      <c r="A34" s="80" t="s">
        <v>1026</v>
      </c>
      <c r="B34" s="81" t="s">
        <v>295</v>
      </c>
      <c r="C34" s="116"/>
      <c r="D34" s="111"/>
      <c r="E34" s="126"/>
      <c r="F34" s="127"/>
      <c r="G34" s="128"/>
      <c r="H34" s="115"/>
      <c r="I34" s="115"/>
      <c r="J34" s="115"/>
      <c r="K34" s="116"/>
      <c r="L34" s="115"/>
      <c r="M34" s="115"/>
      <c r="N34" s="115"/>
      <c r="O34" s="116"/>
      <c r="P34" s="115"/>
      <c r="Q34" s="115"/>
      <c r="R34" s="115"/>
      <c r="S34" s="116"/>
      <c r="T34" s="115"/>
      <c r="U34" s="115"/>
      <c r="V34" s="115"/>
      <c r="W34" s="116"/>
      <c r="X34" s="115"/>
      <c r="Y34" s="115"/>
      <c r="Z34" s="115"/>
    </row>
    <row r="35" spans="3:26" ht="12.75" customHeight="1" hidden="1">
      <c r="C35" s="116"/>
      <c r="D35" s="111"/>
      <c r="E35" s="126"/>
      <c r="F35" s="127"/>
      <c r="G35" s="128"/>
      <c r="H35" s="115"/>
      <c r="I35" s="115"/>
      <c r="J35" s="115"/>
      <c r="K35" s="116"/>
      <c r="L35" s="115"/>
      <c r="M35" s="115"/>
      <c r="N35" s="115"/>
      <c r="O35" s="116"/>
      <c r="P35" s="115"/>
      <c r="Q35" s="115"/>
      <c r="R35" s="115"/>
      <c r="S35" s="116"/>
      <c r="T35" s="115"/>
      <c r="U35" s="115"/>
      <c r="V35" s="115"/>
      <c r="W35" s="116"/>
      <c r="X35" s="115"/>
      <c r="Y35" s="115"/>
      <c r="Z35" s="115"/>
    </row>
    <row r="36" spans="3:26" ht="12.75" customHeight="1" hidden="1">
      <c r="C36" s="116"/>
      <c r="D36" s="111"/>
      <c r="E36" s="126"/>
      <c r="F36" s="127"/>
      <c r="G36" s="128"/>
      <c r="H36" s="115"/>
      <c r="I36" s="115"/>
      <c r="J36" s="115"/>
      <c r="K36" s="116"/>
      <c r="L36" s="115"/>
      <c r="M36" s="115"/>
      <c r="N36" s="115"/>
      <c r="O36" s="116"/>
      <c r="P36" s="115"/>
      <c r="Q36" s="115"/>
      <c r="R36" s="115"/>
      <c r="S36" s="116"/>
      <c r="T36" s="115"/>
      <c r="U36" s="115"/>
      <c r="V36" s="115"/>
      <c r="W36" s="116"/>
      <c r="X36" s="115"/>
      <c r="Y36" s="115"/>
      <c r="Z36" s="115"/>
    </row>
    <row r="37" spans="1:26" ht="10.5" customHeight="1">
      <c r="A37" s="80" t="s">
        <v>1028</v>
      </c>
      <c r="B37" s="81" t="s">
        <v>296</v>
      </c>
      <c r="C37" s="116"/>
      <c r="D37" s="111"/>
      <c r="E37" s="126"/>
      <c r="F37" s="127"/>
      <c r="G37" s="128"/>
      <c r="H37" s="115"/>
      <c r="I37" s="115"/>
      <c r="J37" s="115"/>
      <c r="K37" s="116"/>
      <c r="L37" s="115"/>
      <c r="M37" s="115"/>
      <c r="N37" s="115"/>
      <c r="O37" s="116"/>
      <c r="P37" s="115"/>
      <c r="Q37" s="115"/>
      <c r="R37" s="115"/>
      <c r="S37" s="116"/>
      <c r="T37" s="115"/>
      <c r="U37" s="115"/>
      <c r="V37" s="115"/>
      <c r="W37" s="116"/>
      <c r="X37" s="115"/>
      <c r="Y37" s="115"/>
      <c r="Z37" s="115"/>
    </row>
    <row r="38" spans="3:26" ht="12.75" customHeight="1" hidden="1">
      <c r="C38" s="116"/>
      <c r="D38" s="111"/>
      <c r="E38" s="126"/>
      <c r="F38" s="127"/>
      <c r="G38" s="128"/>
      <c r="H38" s="115"/>
      <c r="I38" s="115"/>
      <c r="J38" s="115"/>
      <c r="K38" s="116"/>
      <c r="L38" s="115"/>
      <c r="M38" s="115"/>
      <c r="N38" s="115"/>
      <c r="O38" s="116"/>
      <c r="P38" s="115"/>
      <c r="Q38" s="115"/>
      <c r="R38" s="115"/>
      <c r="S38" s="116"/>
      <c r="T38" s="115"/>
      <c r="U38" s="115"/>
      <c r="V38" s="115"/>
      <c r="W38" s="116"/>
      <c r="X38" s="115"/>
      <c r="Y38" s="115"/>
      <c r="Z38" s="115"/>
    </row>
    <row r="39" spans="3:26" ht="12.75" customHeight="1" hidden="1">
      <c r="C39" s="116"/>
      <c r="D39" s="111"/>
      <c r="E39" s="126"/>
      <c r="F39" s="127"/>
      <c r="G39" s="128"/>
      <c r="H39" s="115"/>
      <c r="I39" s="115"/>
      <c r="J39" s="115"/>
      <c r="K39" s="116"/>
      <c r="L39" s="115"/>
      <c r="M39" s="115"/>
      <c r="N39" s="115"/>
      <c r="O39" s="116"/>
      <c r="P39" s="115"/>
      <c r="Q39" s="115"/>
      <c r="R39" s="115"/>
      <c r="S39" s="116"/>
      <c r="T39" s="115"/>
      <c r="U39" s="115"/>
      <c r="V39" s="115"/>
      <c r="W39" s="116"/>
      <c r="X39" s="115"/>
      <c r="Y39" s="115"/>
      <c r="Z39" s="115"/>
    </row>
    <row r="40" spans="1:26" ht="10.5" customHeight="1">
      <c r="A40" s="80" t="s">
        <v>1030</v>
      </c>
      <c r="B40" s="81" t="s">
        <v>297</v>
      </c>
      <c r="C40" s="116"/>
      <c r="D40" s="111"/>
      <c r="E40" s="126"/>
      <c r="F40" s="127"/>
      <c r="G40" s="128"/>
      <c r="H40" s="115"/>
      <c r="I40" s="115"/>
      <c r="J40" s="115"/>
      <c r="K40" s="116"/>
      <c r="L40" s="115"/>
      <c r="M40" s="115"/>
      <c r="N40" s="115"/>
      <c r="O40" s="116"/>
      <c r="P40" s="115"/>
      <c r="Q40" s="115"/>
      <c r="R40" s="115"/>
      <c r="S40" s="116"/>
      <c r="T40" s="115"/>
      <c r="U40" s="115"/>
      <c r="V40" s="115"/>
      <c r="W40" s="116"/>
      <c r="X40" s="115"/>
      <c r="Y40" s="115"/>
      <c r="Z40" s="115"/>
    </row>
    <row r="41" spans="3:26" ht="12.75" customHeight="1" hidden="1">
      <c r="C41" s="116"/>
      <c r="D41" s="111"/>
      <c r="E41" s="126"/>
      <c r="F41" s="127"/>
      <c r="G41" s="128"/>
      <c r="H41" s="115"/>
      <c r="I41" s="115"/>
      <c r="J41" s="115"/>
      <c r="K41" s="116"/>
      <c r="L41" s="115"/>
      <c r="M41" s="115"/>
      <c r="N41" s="115"/>
      <c r="O41" s="116"/>
      <c r="P41" s="115"/>
      <c r="Q41" s="115"/>
      <c r="R41" s="115"/>
      <c r="S41" s="116"/>
      <c r="T41" s="115"/>
      <c r="U41" s="115"/>
      <c r="V41" s="115"/>
      <c r="W41" s="116"/>
      <c r="X41" s="115"/>
      <c r="Y41" s="115"/>
      <c r="Z41" s="115"/>
    </row>
    <row r="42" spans="3:26" ht="12.75" customHeight="1" hidden="1">
      <c r="C42" s="116"/>
      <c r="D42" s="111"/>
      <c r="E42" s="126"/>
      <c r="F42" s="127"/>
      <c r="G42" s="128"/>
      <c r="H42" s="115"/>
      <c r="I42" s="115"/>
      <c r="J42" s="115"/>
      <c r="K42" s="116"/>
      <c r="L42" s="115"/>
      <c r="M42" s="115"/>
      <c r="N42" s="115"/>
      <c r="O42" s="116"/>
      <c r="P42" s="115"/>
      <c r="Q42" s="115"/>
      <c r="R42" s="115"/>
      <c r="S42" s="116"/>
      <c r="T42" s="115"/>
      <c r="U42" s="115"/>
      <c r="V42" s="115"/>
      <c r="W42" s="116"/>
      <c r="X42" s="115"/>
      <c r="Y42" s="115"/>
      <c r="Z42" s="115"/>
    </row>
    <row r="43" spans="1:26" ht="10.5" customHeight="1">
      <c r="A43" s="80" t="s">
        <v>1032</v>
      </c>
      <c r="B43" s="81" t="s">
        <v>298</v>
      </c>
      <c r="C43" s="116"/>
      <c r="D43" s="111"/>
      <c r="E43" s="126"/>
      <c r="F43" s="127"/>
      <c r="G43" s="128"/>
      <c r="H43" s="115"/>
      <c r="I43" s="115"/>
      <c r="J43" s="115"/>
      <c r="K43" s="116"/>
      <c r="L43" s="115"/>
      <c r="M43" s="115"/>
      <c r="N43" s="115"/>
      <c r="O43" s="116"/>
      <c r="P43" s="115"/>
      <c r="Q43" s="115"/>
      <c r="R43" s="115"/>
      <c r="S43" s="116"/>
      <c r="T43" s="115"/>
      <c r="U43" s="115"/>
      <c r="V43" s="115"/>
      <c r="W43" s="116"/>
      <c r="X43" s="115"/>
      <c r="Y43" s="115"/>
      <c r="Z43" s="115"/>
    </row>
    <row r="44" spans="3:26" ht="12.75" customHeight="1" hidden="1">
      <c r="C44" s="116"/>
      <c r="D44" s="111"/>
      <c r="E44" s="126"/>
      <c r="F44" s="127"/>
      <c r="G44" s="128"/>
      <c r="H44" s="115"/>
      <c r="I44" s="115"/>
      <c r="J44" s="115"/>
      <c r="K44" s="116"/>
      <c r="L44" s="115"/>
      <c r="M44" s="115"/>
      <c r="N44" s="115"/>
      <c r="O44" s="116"/>
      <c r="P44" s="115"/>
      <c r="Q44" s="115"/>
      <c r="R44" s="115"/>
      <c r="S44" s="116"/>
      <c r="T44" s="115"/>
      <c r="U44" s="115"/>
      <c r="V44" s="115"/>
      <c r="W44" s="116"/>
      <c r="X44" s="115"/>
      <c r="Y44" s="115"/>
      <c r="Z44" s="115"/>
    </row>
    <row r="45" spans="3:26" ht="12.75" customHeight="1" hidden="1">
      <c r="C45" s="116"/>
      <c r="D45" s="111"/>
      <c r="E45" s="126"/>
      <c r="F45" s="127"/>
      <c r="G45" s="128"/>
      <c r="H45" s="115"/>
      <c r="I45" s="115"/>
      <c r="J45" s="115"/>
      <c r="K45" s="116"/>
      <c r="L45" s="115"/>
      <c r="M45" s="115"/>
      <c r="N45" s="115"/>
      <c r="O45" s="116"/>
      <c r="P45" s="115"/>
      <c r="Q45" s="115"/>
      <c r="R45" s="115"/>
      <c r="S45" s="116"/>
      <c r="T45" s="115"/>
      <c r="U45" s="115"/>
      <c r="V45" s="115"/>
      <c r="W45" s="116"/>
      <c r="X45" s="115"/>
      <c r="Y45" s="115"/>
      <c r="Z45" s="115"/>
    </row>
    <row r="46" spans="1:26" ht="10.5" customHeight="1">
      <c r="A46" s="80" t="s">
        <v>1034</v>
      </c>
      <c r="B46" s="81" t="s">
        <v>942</v>
      </c>
      <c r="C46" s="116"/>
      <c r="D46" s="111"/>
      <c r="E46" s="126"/>
      <c r="F46" s="127"/>
      <c r="G46" s="128"/>
      <c r="H46" s="115"/>
      <c r="I46" s="115"/>
      <c r="J46" s="115"/>
      <c r="K46" s="116"/>
      <c r="L46" s="115"/>
      <c r="M46" s="115"/>
      <c r="N46" s="115"/>
      <c r="O46" s="116"/>
      <c r="P46" s="115"/>
      <c r="Q46" s="115"/>
      <c r="R46" s="115"/>
      <c r="S46" s="116"/>
      <c r="T46" s="115"/>
      <c r="U46" s="115"/>
      <c r="V46" s="115"/>
      <c r="W46" s="116"/>
      <c r="X46" s="115"/>
      <c r="Y46" s="115"/>
      <c r="Z46" s="115"/>
    </row>
    <row r="47" spans="3:26" ht="12.75" customHeight="1" hidden="1">
      <c r="C47" s="116"/>
      <c r="D47" s="111"/>
      <c r="E47" s="126"/>
      <c r="F47" s="127"/>
      <c r="G47" s="128"/>
      <c r="H47" s="115"/>
      <c r="I47" s="115"/>
      <c r="J47" s="115"/>
      <c r="K47" s="116"/>
      <c r="L47" s="115"/>
      <c r="M47" s="115"/>
      <c r="N47" s="115"/>
      <c r="O47" s="116"/>
      <c r="P47" s="115"/>
      <c r="Q47" s="115"/>
      <c r="R47" s="115"/>
      <c r="S47" s="116"/>
      <c r="T47" s="115"/>
      <c r="U47" s="115"/>
      <c r="V47" s="115"/>
      <c r="W47" s="116"/>
      <c r="X47" s="115"/>
      <c r="Y47" s="115"/>
      <c r="Z47" s="115"/>
    </row>
    <row r="48" spans="3:26" ht="12.75" customHeight="1" hidden="1">
      <c r="C48" s="116"/>
      <c r="D48" s="111"/>
      <c r="E48" s="126"/>
      <c r="F48" s="127"/>
      <c r="G48" s="128"/>
      <c r="H48" s="115"/>
      <c r="I48" s="115"/>
      <c r="J48" s="115"/>
      <c r="K48" s="116"/>
      <c r="L48" s="115"/>
      <c r="M48" s="115"/>
      <c r="N48" s="115"/>
      <c r="O48" s="116"/>
      <c r="P48" s="115"/>
      <c r="Q48" s="115"/>
      <c r="R48" s="115"/>
      <c r="S48" s="116"/>
      <c r="T48" s="115"/>
      <c r="U48" s="115"/>
      <c r="V48" s="115"/>
      <c r="W48" s="116"/>
      <c r="X48" s="115"/>
      <c r="Y48" s="115"/>
      <c r="Z48" s="115"/>
    </row>
    <row r="49" spans="1:26" ht="10.5" customHeight="1">
      <c r="A49" s="80" t="s">
        <v>1036</v>
      </c>
      <c r="B49" s="81" t="s">
        <v>299</v>
      </c>
      <c r="C49" s="116"/>
      <c r="D49" s="111"/>
      <c r="E49" s="126"/>
      <c r="F49" s="127"/>
      <c r="G49" s="128"/>
      <c r="H49" s="115"/>
      <c r="I49" s="115"/>
      <c r="J49" s="115"/>
      <c r="K49" s="116"/>
      <c r="L49" s="115"/>
      <c r="M49" s="115"/>
      <c r="N49" s="115"/>
      <c r="O49" s="116"/>
      <c r="P49" s="115"/>
      <c r="Q49" s="115"/>
      <c r="R49" s="115"/>
      <c r="S49" s="116"/>
      <c r="T49" s="115"/>
      <c r="U49" s="115"/>
      <c r="V49" s="115"/>
      <c r="W49" s="116"/>
      <c r="X49" s="115"/>
      <c r="Y49" s="115"/>
      <c r="Z49" s="115"/>
    </row>
    <row r="50" spans="3:26" ht="12.75" customHeight="1" hidden="1">
      <c r="C50" s="116"/>
      <c r="D50" s="111"/>
      <c r="E50" s="126"/>
      <c r="F50" s="127"/>
      <c r="G50" s="128"/>
      <c r="H50" s="115"/>
      <c r="I50" s="115"/>
      <c r="J50" s="115"/>
      <c r="K50" s="116"/>
      <c r="L50" s="115"/>
      <c r="M50" s="115"/>
      <c r="N50" s="115"/>
      <c r="O50" s="116"/>
      <c r="P50" s="115"/>
      <c r="Q50" s="115"/>
      <c r="R50" s="115"/>
      <c r="S50" s="116"/>
      <c r="T50" s="115"/>
      <c r="U50" s="115"/>
      <c r="V50" s="115"/>
      <c r="W50" s="116"/>
      <c r="X50" s="115"/>
      <c r="Y50" s="115"/>
      <c r="Z50" s="115"/>
    </row>
    <row r="51" spans="3:26" ht="12.75" customHeight="1" hidden="1">
      <c r="C51" s="116"/>
      <c r="D51" s="111"/>
      <c r="E51" s="126"/>
      <c r="F51" s="127"/>
      <c r="G51" s="128"/>
      <c r="H51" s="115"/>
      <c r="I51" s="115"/>
      <c r="J51" s="115"/>
      <c r="K51" s="116"/>
      <c r="L51" s="115"/>
      <c r="M51" s="115"/>
      <c r="N51" s="115"/>
      <c r="O51" s="116"/>
      <c r="P51" s="115"/>
      <c r="Q51" s="115"/>
      <c r="R51" s="115"/>
      <c r="S51" s="116"/>
      <c r="T51" s="115"/>
      <c r="U51" s="115"/>
      <c r="V51" s="115"/>
      <c r="W51" s="116"/>
      <c r="X51" s="115"/>
      <c r="Y51" s="115"/>
      <c r="Z51" s="115"/>
    </row>
    <row r="52" spans="1:26" ht="10.5" customHeight="1">
      <c r="A52" s="80" t="s">
        <v>1037</v>
      </c>
      <c r="B52" s="81" t="s">
        <v>1042</v>
      </c>
      <c r="C52" s="116"/>
      <c r="D52" s="111"/>
      <c r="E52" s="126"/>
      <c r="F52" s="127"/>
      <c r="G52" s="128"/>
      <c r="H52" s="115"/>
      <c r="I52" s="115"/>
      <c r="J52" s="115"/>
      <c r="K52" s="116"/>
      <c r="L52" s="115"/>
      <c r="M52" s="115"/>
      <c r="N52" s="115"/>
      <c r="O52" s="116"/>
      <c r="P52" s="115"/>
      <c r="Q52" s="115"/>
      <c r="R52" s="115"/>
      <c r="S52" s="116"/>
      <c r="T52" s="115"/>
      <c r="U52" s="115"/>
      <c r="V52" s="115"/>
      <c r="W52" s="116"/>
      <c r="X52" s="115"/>
      <c r="Y52" s="115"/>
      <c r="Z52" s="115"/>
    </row>
    <row r="53" spans="3:26" ht="12.75" customHeight="1" hidden="1">
      <c r="C53" s="116"/>
      <c r="D53" s="111"/>
      <c r="E53" s="126"/>
      <c r="F53" s="127"/>
      <c r="G53" s="128"/>
      <c r="H53" s="115"/>
      <c r="I53" s="115"/>
      <c r="J53" s="115"/>
      <c r="K53" s="116"/>
      <c r="L53" s="115"/>
      <c r="M53" s="115"/>
      <c r="N53" s="115"/>
      <c r="O53" s="116"/>
      <c r="P53" s="115"/>
      <c r="Q53" s="115"/>
      <c r="R53" s="115"/>
      <c r="S53" s="116"/>
      <c r="T53" s="115"/>
      <c r="U53" s="115"/>
      <c r="V53" s="115"/>
      <c r="W53" s="116"/>
      <c r="X53" s="115"/>
      <c r="Y53" s="115"/>
      <c r="Z53" s="115"/>
    </row>
    <row r="54" spans="3:26" ht="12.75" customHeight="1" hidden="1">
      <c r="C54" s="116"/>
      <c r="D54" s="111"/>
      <c r="E54" s="126"/>
      <c r="F54" s="127"/>
      <c r="G54" s="128"/>
      <c r="H54" s="115"/>
      <c r="I54" s="115"/>
      <c r="J54" s="115"/>
      <c r="K54" s="116"/>
      <c r="L54" s="115"/>
      <c r="M54" s="115"/>
      <c r="N54" s="115"/>
      <c r="O54" s="116"/>
      <c r="P54" s="115"/>
      <c r="Q54" s="115"/>
      <c r="R54" s="115"/>
      <c r="S54" s="116"/>
      <c r="T54" s="115"/>
      <c r="U54" s="115"/>
      <c r="V54" s="115"/>
      <c r="W54" s="116"/>
      <c r="X54" s="115"/>
      <c r="Y54" s="115"/>
      <c r="Z54" s="115"/>
    </row>
    <row r="55" spans="1:26" s="33" customFormat="1" ht="10.5" customHeight="1">
      <c r="A55" s="129" t="s">
        <v>1040</v>
      </c>
      <c r="B55" s="130" t="s">
        <v>300</v>
      </c>
      <c r="C55" s="125"/>
      <c r="D55" s="120"/>
      <c r="E55" s="131"/>
      <c r="F55" s="122"/>
      <c r="G55" s="132"/>
      <c r="H55" s="124"/>
      <c r="I55" s="124"/>
      <c r="J55" s="124"/>
      <c r="K55" s="125"/>
      <c r="L55" s="124"/>
      <c r="M55" s="124"/>
      <c r="N55" s="124"/>
      <c r="O55" s="125"/>
      <c r="P55" s="124"/>
      <c r="Q55" s="124"/>
      <c r="R55" s="124"/>
      <c r="S55" s="125"/>
      <c r="T55" s="124"/>
      <c r="U55" s="124"/>
      <c r="V55" s="124"/>
      <c r="W55" s="125"/>
      <c r="X55" s="124"/>
      <c r="Y55" s="124"/>
      <c r="Z55" s="124"/>
    </row>
    <row r="56" spans="3:26" ht="12.75" customHeight="1" hidden="1">
      <c r="C56" s="116"/>
      <c r="D56" s="111"/>
      <c r="E56" s="126"/>
      <c r="F56" s="113"/>
      <c r="G56" s="132"/>
      <c r="H56" s="115"/>
      <c r="I56" s="115"/>
      <c r="J56" s="115"/>
      <c r="K56" s="116"/>
      <c r="L56" s="115"/>
      <c r="M56" s="115"/>
      <c r="N56" s="115"/>
      <c r="O56" s="116"/>
      <c r="P56" s="115"/>
      <c r="Q56" s="115"/>
      <c r="R56" s="115"/>
      <c r="S56" s="116"/>
      <c r="T56" s="115"/>
      <c r="U56" s="115"/>
      <c r="V56" s="115"/>
      <c r="W56" s="116"/>
      <c r="X56" s="115"/>
      <c r="Y56" s="115"/>
      <c r="Z56" s="115"/>
    </row>
    <row r="57" spans="1:26" s="33" customFormat="1" ht="12.75">
      <c r="A57" s="117" t="s">
        <v>1044</v>
      </c>
      <c r="B57" s="118" t="s">
        <v>1045</v>
      </c>
      <c r="C57" s="119"/>
      <c r="D57" s="120"/>
      <c r="E57" s="121"/>
      <c r="F57" s="122"/>
      <c r="G57" s="123"/>
      <c r="H57" s="124"/>
      <c r="I57" s="124"/>
      <c r="J57" s="124"/>
      <c r="K57" s="125"/>
      <c r="L57" s="124"/>
      <c r="M57" s="124"/>
      <c r="N57" s="124"/>
      <c r="O57" s="125"/>
      <c r="P57" s="124"/>
      <c r="Q57" s="124"/>
      <c r="R57" s="124"/>
      <c r="S57" s="125"/>
      <c r="T57" s="124"/>
      <c r="U57" s="124"/>
      <c r="V57" s="124"/>
      <c r="W57" s="125"/>
      <c r="X57" s="124"/>
      <c r="Y57" s="124"/>
      <c r="Z57" s="124"/>
    </row>
    <row r="58" spans="1:26" ht="12.75" customHeight="1" hidden="1">
      <c r="A58" s="108"/>
      <c r="B58" s="109"/>
      <c r="C58" s="110"/>
      <c r="D58" s="111"/>
      <c r="E58" s="112"/>
      <c r="F58" s="113"/>
      <c r="G58" s="123"/>
      <c r="H58" s="115"/>
      <c r="I58" s="115"/>
      <c r="J58" s="115"/>
      <c r="K58" s="116"/>
      <c r="L58" s="115"/>
      <c r="M58" s="115"/>
      <c r="N58" s="115"/>
      <c r="O58" s="116"/>
      <c r="P58" s="115"/>
      <c r="Q58" s="115"/>
      <c r="R58" s="115"/>
      <c r="S58" s="116"/>
      <c r="T58" s="115"/>
      <c r="U58" s="115"/>
      <c r="V58" s="115"/>
      <c r="W58" s="116"/>
      <c r="X58" s="115"/>
      <c r="Y58" s="115"/>
      <c r="Z58" s="115"/>
    </row>
    <row r="59" spans="1:26" ht="10.5" customHeight="1">
      <c r="A59" s="80" t="s">
        <v>1046</v>
      </c>
      <c r="B59" s="81" t="s">
        <v>301</v>
      </c>
      <c r="C59" s="116"/>
      <c r="D59" s="111"/>
      <c r="E59" s="126"/>
      <c r="F59" s="127"/>
      <c r="G59" s="128"/>
      <c r="H59" s="115"/>
      <c r="I59" s="115"/>
      <c r="J59" s="115"/>
      <c r="K59" s="116"/>
      <c r="L59" s="115"/>
      <c r="M59" s="115"/>
      <c r="N59" s="115"/>
      <c r="O59" s="116"/>
      <c r="P59" s="115"/>
      <c r="Q59" s="115"/>
      <c r="R59" s="115"/>
      <c r="S59" s="116"/>
      <c r="T59" s="115"/>
      <c r="U59" s="115"/>
      <c r="V59" s="115"/>
      <c r="W59" s="116"/>
      <c r="X59" s="115"/>
      <c r="Y59" s="115"/>
      <c r="Z59" s="115"/>
    </row>
    <row r="60" spans="3:26" ht="12.75" customHeight="1" hidden="1">
      <c r="C60" s="116"/>
      <c r="D60" s="111"/>
      <c r="E60" s="126"/>
      <c r="F60" s="127"/>
      <c r="G60" s="128"/>
      <c r="H60" s="115"/>
      <c r="I60" s="115"/>
      <c r="J60" s="115"/>
      <c r="K60" s="116"/>
      <c r="L60" s="115"/>
      <c r="M60" s="115"/>
      <c r="N60" s="115"/>
      <c r="O60" s="116"/>
      <c r="P60" s="115"/>
      <c r="Q60" s="115"/>
      <c r="R60" s="115"/>
      <c r="S60" s="116"/>
      <c r="T60" s="115"/>
      <c r="U60" s="115"/>
      <c r="V60" s="115"/>
      <c r="W60" s="116"/>
      <c r="X60" s="115"/>
      <c r="Y60" s="115"/>
      <c r="Z60" s="115"/>
    </row>
    <row r="61" spans="1:26" ht="12.75">
      <c r="A61" s="108" t="s">
        <v>1047</v>
      </c>
      <c r="B61" s="109" t="s">
        <v>1048</v>
      </c>
      <c r="C61" s="110"/>
      <c r="D61" s="111"/>
      <c r="E61" s="112"/>
      <c r="F61" s="113"/>
      <c r="G61" s="114"/>
      <c r="H61" s="115"/>
      <c r="I61" s="115"/>
      <c r="J61" s="115"/>
      <c r="K61" s="116"/>
      <c r="L61" s="115"/>
      <c r="M61" s="115"/>
      <c r="N61" s="115"/>
      <c r="O61" s="116"/>
      <c r="P61" s="115"/>
      <c r="Q61" s="115"/>
      <c r="R61" s="115"/>
      <c r="S61" s="116"/>
      <c r="T61" s="115"/>
      <c r="U61" s="115"/>
      <c r="V61" s="115"/>
      <c r="W61" s="116"/>
      <c r="X61" s="115"/>
      <c r="Y61" s="115"/>
      <c r="Z61" s="115"/>
    </row>
    <row r="62" spans="1:26" ht="12.75">
      <c r="A62" s="108" t="s">
        <v>1049</v>
      </c>
      <c r="B62" s="109" t="s">
        <v>1050</v>
      </c>
      <c r="C62" s="110"/>
      <c r="D62" s="111"/>
      <c r="E62" s="112"/>
      <c r="F62" s="113"/>
      <c r="G62" s="123"/>
      <c r="H62" s="115"/>
      <c r="I62" s="115"/>
      <c r="J62" s="115"/>
      <c r="K62" s="116"/>
      <c r="L62" s="115"/>
      <c r="M62" s="115"/>
      <c r="N62" s="115"/>
      <c r="O62" s="116"/>
      <c r="P62" s="115"/>
      <c r="Q62" s="115"/>
      <c r="R62" s="115"/>
      <c r="S62" s="116"/>
      <c r="T62" s="115"/>
      <c r="U62" s="115"/>
      <c r="V62" s="115"/>
      <c r="W62" s="116"/>
      <c r="X62" s="115"/>
      <c r="Y62" s="115"/>
      <c r="Z62" s="115"/>
    </row>
    <row r="63" spans="1:26" ht="12.75" customHeight="1" hidden="1">
      <c r="A63" s="108"/>
      <c r="B63" s="109"/>
      <c r="C63" s="110"/>
      <c r="D63" s="111"/>
      <c r="E63" s="112"/>
      <c r="F63" s="113"/>
      <c r="G63" s="123"/>
      <c r="H63" s="115"/>
      <c r="I63" s="115"/>
      <c r="J63" s="115"/>
      <c r="K63" s="116"/>
      <c r="L63" s="115"/>
      <c r="M63" s="115"/>
      <c r="N63" s="115"/>
      <c r="O63" s="116"/>
      <c r="P63" s="115"/>
      <c r="Q63" s="115"/>
      <c r="R63" s="115"/>
      <c r="S63" s="116"/>
      <c r="T63" s="115"/>
      <c r="U63" s="115"/>
      <c r="V63" s="115"/>
      <c r="W63" s="116"/>
      <c r="X63" s="115"/>
      <c r="Y63" s="115"/>
      <c r="Z63" s="115"/>
    </row>
    <row r="64" spans="1:26" ht="10.5" customHeight="1">
      <c r="A64" s="135" t="s">
        <v>1051</v>
      </c>
      <c r="B64" s="136" t="s">
        <v>302</v>
      </c>
      <c r="C64" s="137"/>
      <c r="D64" s="138"/>
      <c r="E64" s="139"/>
      <c r="F64" s="127"/>
      <c r="G64" s="114"/>
      <c r="H64" s="115"/>
      <c r="I64" s="115"/>
      <c r="J64" s="115"/>
      <c r="K64" s="116"/>
      <c r="L64" s="115"/>
      <c r="M64" s="115"/>
      <c r="N64" s="115"/>
      <c r="O64" s="116"/>
      <c r="P64" s="115"/>
      <c r="Q64" s="115"/>
      <c r="R64" s="115"/>
      <c r="S64" s="116"/>
      <c r="T64" s="115"/>
      <c r="U64" s="115"/>
      <c r="V64" s="115"/>
      <c r="W64" s="116"/>
      <c r="X64" s="115"/>
      <c r="Y64" s="115"/>
      <c r="Z64" s="115"/>
    </row>
    <row r="65" spans="1:26" ht="12.75" customHeight="1" hidden="1">
      <c r="A65" s="135"/>
      <c r="B65" s="136"/>
      <c r="C65" s="137"/>
      <c r="D65" s="138"/>
      <c r="E65" s="139"/>
      <c r="F65" s="127"/>
      <c r="G65" s="114"/>
      <c r="H65" s="115"/>
      <c r="I65" s="115"/>
      <c r="J65" s="115"/>
      <c r="K65" s="116"/>
      <c r="L65" s="115"/>
      <c r="M65" s="115"/>
      <c r="N65" s="115"/>
      <c r="O65" s="116"/>
      <c r="P65" s="115"/>
      <c r="Q65" s="115"/>
      <c r="R65" s="115"/>
      <c r="S65" s="116"/>
      <c r="T65" s="115"/>
      <c r="U65" s="115"/>
      <c r="V65" s="115"/>
      <c r="W65" s="116"/>
      <c r="X65" s="115"/>
      <c r="Y65" s="115"/>
      <c r="Z65" s="115"/>
    </row>
    <row r="66" spans="1:26" ht="10.5" customHeight="1">
      <c r="A66" s="140" t="s">
        <v>1053</v>
      </c>
      <c r="B66" s="141" t="s">
        <v>1054</v>
      </c>
      <c r="C66" s="137"/>
      <c r="D66" s="138"/>
      <c r="E66" s="139"/>
      <c r="F66" s="113"/>
      <c r="G66" s="123"/>
      <c r="H66" s="115"/>
      <c r="I66" s="115"/>
      <c r="J66" s="115"/>
      <c r="K66" s="116"/>
      <c r="L66" s="115"/>
      <c r="M66" s="115"/>
      <c r="N66" s="115"/>
      <c r="O66" s="116"/>
      <c r="P66" s="115"/>
      <c r="Q66" s="115"/>
      <c r="R66" s="115"/>
      <c r="S66" s="116"/>
      <c r="T66" s="115"/>
      <c r="U66" s="115"/>
      <c r="V66" s="115"/>
      <c r="W66" s="116"/>
      <c r="X66" s="115"/>
      <c r="Y66" s="115"/>
      <c r="Z66" s="115"/>
    </row>
    <row r="67" spans="1:26" ht="12.75" customHeight="1" hidden="1">
      <c r="A67" s="140"/>
      <c r="B67" s="141"/>
      <c r="C67" s="137"/>
      <c r="D67" s="138"/>
      <c r="E67" s="139"/>
      <c r="F67" s="113"/>
      <c r="G67" s="123"/>
      <c r="H67" s="115"/>
      <c r="I67" s="115"/>
      <c r="J67" s="115"/>
      <c r="K67" s="116"/>
      <c r="L67" s="115"/>
      <c r="M67" s="115"/>
      <c r="N67" s="115"/>
      <c r="O67" s="116"/>
      <c r="P67" s="115"/>
      <c r="Q67" s="115"/>
      <c r="R67" s="115"/>
      <c r="S67" s="116"/>
      <c r="T67" s="115"/>
      <c r="U67" s="115"/>
      <c r="V67" s="115"/>
      <c r="W67" s="116"/>
      <c r="X67" s="115"/>
      <c r="Y67" s="115"/>
      <c r="Z67" s="115"/>
    </row>
    <row r="68" spans="1:26" ht="10.5" customHeight="1">
      <c r="A68" s="135" t="s">
        <v>1055</v>
      </c>
      <c r="B68" s="142" t="s">
        <v>303</v>
      </c>
      <c r="C68" s="137"/>
      <c r="D68" s="138"/>
      <c r="E68" s="139"/>
      <c r="F68" s="127"/>
      <c r="G68" s="128"/>
      <c r="H68" s="115"/>
      <c r="I68" s="115"/>
      <c r="J68" s="115"/>
      <c r="K68" s="116"/>
      <c r="L68" s="115"/>
      <c r="M68" s="115"/>
      <c r="N68" s="115"/>
      <c r="O68" s="116"/>
      <c r="P68" s="115"/>
      <c r="Q68" s="115"/>
      <c r="R68" s="115"/>
      <c r="S68" s="116"/>
      <c r="T68" s="115"/>
      <c r="U68" s="115"/>
      <c r="V68" s="115"/>
      <c r="W68" s="116"/>
      <c r="X68" s="115"/>
      <c r="Y68" s="115"/>
      <c r="Z68" s="115"/>
    </row>
    <row r="69" spans="1:26" ht="12.75" customHeight="1" hidden="1">
      <c r="A69" s="135"/>
      <c r="B69" s="142"/>
      <c r="C69" s="137"/>
      <c r="D69" s="138"/>
      <c r="E69" s="139"/>
      <c r="F69" s="127"/>
      <c r="G69" s="128"/>
      <c r="H69" s="115"/>
      <c r="I69" s="115"/>
      <c r="J69" s="115"/>
      <c r="K69" s="116"/>
      <c r="L69" s="115"/>
      <c r="M69" s="115"/>
      <c r="N69" s="115"/>
      <c r="O69" s="116"/>
      <c r="P69" s="115"/>
      <c r="Q69" s="115"/>
      <c r="R69" s="115"/>
      <c r="S69" s="116"/>
      <c r="T69" s="115"/>
      <c r="U69" s="115"/>
      <c r="V69" s="115"/>
      <c r="W69" s="116"/>
      <c r="X69" s="115"/>
      <c r="Y69" s="115"/>
      <c r="Z69" s="115"/>
    </row>
    <row r="70" spans="1:26" ht="12.75" customHeight="1" hidden="1">
      <c r="A70" s="135"/>
      <c r="B70" s="142"/>
      <c r="C70" s="137"/>
      <c r="D70" s="138"/>
      <c r="E70" s="139"/>
      <c r="F70" s="127"/>
      <c r="G70" s="128"/>
      <c r="H70" s="115"/>
      <c r="I70" s="115"/>
      <c r="J70" s="115"/>
      <c r="K70" s="116"/>
      <c r="L70" s="115"/>
      <c r="M70" s="115"/>
      <c r="N70" s="115"/>
      <c r="O70" s="116"/>
      <c r="P70" s="115"/>
      <c r="Q70" s="115"/>
      <c r="R70" s="115"/>
      <c r="S70" s="116"/>
      <c r="T70" s="115"/>
      <c r="U70" s="115"/>
      <c r="V70" s="115"/>
      <c r="W70" s="116"/>
      <c r="X70" s="115"/>
      <c r="Y70" s="115"/>
      <c r="Z70" s="115"/>
    </row>
    <row r="71" spans="1:26" ht="10.5" customHeight="1">
      <c r="A71" s="135" t="s">
        <v>1056</v>
      </c>
      <c r="B71" s="142" t="s">
        <v>150</v>
      </c>
      <c r="C71" s="137"/>
      <c r="D71" s="138"/>
      <c r="E71" s="139"/>
      <c r="F71" s="127"/>
      <c r="G71" s="128"/>
      <c r="H71" s="115"/>
      <c r="I71" s="115"/>
      <c r="J71" s="115"/>
      <c r="K71" s="116"/>
      <c r="L71" s="115"/>
      <c r="M71" s="115"/>
      <c r="N71" s="115"/>
      <c r="O71" s="116"/>
      <c r="P71" s="115"/>
      <c r="Q71" s="115"/>
      <c r="R71" s="115"/>
      <c r="S71" s="116"/>
      <c r="T71" s="115"/>
      <c r="U71" s="115"/>
      <c r="V71" s="115"/>
      <c r="W71" s="116"/>
      <c r="X71" s="115"/>
      <c r="Y71" s="115"/>
      <c r="Z71" s="115"/>
    </row>
    <row r="72" spans="1:26" ht="12.75" customHeight="1" hidden="1">
      <c r="A72" s="135"/>
      <c r="B72" s="142"/>
      <c r="C72" s="137"/>
      <c r="D72" s="138"/>
      <c r="E72" s="139"/>
      <c r="F72" s="127"/>
      <c r="G72" s="128"/>
      <c r="H72" s="115"/>
      <c r="I72" s="115"/>
      <c r="J72" s="115"/>
      <c r="K72" s="116"/>
      <c r="L72" s="115"/>
      <c r="M72" s="115"/>
      <c r="N72" s="115"/>
      <c r="O72" s="116"/>
      <c r="P72" s="115"/>
      <c r="Q72" s="115"/>
      <c r="R72" s="115"/>
      <c r="S72" s="116"/>
      <c r="T72" s="115"/>
      <c r="U72" s="115"/>
      <c r="V72" s="115"/>
      <c r="W72" s="116"/>
      <c r="X72" s="115"/>
      <c r="Y72" s="115"/>
      <c r="Z72" s="115"/>
    </row>
    <row r="73" spans="1:26" ht="12.75" customHeight="1" hidden="1">
      <c r="A73" s="135"/>
      <c r="B73" s="142"/>
      <c r="C73" s="137"/>
      <c r="D73" s="138"/>
      <c r="E73" s="139"/>
      <c r="F73" s="127"/>
      <c r="G73" s="128"/>
      <c r="H73" s="115"/>
      <c r="I73" s="115"/>
      <c r="J73" s="115"/>
      <c r="K73" s="116"/>
      <c r="L73" s="115"/>
      <c r="M73" s="115"/>
      <c r="N73" s="115"/>
      <c r="O73" s="116"/>
      <c r="P73" s="115"/>
      <c r="Q73" s="115"/>
      <c r="R73" s="115"/>
      <c r="S73" s="116"/>
      <c r="T73" s="115"/>
      <c r="U73" s="115"/>
      <c r="V73" s="115"/>
      <c r="W73" s="116"/>
      <c r="X73" s="115"/>
      <c r="Y73" s="115"/>
      <c r="Z73" s="115"/>
    </row>
    <row r="74" spans="1:26" ht="10.5" customHeight="1">
      <c r="A74" s="135" t="s">
        <v>304</v>
      </c>
      <c r="B74" s="142" t="s">
        <v>305</v>
      </c>
      <c r="C74" s="137"/>
      <c r="D74" s="111"/>
      <c r="E74" s="126"/>
      <c r="F74" s="127"/>
      <c r="G74" s="132"/>
      <c r="H74" s="115"/>
      <c r="I74" s="115"/>
      <c r="J74" s="115"/>
      <c r="K74" s="116"/>
      <c r="L74" s="115"/>
      <c r="M74" s="115"/>
      <c r="N74" s="115"/>
      <c r="O74" s="116"/>
      <c r="P74" s="115"/>
      <c r="Q74" s="115"/>
      <c r="R74" s="115"/>
      <c r="S74" s="116"/>
      <c r="T74" s="115"/>
      <c r="U74" s="115"/>
      <c r="V74" s="115"/>
      <c r="W74" s="116"/>
      <c r="X74" s="115"/>
      <c r="Y74" s="115"/>
      <c r="Z74" s="115"/>
    </row>
    <row r="75" spans="1:26" ht="12.75" customHeight="1" hidden="1">
      <c r="A75" s="135"/>
      <c r="B75" s="142"/>
      <c r="C75" s="137"/>
      <c r="D75" s="111"/>
      <c r="E75" s="126"/>
      <c r="F75" s="127"/>
      <c r="G75" s="132"/>
      <c r="H75" s="115"/>
      <c r="I75" s="115"/>
      <c r="J75" s="115"/>
      <c r="K75" s="116"/>
      <c r="L75" s="115"/>
      <c r="M75" s="115"/>
      <c r="N75" s="115"/>
      <c r="O75" s="116"/>
      <c r="P75" s="115"/>
      <c r="Q75" s="115"/>
      <c r="R75" s="115"/>
      <c r="S75" s="116"/>
      <c r="T75" s="115"/>
      <c r="U75" s="115"/>
      <c r="V75" s="115"/>
      <c r="W75" s="116"/>
      <c r="X75" s="115"/>
      <c r="Y75" s="115"/>
      <c r="Z75" s="115"/>
    </row>
    <row r="76" spans="1:26" ht="12.75">
      <c r="A76" s="140" t="s">
        <v>1058</v>
      </c>
      <c r="B76" s="143" t="s">
        <v>956</v>
      </c>
      <c r="C76" s="144"/>
      <c r="D76" s="138"/>
      <c r="E76" s="145"/>
      <c r="F76" s="113"/>
      <c r="G76" s="114"/>
      <c r="H76" s="115"/>
      <c r="I76" s="115"/>
      <c r="J76" s="115"/>
      <c r="K76" s="116"/>
      <c r="L76" s="115"/>
      <c r="M76" s="115"/>
      <c r="N76" s="115"/>
      <c r="O76" s="116"/>
      <c r="P76" s="115"/>
      <c r="Q76" s="115"/>
      <c r="R76" s="115"/>
      <c r="S76" s="116"/>
      <c r="T76" s="115"/>
      <c r="U76" s="115"/>
      <c r="V76" s="115"/>
      <c r="W76" s="116"/>
      <c r="X76" s="115"/>
      <c r="Y76" s="115"/>
      <c r="Z76" s="115"/>
    </row>
    <row r="77" spans="1:26" ht="12.75">
      <c r="A77" s="140" t="s">
        <v>1059</v>
      </c>
      <c r="B77" s="143" t="s">
        <v>1071</v>
      </c>
      <c r="C77" s="144"/>
      <c r="D77" s="138"/>
      <c r="E77" s="145"/>
      <c r="F77" s="113"/>
      <c r="G77" s="114"/>
      <c r="H77" s="115"/>
      <c r="I77" s="115"/>
      <c r="J77" s="115"/>
      <c r="K77" s="116"/>
      <c r="L77" s="115"/>
      <c r="M77" s="115"/>
      <c r="N77" s="115"/>
      <c r="O77" s="116"/>
      <c r="P77" s="115"/>
      <c r="Q77" s="115"/>
      <c r="R77" s="115"/>
      <c r="S77" s="116"/>
      <c r="T77" s="115"/>
      <c r="U77" s="115"/>
      <c r="V77" s="115"/>
      <c r="W77" s="116"/>
      <c r="X77" s="115"/>
      <c r="Y77" s="115"/>
      <c r="Z77" s="115"/>
    </row>
    <row r="78" spans="1:26" ht="12.75" customHeight="1" hidden="1">
      <c r="A78" s="140"/>
      <c r="B78" s="143"/>
      <c r="C78" s="144"/>
      <c r="D78" s="138"/>
      <c r="E78" s="145"/>
      <c r="F78" s="113"/>
      <c r="G78" s="114"/>
      <c r="H78" s="115"/>
      <c r="I78" s="115"/>
      <c r="J78" s="115"/>
      <c r="K78" s="116"/>
      <c r="L78" s="115"/>
      <c r="M78" s="115"/>
      <c r="N78" s="115"/>
      <c r="O78" s="116"/>
      <c r="P78" s="115"/>
      <c r="Q78" s="115"/>
      <c r="R78" s="115"/>
      <c r="S78" s="116"/>
      <c r="T78" s="115"/>
      <c r="U78" s="115"/>
      <c r="V78" s="115"/>
      <c r="W78" s="116"/>
      <c r="X78" s="115"/>
      <c r="Y78" s="115"/>
      <c r="Z78" s="115"/>
    </row>
    <row r="79" spans="1:26" ht="10.5" customHeight="1">
      <c r="A79" s="80" t="s">
        <v>1061</v>
      </c>
      <c r="B79" s="81" t="s">
        <v>1073</v>
      </c>
      <c r="C79" s="116"/>
      <c r="D79" s="111"/>
      <c r="E79" s="126"/>
      <c r="F79" s="127"/>
      <c r="G79" s="114"/>
      <c r="H79" s="115"/>
      <c r="I79" s="115"/>
      <c r="J79" s="115"/>
      <c r="K79" s="116"/>
      <c r="L79" s="115"/>
      <c r="M79" s="115"/>
      <c r="N79" s="115"/>
      <c r="O79" s="116"/>
      <c r="P79" s="115"/>
      <c r="Q79" s="115"/>
      <c r="R79" s="115"/>
      <c r="S79" s="116"/>
      <c r="T79" s="115"/>
      <c r="U79" s="115"/>
      <c r="V79" s="115"/>
      <c r="W79" s="116"/>
      <c r="X79" s="115"/>
      <c r="Y79" s="115"/>
      <c r="Z79" s="115"/>
    </row>
    <row r="80" spans="3:26" ht="12.75" customHeight="1" hidden="1">
      <c r="C80" s="116"/>
      <c r="D80" s="111"/>
      <c r="E80" s="126"/>
      <c r="F80" s="127"/>
      <c r="G80" s="114"/>
      <c r="H80" s="115"/>
      <c r="I80" s="115"/>
      <c r="J80" s="115"/>
      <c r="K80" s="116"/>
      <c r="L80" s="115"/>
      <c r="M80" s="115"/>
      <c r="N80" s="115"/>
      <c r="O80" s="116"/>
      <c r="P80" s="115"/>
      <c r="Q80" s="115"/>
      <c r="R80" s="115"/>
      <c r="S80" s="116"/>
      <c r="T80" s="115"/>
      <c r="U80" s="115"/>
      <c r="V80" s="115"/>
      <c r="W80" s="116"/>
      <c r="X80" s="115"/>
      <c r="Y80" s="115"/>
      <c r="Z80" s="115"/>
    </row>
    <row r="81" spans="3:26" ht="12.75" customHeight="1" hidden="1">
      <c r="C81" s="116"/>
      <c r="D81" s="111"/>
      <c r="E81" s="126"/>
      <c r="F81" s="127"/>
      <c r="G81" s="114"/>
      <c r="H81" s="115"/>
      <c r="I81" s="115"/>
      <c r="J81" s="115"/>
      <c r="K81" s="116"/>
      <c r="L81" s="115"/>
      <c r="M81" s="115"/>
      <c r="N81" s="115"/>
      <c r="O81" s="116"/>
      <c r="P81" s="115"/>
      <c r="Q81" s="115"/>
      <c r="R81" s="115"/>
      <c r="S81" s="116"/>
      <c r="T81" s="115"/>
      <c r="U81" s="115"/>
      <c r="V81" s="115"/>
      <c r="W81" s="116"/>
      <c r="X81" s="115"/>
      <c r="Y81" s="115"/>
      <c r="Z81" s="115"/>
    </row>
    <row r="82" spans="1:26" ht="10.5" customHeight="1">
      <c r="A82" s="80" t="s">
        <v>306</v>
      </c>
      <c r="B82" s="81" t="s">
        <v>1074</v>
      </c>
      <c r="C82" s="116"/>
      <c r="D82" s="111"/>
      <c r="E82" s="126"/>
      <c r="F82" s="127"/>
      <c r="G82" s="114"/>
      <c r="H82" s="115"/>
      <c r="I82" s="115"/>
      <c r="J82" s="115"/>
      <c r="K82" s="116"/>
      <c r="L82" s="115"/>
      <c r="M82" s="115"/>
      <c r="N82" s="115"/>
      <c r="O82" s="116"/>
      <c r="P82" s="115"/>
      <c r="Q82" s="115"/>
      <c r="R82" s="115"/>
      <c r="S82" s="116"/>
      <c r="T82" s="115"/>
      <c r="U82" s="115"/>
      <c r="V82" s="115"/>
      <c r="W82" s="116"/>
      <c r="X82" s="115"/>
      <c r="Y82" s="115"/>
      <c r="Z82" s="115"/>
    </row>
    <row r="83" spans="3:26" ht="12.75" customHeight="1" hidden="1">
      <c r="C83" s="116"/>
      <c r="D83" s="111"/>
      <c r="E83" s="126"/>
      <c r="F83" s="127"/>
      <c r="G83" s="114"/>
      <c r="H83" s="115"/>
      <c r="I83" s="115"/>
      <c r="J83" s="115"/>
      <c r="K83" s="116"/>
      <c r="L83" s="115"/>
      <c r="M83" s="115"/>
      <c r="N83" s="115"/>
      <c r="O83" s="116"/>
      <c r="P83" s="115"/>
      <c r="Q83" s="115"/>
      <c r="R83" s="115"/>
      <c r="S83" s="116"/>
      <c r="T83" s="115"/>
      <c r="U83" s="115"/>
      <c r="V83" s="115"/>
      <c r="W83" s="116"/>
      <c r="X83" s="115"/>
      <c r="Y83" s="115"/>
      <c r="Z83" s="115"/>
    </row>
    <row r="84" spans="3:26" ht="12.75" customHeight="1" hidden="1">
      <c r="C84" s="116"/>
      <c r="D84" s="111"/>
      <c r="E84" s="126"/>
      <c r="F84" s="127"/>
      <c r="G84" s="114"/>
      <c r="H84" s="115"/>
      <c r="I84" s="115"/>
      <c r="J84" s="115"/>
      <c r="K84" s="116"/>
      <c r="L84" s="115"/>
      <c r="M84" s="115"/>
      <c r="N84" s="115"/>
      <c r="O84" s="116"/>
      <c r="P84" s="115"/>
      <c r="Q84" s="115"/>
      <c r="R84" s="115"/>
      <c r="S84" s="116"/>
      <c r="T84" s="115"/>
      <c r="U84" s="115"/>
      <c r="V84" s="115"/>
      <c r="W84" s="116"/>
      <c r="X84" s="115"/>
      <c r="Y84" s="115"/>
      <c r="Z84" s="115"/>
    </row>
    <row r="85" spans="1:26" ht="10.5" customHeight="1">
      <c r="A85" s="80" t="s">
        <v>307</v>
      </c>
      <c r="B85" s="81" t="s">
        <v>1075</v>
      </c>
      <c r="C85" s="116"/>
      <c r="D85" s="111"/>
      <c r="E85" s="126"/>
      <c r="F85" s="127"/>
      <c r="G85" s="114"/>
      <c r="H85" s="115"/>
      <c r="I85" s="115"/>
      <c r="J85" s="115"/>
      <c r="K85" s="116"/>
      <c r="L85" s="115"/>
      <c r="M85" s="115"/>
      <c r="N85" s="115"/>
      <c r="O85" s="116"/>
      <c r="P85" s="115"/>
      <c r="Q85" s="115"/>
      <c r="R85" s="115"/>
      <c r="S85" s="116"/>
      <c r="T85" s="115"/>
      <c r="U85" s="115"/>
      <c r="V85" s="115"/>
      <c r="W85" s="116"/>
      <c r="X85" s="115"/>
      <c r="Y85" s="115"/>
      <c r="Z85" s="115"/>
    </row>
    <row r="86" spans="3:26" ht="12.75" customHeight="1" hidden="1">
      <c r="C86" s="116"/>
      <c r="D86" s="111"/>
      <c r="E86" s="126"/>
      <c r="F86" s="127"/>
      <c r="G86" s="114"/>
      <c r="H86" s="115"/>
      <c r="I86" s="115"/>
      <c r="J86" s="115"/>
      <c r="K86" s="116"/>
      <c r="L86" s="115"/>
      <c r="M86" s="115"/>
      <c r="N86" s="115"/>
      <c r="O86" s="116"/>
      <c r="P86" s="115"/>
      <c r="Q86" s="115"/>
      <c r="R86" s="115"/>
      <c r="S86" s="116"/>
      <c r="T86" s="115"/>
      <c r="U86" s="115"/>
      <c r="V86" s="115"/>
      <c r="W86" s="116"/>
      <c r="X86" s="115"/>
      <c r="Y86" s="115"/>
      <c r="Z86" s="115"/>
    </row>
    <row r="87" spans="3:26" ht="12.75" customHeight="1" hidden="1">
      <c r="C87" s="116"/>
      <c r="D87" s="111"/>
      <c r="E87" s="126"/>
      <c r="F87" s="127"/>
      <c r="G87" s="114"/>
      <c r="H87" s="115"/>
      <c r="I87" s="115"/>
      <c r="J87" s="115"/>
      <c r="K87" s="116"/>
      <c r="L87" s="115"/>
      <c r="M87" s="115"/>
      <c r="N87" s="115"/>
      <c r="O87" s="116"/>
      <c r="P87" s="115"/>
      <c r="Q87" s="115"/>
      <c r="R87" s="115"/>
      <c r="S87" s="116"/>
      <c r="T87" s="115"/>
      <c r="U87" s="115"/>
      <c r="V87" s="115"/>
      <c r="W87" s="116"/>
      <c r="X87" s="115"/>
      <c r="Y87" s="115"/>
      <c r="Z87" s="115"/>
    </row>
    <row r="88" spans="1:26" ht="10.5" customHeight="1">
      <c r="A88" s="135" t="s">
        <v>308</v>
      </c>
      <c r="B88" s="136" t="s">
        <v>309</v>
      </c>
      <c r="C88" s="137"/>
      <c r="D88" s="138"/>
      <c r="E88" s="139"/>
      <c r="F88" s="127"/>
      <c r="G88" s="114"/>
      <c r="H88" s="115"/>
      <c r="I88" s="115"/>
      <c r="J88" s="115"/>
      <c r="K88" s="116"/>
      <c r="L88" s="115"/>
      <c r="M88" s="115"/>
      <c r="N88" s="115"/>
      <c r="O88" s="116"/>
      <c r="P88" s="115"/>
      <c r="Q88" s="115"/>
      <c r="R88" s="115"/>
      <c r="S88" s="116"/>
      <c r="T88" s="115"/>
      <c r="U88" s="115"/>
      <c r="V88" s="115"/>
      <c r="W88" s="116"/>
      <c r="X88" s="115"/>
      <c r="Y88" s="115"/>
      <c r="Z88" s="115"/>
    </row>
    <row r="89" spans="1:26" ht="12.75" customHeight="1" hidden="1">
      <c r="A89" s="135"/>
      <c r="B89" s="136"/>
      <c r="C89" s="137"/>
      <c r="D89" s="138"/>
      <c r="E89" s="139"/>
      <c r="F89" s="127"/>
      <c r="G89" s="114"/>
      <c r="H89" s="115"/>
      <c r="I89" s="115"/>
      <c r="J89" s="115"/>
      <c r="K89" s="116"/>
      <c r="L89" s="115"/>
      <c r="M89" s="115"/>
      <c r="N89" s="115"/>
      <c r="O89" s="116"/>
      <c r="P89" s="115"/>
      <c r="Q89" s="115"/>
      <c r="R89" s="115"/>
      <c r="S89" s="116"/>
      <c r="T89" s="115"/>
      <c r="U89" s="115"/>
      <c r="V89" s="115"/>
      <c r="W89" s="116"/>
      <c r="X89" s="115"/>
      <c r="Y89" s="115"/>
      <c r="Z89" s="115"/>
    </row>
    <row r="90" spans="1:26" s="33" customFormat="1" ht="12.75">
      <c r="A90" s="146" t="s">
        <v>1062</v>
      </c>
      <c r="B90" s="147" t="s">
        <v>310</v>
      </c>
      <c r="C90" s="148"/>
      <c r="D90" s="149"/>
      <c r="E90" s="150"/>
      <c r="F90" s="122"/>
      <c r="G90" s="123"/>
      <c r="H90" s="124"/>
      <c r="I90" s="124"/>
      <c r="J90" s="124"/>
      <c r="K90" s="125"/>
      <c r="L90" s="124"/>
      <c r="M90" s="124"/>
      <c r="N90" s="124"/>
      <c r="O90" s="125"/>
      <c r="P90" s="124"/>
      <c r="Q90" s="124"/>
      <c r="R90" s="124"/>
      <c r="S90" s="125"/>
      <c r="T90" s="124"/>
      <c r="U90" s="124"/>
      <c r="V90" s="124"/>
      <c r="W90" s="125"/>
      <c r="X90" s="124"/>
      <c r="Y90" s="124"/>
      <c r="Z90" s="124"/>
    </row>
    <row r="91" spans="1:26" ht="12.75" customHeight="1" hidden="1">
      <c r="A91" s="140"/>
      <c r="B91" s="141"/>
      <c r="C91" s="137"/>
      <c r="D91" s="138"/>
      <c r="E91" s="139"/>
      <c r="F91" s="113"/>
      <c r="G91" s="114"/>
      <c r="H91" s="115"/>
      <c r="I91" s="115"/>
      <c r="J91" s="115"/>
      <c r="K91" s="116"/>
      <c r="L91" s="115"/>
      <c r="M91" s="115"/>
      <c r="N91" s="115"/>
      <c r="O91" s="116"/>
      <c r="P91" s="115"/>
      <c r="Q91" s="115"/>
      <c r="R91" s="115"/>
      <c r="S91" s="116"/>
      <c r="T91" s="115"/>
      <c r="U91" s="115"/>
      <c r="V91" s="115"/>
      <c r="W91" s="116"/>
      <c r="X91" s="115"/>
      <c r="Y91" s="115"/>
      <c r="Z91" s="115"/>
    </row>
    <row r="92" spans="1:26" ht="10.5" customHeight="1">
      <c r="A92" s="135" t="s">
        <v>1064</v>
      </c>
      <c r="B92" s="136" t="s">
        <v>311</v>
      </c>
      <c r="C92" s="137"/>
      <c r="D92" s="138"/>
      <c r="E92" s="139"/>
      <c r="F92" s="127"/>
      <c r="G92" s="151"/>
      <c r="H92" s="115"/>
      <c r="I92" s="115"/>
      <c r="J92" s="115"/>
      <c r="K92" s="116"/>
      <c r="L92" s="115"/>
      <c r="M92" s="115"/>
      <c r="N92" s="115"/>
      <c r="O92" s="116"/>
      <c r="P92" s="115"/>
      <c r="Q92" s="115"/>
      <c r="R92" s="115"/>
      <c r="S92" s="116"/>
      <c r="T92" s="115"/>
      <c r="U92" s="115"/>
      <c r="V92" s="115"/>
      <c r="W92" s="116"/>
      <c r="X92" s="115"/>
      <c r="Y92" s="115"/>
      <c r="Z92" s="115"/>
    </row>
    <row r="93" spans="1:26" ht="12.75" customHeight="1" hidden="1">
      <c r="A93" s="135"/>
      <c r="B93" s="136"/>
      <c r="C93" s="137"/>
      <c r="D93" s="138"/>
      <c r="E93" s="139"/>
      <c r="F93" s="127"/>
      <c r="G93" s="151"/>
      <c r="H93" s="115"/>
      <c r="I93" s="115"/>
      <c r="J93" s="115"/>
      <c r="K93" s="116"/>
      <c r="L93" s="115"/>
      <c r="M93" s="115"/>
      <c r="N93" s="115"/>
      <c r="O93" s="116"/>
      <c r="P93" s="115"/>
      <c r="Q93" s="115"/>
      <c r="R93" s="115"/>
      <c r="S93" s="116"/>
      <c r="T93" s="115"/>
      <c r="U93" s="115"/>
      <c r="V93" s="115"/>
      <c r="W93" s="116"/>
      <c r="X93" s="115"/>
      <c r="Y93" s="115"/>
      <c r="Z93" s="115"/>
    </row>
    <row r="94" spans="1:26" ht="12.75" customHeight="1" hidden="1">
      <c r="A94" s="135"/>
      <c r="B94" s="136"/>
      <c r="C94" s="137"/>
      <c r="D94" s="138"/>
      <c r="E94" s="139"/>
      <c r="F94" s="127"/>
      <c r="G94" s="151"/>
      <c r="H94" s="115"/>
      <c r="I94" s="115"/>
      <c r="J94" s="115"/>
      <c r="K94" s="116"/>
      <c r="L94" s="115"/>
      <c r="M94" s="115"/>
      <c r="N94" s="115"/>
      <c r="O94" s="116"/>
      <c r="P94" s="115"/>
      <c r="Q94" s="115"/>
      <c r="R94" s="115"/>
      <c r="S94" s="116"/>
      <c r="T94" s="115"/>
      <c r="U94" s="115"/>
      <c r="V94" s="115"/>
      <c r="W94" s="116"/>
      <c r="X94" s="115"/>
      <c r="Y94" s="115"/>
      <c r="Z94" s="115"/>
    </row>
    <row r="95" spans="1:26" ht="10.5" customHeight="1">
      <c r="A95" s="80" t="s">
        <v>1066</v>
      </c>
      <c r="B95" s="81" t="s">
        <v>312</v>
      </c>
      <c r="C95" s="116"/>
      <c r="D95" s="111"/>
      <c r="E95" s="126"/>
      <c r="F95" s="127"/>
      <c r="G95" s="132"/>
      <c r="H95" s="115"/>
      <c r="I95" s="115"/>
      <c r="J95" s="115"/>
      <c r="K95" s="116"/>
      <c r="L95" s="115"/>
      <c r="M95" s="115"/>
      <c r="N95" s="115"/>
      <c r="O95" s="116"/>
      <c r="P95" s="115"/>
      <c r="Q95" s="115"/>
      <c r="R95" s="115"/>
      <c r="S95" s="116"/>
      <c r="T95" s="115"/>
      <c r="U95" s="115"/>
      <c r="V95" s="115"/>
      <c r="W95" s="116"/>
      <c r="X95" s="115"/>
      <c r="Y95" s="115"/>
      <c r="Z95" s="115"/>
    </row>
    <row r="96" spans="3:26" ht="12.75" customHeight="1" hidden="1">
      <c r="C96" s="116"/>
      <c r="D96" s="111"/>
      <c r="E96" s="126"/>
      <c r="F96" s="127"/>
      <c r="G96" s="132"/>
      <c r="H96" s="115"/>
      <c r="I96" s="115"/>
      <c r="J96" s="115"/>
      <c r="K96" s="116"/>
      <c r="L96" s="115"/>
      <c r="M96" s="115"/>
      <c r="N96" s="115"/>
      <c r="O96" s="116"/>
      <c r="P96" s="115"/>
      <c r="Q96" s="115"/>
      <c r="R96" s="115"/>
      <c r="S96" s="116"/>
      <c r="T96" s="115"/>
      <c r="U96" s="115"/>
      <c r="V96" s="115"/>
      <c r="W96" s="116"/>
      <c r="X96" s="115"/>
      <c r="Y96" s="115"/>
      <c r="Z96" s="115"/>
    </row>
    <row r="97" spans="3:26" ht="12.75" customHeight="1" hidden="1">
      <c r="C97" s="116"/>
      <c r="D97" s="111"/>
      <c r="E97" s="126"/>
      <c r="F97" s="127"/>
      <c r="G97" s="132"/>
      <c r="H97" s="115"/>
      <c r="I97" s="115"/>
      <c r="J97" s="115"/>
      <c r="K97" s="116"/>
      <c r="L97" s="115"/>
      <c r="M97" s="115"/>
      <c r="N97" s="115"/>
      <c r="O97" s="116"/>
      <c r="P97" s="115"/>
      <c r="Q97" s="115"/>
      <c r="R97" s="115"/>
      <c r="S97" s="116"/>
      <c r="T97" s="115"/>
      <c r="U97" s="115"/>
      <c r="V97" s="115"/>
      <c r="W97" s="116"/>
      <c r="X97" s="115"/>
      <c r="Y97" s="115"/>
      <c r="Z97" s="115"/>
    </row>
    <row r="98" spans="1:26" ht="10.5" customHeight="1">
      <c r="A98" s="80" t="s">
        <v>1068</v>
      </c>
      <c r="B98" s="81" t="s">
        <v>313</v>
      </c>
      <c r="C98" s="116"/>
      <c r="D98" s="111"/>
      <c r="E98" s="126"/>
      <c r="F98" s="127"/>
      <c r="G98" s="128"/>
      <c r="H98" s="115"/>
      <c r="I98" s="115"/>
      <c r="J98" s="115"/>
      <c r="K98" s="116"/>
      <c r="L98" s="115"/>
      <c r="M98" s="115"/>
      <c r="N98" s="115"/>
      <c r="O98" s="116"/>
      <c r="P98" s="115"/>
      <c r="Q98" s="115"/>
      <c r="R98" s="115"/>
      <c r="S98" s="116"/>
      <c r="T98" s="115"/>
      <c r="U98" s="115"/>
      <c r="V98" s="115"/>
      <c r="W98" s="116"/>
      <c r="X98" s="115"/>
      <c r="Y98" s="115"/>
      <c r="Z98" s="115"/>
    </row>
    <row r="99" spans="3:26" ht="12.75" customHeight="1" hidden="1">
      <c r="C99" s="116"/>
      <c r="D99" s="111"/>
      <c r="E99" s="126"/>
      <c r="F99" s="127"/>
      <c r="G99" s="128"/>
      <c r="H99" s="115"/>
      <c r="I99" s="115"/>
      <c r="J99" s="115"/>
      <c r="K99" s="116"/>
      <c r="L99" s="115"/>
      <c r="M99" s="115"/>
      <c r="N99" s="115"/>
      <c r="O99" s="116"/>
      <c r="P99" s="115"/>
      <c r="Q99" s="115"/>
      <c r="R99" s="115"/>
      <c r="S99" s="116"/>
      <c r="T99" s="115"/>
      <c r="U99" s="115"/>
      <c r="V99" s="115"/>
      <c r="W99" s="116"/>
      <c r="X99" s="115"/>
      <c r="Y99" s="115"/>
      <c r="Z99" s="115"/>
    </row>
    <row r="100" spans="1:26" ht="12.75">
      <c r="A100" s="140" t="s">
        <v>1070</v>
      </c>
      <c r="B100" s="141" t="s">
        <v>1078</v>
      </c>
      <c r="C100" s="137"/>
      <c r="D100" s="138"/>
      <c r="E100" s="139"/>
      <c r="F100" s="113"/>
      <c r="G100" s="151"/>
      <c r="H100" s="115"/>
      <c r="I100" s="115"/>
      <c r="J100" s="115"/>
      <c r="K100" s="116"/>
      <c r="L100" s="115"/>
      <c r="M100" s="115"/>
      <c r="N100" s="115"/>
      <c r="O100" s="116"/>
      <c r="P100" s="115"/>
      <c r="Q100" s="115"/>
      <c r="R100" s="115"/>
      <c r="S100" s="116"/>
      <c r="T100" s="115"/>
      <c r="U100" s="115"/>
      <c r="V100" s="115"/>
      <c r="W100" s="116"/>
      <c r="X100" s="115"/>
      <c r="Y100" s="115"/>
      <c r="Z100" s="115"/>
    </row>
    <row r="101" spans="1:26" ht="12.75" customHeight="1" hidden="1">
      <c r="A101" s="140"/>
      <c r="B101" s="141"/>
      <c r="C101" s="137"/>
      <c r="D101" s="138"/>
      <c r="E101" s="139"/>
      <c r="F101" s="113"/>
      <c r="G101" s="151"/>
      <c r="H101" s="115"/>
      <c r="I101" s="115"/>
      <c r="J101" s="115"/>
      <c r="K101" s="116"/>
      <c r="L101" s="115"/>
      <c r="M101" s="115"/>
      <c r="N101" s="115"/>
      <c r="O101" s="116"/>
      <c r="P101" s="115"/>
      <c r="Q101" s="115"/>
      <c r="R101" s="115"/>
      <c r="S101" s="116"/>
      <c r="T101" s="115"/>
      <c r="U101" s="115"/>
      <c r="V101" s="115"/>
      <c r="W101" s="116"/>
      <c r="X101" s="115"/>
      <c r="Y101" s="115"/>
      <c r="Z101" s="115"/>
    </row>
    <row r="102" spans="1:26" ht="10.5" customHeight="1">
      <c r="A102" s="80" t="s">
        <v>1072</v>
      </c>
      <c r="B102" s="81" t="s">
        <v>314</v>
      </c>
      <c r="C102" s="116"/>
      <c r="D102" s="111"/>
      <c r="E102" s="126"/>
      <c r="F102" s="127"/>
      <c r="G102" s="114"/>
      <c r="H102" s="115"/>
      <c r="I102" s="115"/>
      <c r="J102" s="115"/>
      <c r="K102" s="116"/>
      <c r="L102" s="115"/>
      <c r="M102" s="115"/>
      <c r="N102" s="115"/>
      <c r="O102" s="116"/>
      <c r="P102" s="115"/>
      <c r="Q102" s="115"/>
      <c r="R102" s="115"/>
      <c r="S102" s="116"/>
      <c r="T102" s="115"/>
      <c r="U102" s="115"/>
      <c r="V102" s="115"/>
      <c r="W102" s="116"/>
      <c r="X102" s="115"/>
      <c r="Y102" s="115"/>
      <c r="Z102" s="115"/>
    </row>
    <row r="103" spans="3:26" ht="12.75" customHeight="1" hidden="1">
      <c r="C103" s="116"/>
      <c r="D103" s="111"/>
      <c r="E103" s="126"/>
      <c r="F103" s="127"/>
      <c r="G103" s="114"/>
      <c r="H103" s="115"/>
      <c r="I103" s="115"/>
      <c r="J103" s="115"/>
      <c r="K103" s="116"/>
      <c r="L103" s="115"/>
      <c r="M103" s="115"/>
      <c r="N103" s="115"/>
      <c r="O103" s="116"/>
      <c r="P103" s="115"/>
      <c r="Q103" s="115"/>
      <c r="R103" s="115"/>
      <c r="S103" s="116"/>
      <c r="T103" s="115"/>
      <c r="U103" s="115"/>
      <c r="V103" s="115"/>
      <c r="W103" s="116"/>
      <c r="X103" s="115"/>
      <c r="Y103" s="115"/>
      <c r="Z103" s="115"/>
    </row>
    <row r="104" spans="1:26" ht="12.75">
      <c r="A104" s="108" t="s">
        <v>1077</v>
      </c>
      <c r="B104" s="109" t="s">
        <v>315</v>
      </c>
      <c r="C104" s="116"/>
      <c r="D104" s="111"/>
      <c r="E104" s="134"/>
      <c r="F104" s="113"/>
      <c r="G104" s="128"/>
      <c r="H104" s="115"/>
      <c r="I104" s="115"/>
      <c r="J104" s="115"/>
      <c r="K104" s="116"/>
      <c r="L104" s="115"/>
      <c r="M104" s="115"/>
      <c r="N104" s="115"/>
      <c r="O104" s="116"/>
      <c r="P104" s="115"/>
      <c r="Q104" s="115"/>
      <c r="R104" s="115"/>
      <c r="S104" s="116"/>
      <c r="T104" s="115"/>
      <c r="U104" s="115"/>
      <c r="V104" s="115"/>
      <c r="W104" s="116"/>
      <c r="X104" s="115"/>
      <c r="Y104" s="115"/>
      <c r="Z104" s="115"/>
    </row>
    <row r="105" spans="1:26" ht="12.75" customHeight="1" hidden="1">
      <c r="A105" s="108"/>
      <c r="B105" s="109"/>
      <c r="C105" s="116"/>
      <c r="D105" s="111"/>
      <c r="E105" s="134"/>
      <c r="F105" s="113"/>
      <c r="G105" s="128"/>
      <c r="H105" s="115"/>
      <c r="I105" s="115"/>
      <c r="J105" s="115"/>
      <c r="K105" s="116"/>
      <c r="L105" s="115"/>
      <c r="M105" s="115"/>
      <c r="N105" s="115"/>
      <c r="O105" s="116"/>
      <c r="P105" s="115"/>
      <c r="Q105" s="115"/>
      <c r="R105" s="115"/>
      <c r="S105" s="116"/>
      <c r="T105" s="115"/>
      <c r="U105" s="115"/>
      <c r="V105" s="115"/>
      <c r="W105" s="116"/>
      <c r="X105" s="115"/>
      <c r="Y105" s="115"/>
      <c r="Z105" s="115"/>
    </row>
    <row r="106" spans="1:26" ht="10.5" customHeight="1">
      <c r="A106" s="80" t="s">
        <v>316</v>
      </c>
      <c r="B106" s="81" t="s">
        <v>317</v>
      </c>
      <c r="C106" s="116"/>
      <c r="D106" s="111"/>
      <c r="E106" s="126"/>
      <c r="F106" s="127"/>
      <c r="G106" s="123"/>
      <c r="H106" s="115"/>
      <c r="I106" s="115"/>
      <c r="J106" s="115"/>
      <c r="K106" s="116"/>
      <c r="L106" s="115"/>
      <c r="M106" s="115"/>
      <c r="N106" s="115"/>
      <c r="O106" s="116"/>
      <c r="P106" s="115"/>
      <c r="Q106" s="115"/>
      <c r="R106" s="115"/>
      <c r="S106" s="116"/>
      <c r="T106" s="115"/>
      <c r="U106" s="115"/>
      <c r="V106" s="115"/>
      <c r="W106" s="116"/>
      <c r="X106" s="115"/>
      <c r="Y106" s="115"/>
      <c r="Z106" s="115"/>
    </row>
    <row r="107" spans="3:26" ht="12.75" customHeight="1" hidden="1">
      <c r="C107" s="116"/>
      <c r="D107" s="111"/>
      <c r="E107" s="126"/>
      <c r="F107" s="127"/>
      <c r="G107" s="123"/>
      <c r="H107" s="115"/>
      <c r="I107" s="115"/>
      <c r="J107" s="115"/>
      <c r="K107" s="116"/>
      <c r="L107" s="115"/>
      <c r="M107" s="115"/>
      <c r="N107" s="115"/>
      <c r="O107" s="116"/>
      <c r="P107" s="115"/>
      <c r="Q107" s="115"/>
      <c r="R107" s="115"/>
      <c r="S107" s="116"/>
      <c r="T107" s="115"/>
      <c r="U107" s="115"/>
      <c r="V107" s="115"/>
      <c r="W107" s="116"/>
      <c r="X107" s="115"/>
      <c r="Y107" s="115"/>
      <c r="Z107" s="115"/>
    </row>
    <row r="108" spans="1:26" ht="12.75">
      <c r="A108" s="108" t="s">
        <v>1080</v>
      </c>
      <c r="B108" s="109" t="s">
        <v>963</v>
      </c>
      <c r="C108" s="116"/>
      <c r="D108" s="111"/>
      <c r="E108" s="134"/>
      <c r="F108" s="113"/>
      <c r="G108" s="128"/>
      <c r="H108" s="115"/>
      <c r="I108" s="115"/>
      <c r="J108" s="115"/>
      <c r="K108" s="116"/>
      <c r="L108" s="115"/>
      <c r="M108" s="115"/>
      <c r="N108" s="115"/>
      <c r="O108" s="116"/>
      <c r="P108" s="115"/>
      <c r="Q108" s="115"/>
      <c r="R108" s="115"/>
      <c r="S108" s="116"/>
      <c r="T108" s="115"/>
      <c r="U108" s="115"/>
      <c r="V108" s="115"/>
      <c r="W108" s="116"/>
      <c r="X108" s="115"/>
      <c r="Y108" s="115"/>
      <c r="Z108" s="115"/>
    </row>
    <row r="109" spans="1:26" ht="12.75" customHeight="1" hidden="1">
      <c r="A109" s="108"/>
      <c r="B109" s="109"/>
      <c r="C109" s="116"/>
      <c r="D109" s="111"/>
      <c r="E109" s="134"/>
      <c r="F109" s="113"/>
      <c r="G109" s="128"/>
      <c r="H109" s="115"/>
      <c r="I109" s="115"/>
      <c r="J109" s="115"/>
      <c r="K109" s="116"/>
      <c r="L109" s="115"/>
      <c r="M109" s="115"/>
      <c r="N109" s="115"/>
      <c r="O109" s="116"/>
      <c r="P109" s="115"/>
      <c r="Q109" s="115"/>
      <c r="R109" s="115"/>
      <c r="S109" s="116"/>
      <c r="T109" s="115"/>
      <c r="U109" s="115"/>
      <c r="V109" s="115"/>
      <c r="W109" s="116"/>
      <c r="X109" s="115"/>
      <c r="Y109" s="115"/>
      <c r="Z109" s="115"/>
    </row>
    <row r="110" spans="1:26" ht="10.5" customHeight="1">
      <c r="A110" s="135" t="s">
        <v>1081</v>
      </c>
      <c r="B110" s="136" t="s">
        <v>318</v>
      </c>
      <c r="C110" s="137"/>
      <c r="D110" s="138"/>
      <c r="E110" s="139"/>
      <c r="F110" s="127"/>
      <c r="G110" s="123"/>
      <c r="H110" s="115"/>
      <c r="I110" s="115"/>
      <c r="J110" s="115"/>
      <c r="K110" s="116"/>
      <c r="L110" s="115"/>
      <c r="M110" s="115"/>
      <c r="N110" s="115"/>
      <c r="O110" s="116"/>
      <c r="P110" s="115"/>
      <c r="Q110" s="115"/>
      <c r="R110" s="115"/>
      <c r="S110" s="116"/>
      <c r="T110" s="115"/>
      <c r="U110" s="115"/>
      <c r="V110" s="115"/>
      <c r="W110" s="116"/>
      <c r="X110" s="115"/>
      <c r="Y110" s="115"/>
      <c r="Z110" s="115"/>
    </row>
    <row r="111" spans="1:26" ht="12.75" customHeight="1" hidden="1">
      <c r="A111" s="135"/>
      <c r="B111" s="136"/>
      <c r="C111" s="137"/>
      <c r="D111" s="138"/>
      <c r="E111" s="139"/>
      <c r="F111" s="127"/>
      <c r="G111" s="123"/>
      <c r="H111" s="115"/>
      <c r="I111" s="115"/>
      <c r="J111" s="115"/>
      <c r="K111" s="116"/>
      <c r="L111" s="115"/>
      <c r="M111" s="115"/>
      <c r="N111" s="115"/>
      <c r="O111" s="116"/>
      <c r="P111" s="115"/>
      <c r="Q111" s="115"/>
      <c r="R111" s="115"/>
      <c r="S111" s="116"/>
      <c r="T111" s="115"/>
      <c r="U111" s="115"/>
      <c r="V111" s="115"/>
      <c r="W111" s="116"/>
      <c r="X111" s="115"/>
      <c r="Y111" s="115"/>
      <c r="Z111" s="115"/>
    </row>
    <row r="112" spans="1:26" ht="12.75">
      <c r="A112" s="108" t="s">
        <v>1084</v>
      </c>
      <c r="B112" s="109" t="s">
        <v>932</v>
      </c>
      <c r="C112" s="116"/>
      <c r="D112" s="111"/>
      <c r="E112" s="134"/>
      <c r="F112" s="113"/>
      <c r="G112" s="128"/>
      <c r="H112" s="115"/>
      <c r="I112" s="115"/>
      <c r="J112" s="115"/>
      <c r="K112" s="116"/>
      <c r="L112" s="115"/>
      <c r="M112" s="115"/>
      <c r="N112" s="115"/>
      <c r="O112" s="116"/>
      <c r="P112" s="115"/>
      <c r="Q112" s="115"/>
      <c r="R112" s="115"/>
      <c r="S112" s="116"/>
      <c r="T112" s="115"/>
      <c r="U112" s="115"/>
      <c r="V112" s="115"/>
      <c r="W112" s="116"/>
      <c r="X112" s="115"/>
      <c r="Y112" s="115"/>
      <c r="Z112" s="115"/>
    </row>
    <row r="113" spans="1:26" ht="12.75">
      <c r="A113" s="108" t="s">
        <v>1086</v>
      </c>
      <c r="B113" s="109" t="s">
        <v>1087</v>
      </c>
      <c r="C113" s="116"/>
      <c r="D113" s="111"/>
      <c r="E113" s="134"/>
      <c r="F113" s="113"/>
      <c r="G113" s="128"/>
      <c r="H113" s="115"/>
      <c r="I113" s="115"/>
      <c r="J113" s="115"/>
      <c r="K113" s="116"/>
      <c r="L113" s="115"/>
      <c r="M113" s="115"/>
      <c r="N113" s="115"/>
      <c r="O113" s="116"/>
      <c r="P113" s="115"/>
      <c r="Q113" s="115"/>
      <c r="R113" s="115"/>
      <c r="S113" s="116"/>
      <c r="T113" s="115"/>
      <c r="U113" s="115"/>
      <c r="V113" s="115"/>
      <c r="W113" s="116"/>
      <c r="X113" s="115"/>
      <c r="Y113" s="115"/>
      <c r="Z113" s="115"/>
    </row>
    <row r="114" spans="1:26" ht="12.75" customHeight="1" hidden="1">
      <c r="A114" s="108"/>
      <c r="B114" s="109"/>
      <c r="C114" s="116"/>
      <c r="D114" s="111"/>
      <c r="E114" s="134"/>
      <c r="F114" s="113"/>
      <c r="G114" s="128"/>
      <c r="H114" s="115"/>
      <c r="I114" s="115"/>
      <c r="J114" s="115"/>
      <c r="K114" s="116"/>
      <c r="L114" s="115"/>
      <c r="M114" s="115"/>
      <c r="N114" s="115"/>
      <c r="O114" s="116"/>
      <c r="P114" s="115"/>
      <c r="Q114" s="115"/>
      <c r="R114" s="115"/>
      <c r="S114" s="116"/>
      <c r="T114" s="115"/>
      <c r="U114" s="115"/>
      <c r="V114" s="115"/>
      <c r="W114" s="116"/>
      <c r="X114" s="115"/>
      <c r="Y114" s="115"/>
      <c r="Z114" s="115"/>
    </row>
    <row r="115" spans="1:26" ht="10.5" customHeight="1">
      <c r="A115" s="80" t="s">
        <v>1088</v>
      </c>
      <c r="B115" s="81" t="s">
        <v>319</v>
      </c>
      <c r="C115" s="116"/>
      <c r="D115" s="111"/>
      <c r="E115" s="152"/>
      <c r="F115" s="127"/>
      <c r="G115" s="132"/>
      <c r="H115" s="115"/>
      <c r="I115" s="115"/>
      <c r="J115" s="115"/>
      <c r="K115" s="116"/>
      <c r="L115" s="115"/>
      <c r="M115" s="115"/>
      <c r="N115" s="115"/>
      <c r="O115" s="116"/>
      <c r="P115" s="115"/>
      <c r="Q115" s="115"/>
      <c r="R115" s="115"/>
      <c r="S115" s="116"/>
      <c r="T115" s="115"/>
      <c r="U115" s="115"/>
      <c r="V115" s="115"/>
      <c r="W115" s="116"/>
      <c r="X115" s="115"/>
      <c r="Y115" s="115"/>
      <c r="Z115" s="115"/>
    </row>
    <row r="116" spans="3:26" ht="12.75" customHeight="1" hidden="1">
      <c r="C116" s="116"/>
      <c r="D116" s="111"/>
      <c r="E116" s="152"/>
      <c r="F116" s="127"/>
      <c r="G116" s="132"/>
      <c r="H116" s="115"/>
      <c r="I116" s="115"/>
      <c r="J116" s="115"/>
      <c r="K116" s="116"/>
      <c r="L116" s="115"/>
      <c r="M116" s="115"/>
      <c r="N116" s="115"/>
      <c r="O116" s="116"/>
      <c r="P116" s="115"/>
      <c r="Q116" s="115"/>
      <c r="R116" s="115"/>
      <c r="S116" s="116"/>
      <c r="T116" s="115"/>
      <c r="U116" s="115"/>
      <c r="V116" s="115"/>
      <c r="W116" s="116"/>
      <c r="X116" s="115"/>
      <c r="Y116" s="115"/>
      <c r="Z116" s="115"/>
    </row>
    <row r="117" spans="1:26" ht="12.75">
      <c r="A117" s="108" t="s">
        <v>1089</v>
      </c>
      <c r="B117" s="109" t="s">
        <v>1090</v>
      </c>
      <c r="C117" s="116"/>
      <c r="D117" s="111"/>
      <c r="E117" s="134"/>
      <c r="F117" s="113"/>
      <c r="G117" s="128"/>
      <c r="H117" s="115"/>
      <c r="I117" s="115"/>
      <c r="J117" s="115"/>
      <c r="K117" s="116"/>
      <c r="L117" s="115"/>
      <c r="M117" s="115"/>
      <c r="N117" s="115"/>
      <c r="O117" s="116"/>
      <c r="P117" s="115"/>
      <c r="Q117" s="115"/>
      <c r="R117" s="115"/>
      <c r="S117" s="116"/>
      <c r="T117" s="115"/>
      <c r="U117" s="115"/>
      <c r="V117" s="115"/>
      <c r="W117" s="116"/>
      <c r="X117" s="115"/>
      <c r="Y117" s="115"/>
      <c r="Z117" s="115"/>
    </row>
    <row r="118" spans="1:26" ht="12.75" customHeight="1" hidden="1">
      <c r="A118" s="108"/>
      <c r="B118" s="109"/>
      <c r="C118" s="116"/>
      <c r="D118" s="111"/>
      <c r="E118" s="134"/>
      <c r="F118" s="113"/>
      <c r="G118" s="128"/>
      <c r="H118" s="115"/>
      <c r="I118" s="115"/>
      <c r="J118" s="115"/>
      <c r="K118" s="116"/>
      <c r="L118" s="115"/>
      <c r="M118" s="115"/>
      <c r="N118" s="115"/>
      <c r="O118" s="116"/>
      <c r="P118" s="115"/>
      <c r="Q118" s="115"/>
      <c r="R118" s="115"/>
      <c r="S118" s="116"/>
      <c r="T118" s="115"/>
      <c r="U118" s="115"/>
      <c r="V118" s="115"/>
      <c r="W118" s="116"/>
      <c r="X118" s="115"/>
      <c r="Y118" s="115"/>
      <c r="Z118" s="115"/>
    </row>
    <row r="119" spans="1:26" ht="10.5" customHeight="1">
      <c r="A119" s="80" t="s">
        <v>1091</v>
      </c>
      <c r="B119" s="81" t="s">
        <v>320</v>
      </c>
      <c r="C119" s="116"/>
      <c r="D119" s="111"/>
      <c r="E119" s="152"/>
      <c r="F119" s="127"/>
      <c r="G119" s="132"/>
      <c r="H119" s="115"/>
      <c r="I119" s="115"/>
      <c r="J119" s="115"/>
      <c r="K119" s="116"/>
      <c r="L119" s="115"/>
      <c r="M119" s="115"/>
      <c r="N119" s="115"/>
      <c r="O119" s="116"/>
      <c r="P119" s="115"/>
      <c r="Q119" s="115"/>
      <c r="R119" s="115"/>
      <c r="S119" s="116"/>
      <c r="T119" s="115"/>
      <c r="U119" s="115"/>
      <c r="V119" s="115"/>
      <c r="W119" s="116"/>
      <c r="X119" s="115"/>
      <c r="Y119" s="115"/>
      <c r="Z119" s="115"/>
    </row>
    <row r="120" spans="3:26" ht="12.75" customHeight="1" hidden="1">
      <c r="C120" s="116"/>
      <c r="D120" s="111"/>
      <c r="E120" s="152"/>
      <c r="F120" s="127"/>
      <c r="G120" s="132"/>
      <c r="H120" s="115"/>
      <c r="I120" s="115"/>
      <c r="J120" s="115"/>
      <c r="K120" s="116"/>
      <c r="L120" s="115"/>
      <c r="M120" s="115"/>
      <c r="N120" s="115"/>
      <c r="O120" s="116"/>
      <c r="P120" s="115"/>
      <c r="Q120" s="115"/>
      <c r="R120" s="115"/>
      <c r="S120" s="116"/>
      <c r="T120" s="115"/>
      <c r="U120" s="115"/>
      <c r="V120" s="115"/>
      <c r="W120" s="116"/>
      <c r="X120" s="115"/>
      <c r="Y120" s="115"/>
      <c r="Z120" s="115"/>
    </row>
    <row r="121" spans="3:26" ht="12.75" customHeight="1" hidden="1">
      <c r="C121" s="116"/>
      <c r="D121" s="111"/>
      <c r="E121" s="152"/>
      <c r="F121" s="127"/>
      <c r="G121" s="132"/>
      <c r="H121" s="115"/>
      <c r="I121" s="115"/>
      <c r="J121" s="115"/>
      <c r="K121" s="116"/>
      <c r="L121" s="115"/>
      <c r="M121" s="115"/>
      <c r="N121" s="115"/>
      <c r="O121" s="116"/>
      <c r="P121" s="115"/>
      <c r="Q121" s="115"/>
      <c r="R121" s="115"/>
      <c r="S121" s="116"/>
      <c r="T121" s="115"/>
      <c r="U121" s="115"/>
      <c r="V121" s="115"/>
      <c r="W121" s="116"/>
      <c r="X121" s="115"/>
      <c r="Y121" s="115"/>
      <c r="Z121" s="115"/>
    </row>
    <row r="122" spans="1:26" ht="10.5" customHeight="1">
      <c r="A122" s="80" t="s">
        <v>1092</v>
      </c>
      <c r="B122" s="81" t="s">
        <v>321</v>
      </c>
      <c r="C122" s="116"/>
      <c r="D122" s="153"/>
      <c r="E122" s="152"/>
      <c r="F122" s="127"/>
      <c r="G122" s="132"/>
      <c r="H122" s="115"/>
      <c r="I122" s="115"/>
      <c r="J122" s="115"/>
      <c r="K122" s="116"/>
      <c r="L122" s="115"/>
      <c r="M122" s="115"/>
      <c r="N122" s="115"/>
      <c r="O122" s="116"/>
      <c r="P122" s="115"/>
      <c r="Q122" s="115"/>
      <c r="R122" s="115"/>
      <c r="S122" s="116"/>
      <c r="T122" s="115"/>
      <c r="U122" s="115"/>
      <c r="V122" s="115"/>
      <c r="W122" s="116"/>
      <c r="X122" s="115"/>
      <c r="Y122" s="115"/>
      <c r="Z122" s="115"/>
    </row>
    <row r="123" spans="3:26" ht="12.75" customHeight="1" hidden="1">
      <c r="C123" s="116"/>
      <c r="D123" s="153"/>
      <c r="E123" s="152"/>
      <c r="F123" s="127"/>
      <c r="G123" s="132"/>
      <c r="H123" s="115"/>
      <c r="I123" s="115"/>
      <c r="J123" s="115"/>
      <c r="K123" s="116"/>
      <c r="L123" s="115"/>
      <c r="M123" s="115"/>
      <c r="N123" s="115"/>
      <c r="O123" s="116"/>
      <c r="P123" s="115"/>
      <c r="Q123" s="115"/>
      <c r="R123" s="115"/>
      <c r="S123" s="116"/>
      <c r="T123" s="115"/>
      <c r="U123" s="115"/>
      <c r="V123" s="115"/>
      <c r="W123" s="116"/>
      <c r="X123" s="115"/>
      <c r="Y123" s="115"/>
      <c r="Z123" s="115"/>
    </row>
    <row r="124" spans="3:26" ht="12.75" customHeight="1" hidden="1">
      <c r="C124" s="116"/>
      <c r="D124" s="153"/>
      <c r="E124" s="152"/>
      <c r="F124" s="127"/>
      <c r="G124" s="132"/>
      <c r="H124" s="115"/>
      <c r="I124" s="115"/>
      <c r="J124" s="115"/>
      <c r="K124" s="116"/>
      <c r="L124" s="115"/>
      <c r="M124" s="115"/>
      <c r="N124" s="115"/>
      <c r="O124" s="116"/>
      <c r="P124" s="115"/>
      <c r="Q124" s="115"/>
      <c r="R124" s="115"/>
      <c r="S124" s="116"/>
      <c r="T124" s="115"/>
      <c r="U124" s="115"/>
      <c r="V124" s="115"/>
      <c r="W124" s="116"/>
      <c r="X124" s="115"/>
      <c r="Y124" s="115"/>
      <c r="Z124" s="115"/>
    </row>
    <row r="125" spans="1:26" ht="10.5" customHeight="1">
      <c r="A125" s="80" t="s">
        <v>322</v>
      </c>
      <c r="B125" s="81" t="s">
        <v>323</v>
      </c>
      <c r="C125" s="116"/>
      <c r="D125" s="111"/>
      <c r="E125" s="126"/>
      <c r="F125" s="127"/>
      <c r="G125" s="132"/>
      <c r="H125" s="115"/>
      <c r="I125" s="115"/>
      <c r="J125" s="115"/>
      <c r="K125" s="116"/>
      <c r="L125" s="115"/>
      <c r="M125" s="115"/>
      <c r="N125" s="115"/>
      <c r="O125" s="116"/>
      <c r="P125" s="115"/>
      <c r="Q125" s="115"/>
      <c r="R125" s="115"/>
      <c r="S125" s="116"/>
      <c r="T125" s="115"/>
      <c r="U125" s="115"/>
      <c r="V125" s="115"/>
      <c r="W125" s="116"/>
      <c r="X125" s="115"/>
      <c r="Y125" s="115"/>
      <c r="Z125" s="115"/>
    </row>
    <row r="126" spans="3:26" ht="12.75" customHeight="1" hidden="1">
      <c r="C126" s="116"/>
      <c r="D126" s="111"/>
      <c r="E126" s="126"/>
      <c r="F126" s="127"/>
      <c r="G126" s="132"/>
      <c r="H126" s="115"/>
      <c r="I126" s="115"/>
      <c r="J126" s="115"/>
      <c r="K126" s="116"/>
      <c r="L126" s="115"/>
      <c r="M126" s="115"/>
      <c r="N126" s="115"/>
      <c r="O126" s="116"/>
      <c r="P126" s="115"/>
      <c r="Q126" s="115"/>
      <c r="R126" s="115"/>
      <c r="S126" s="116"/>
      <c r="T126" s="115"/>
      <c r="U126" s="115"/>
      <c r="V126" s="115"/>
      <c r="W126" s="116"/>
      <c r="X126" s="115"/>
      <c r="Y126" s="115"/>
      <c r="Z126" s="115"/>
    </row>
    <row r="127" spans="1:26" ht="12.75">
      <c r="A127" s="108" t="s">
        <v>1093</v>
      </c>
      <c r="B127" s="109" t="s">
        <v>324</v>
      </c>
      <c r="C127" s="116"/>
      <c r="D127" s="111"/>
      <c r="E127" s="134"/>
      <c r="F127" s="113"/>
      <c r="G127" s="128"/>
      <c r="H127" s="115"/>
      <c r="I127" s="115"/>
      <c r="J127" s="115"/>
      <c r="K127" s="116"/>
      <c r="L127" s="115"/>
      <c r="M127" s="115"/>
      <c r="N127" s="115"/>
      <c r="O127" s="116"/>
      <c r="P127" s="115"/>
      <c r="Q127" s="115"/>
      <c r="R127" s="115"/>
      <c r="S127" s="116"/>
      <c r="T127" s="115"/>
      <c r="U127" s="115"/>
      <c r="V127" s="115"/>
      <c r="W127" s="116"/>
      <c r="X127" s="115"/>
      <c r="Y127" s="115"/>
      <c r="Z127" s="115"/>
    </row>
    <row r="128" spans="1:26" ht="12.75" customHeight="1" hidden="1">
      <c r="A128" s="108"/>
      <c r="B128" s="109"/>
      <c r="C128" s="116"/>
      <c r="D128" s="111"/>
      <c r="E128" s="134"/>
      <c r="F128" s="113"/>
      <c r="G128" s="128"/>
      <c r="H128" s="115"/>
      <c r="I128" s="115"/>
      <c r="J128" s="115"/>
      <c r="K128" s="116"/>
      <c r="L128" s="115"/>
      <c r="M128" s="115"/>
      <c r="N128" s="115"/>
      <c r="O128" s="116"/>
      <c r="P128" s="115"/>
      <c r="Q128" s="115"/>
      <c r="R128" s="115"/>
      <c r="S128" s="116"/>
      <c r="T128" s="115"/>
      <c r="U128" s="115"/>
      <c r="V128" s="115"/>
      <c r="W128" s="116"/>
      <c r="X128" s="115"/>
      <c r="Y128" s="115"/>
      <c r="Z128" s="115"/>
    </row>
    <row r="129" spans="1:26" ht="10.5" customHeight="1">
      <c r="A129" s="80" t="s">
        <v>1094</v>
      </c>
      <c r="B129" s="81" t="s">
        <v>1095</v>
      </c>
      <c r="C129" s="116"/>
      <c r="D129" s="111"/>
      <c r="E129" s="126"/>
      <c r="F129" s="127"/>
      <c r="G129" s="132"/>
      <c r="H129" s="115"/>
      <c r="I129" s="115"/>
      <c r="J129" s="115"/>
      <c r="K129" s="116"/>
      <c r="L129" s="115"/>
      <c r="M129" s="115"/>
      <c r="N129" s="115"/>
      <c r="O129" s="116"/>
      <c r="P129" s="115"/>
      <c r="Q129" s="115"/>
      <c r="R129" s="115"/>
      <c r="S129" s="116"/>
      <c r="T129" s="115"/>
      <c r="U129" s="115"/>
      <c r="V129" s="115"/>
      <c r="W129" s="116"/>
      <c r="X129" s="115"/>
      <c r="Y129" s="115"/>
      <c r="Z129" s="115"/>
    </row>
    <row r="130" spans="3:26" ht="12.75" customHeight="1" hidden="1">
      <c r="C130" s="116"/>
      <c r="D130" s="111"/>
      <c r="E130" s="126"/>
      <c r="F130" s="127"/>
      <c r="G130" s="132"/>
      <c r="H130" s="115"/>
      <c r="I130" s="115"/>
      <c r="J130" s="115"/>
      <c r="K130" s="116"/>
      <c r="L130" s="115"/>
      <c r="M130" s="115"/>
      <c r="N130" s="115"/>
      <c r="O130" s="116"/>
      <c r="P130" s="115"/>
      <c r="Q130" s="115"/>
      <c r="R130" s="115"/>
      <c r="S130" s="116"/>
      <c r="T130" s="115"/>
      <c r="U130" s="115"/>
      <c r="V130" s="115"/>
      <c r="W130" s="116"/>
      <c r="X130" s="115"/>
      <c r="Y130" s="115"/>
      <c r="Z130" s="115"/>
    </row>
    <row r="131" spans="1:26" ht="12.75">
      <c r="A131" s="108" t="s">
        <v>1096</v>
      </c>
      <c r="B131" s="109" t="s">
        <v>938</v>
      </c>
      <c r="C131" s="116"/>
      <c r="D131" s="111"/>
      <c r="E131" s="134"/>
      <c r="F131" s="113"/>
      <c r="G131" s="128"/>
      <c r="H131" s="115"/>
      <c r="I131" s="115"/>
      <c r="J131" s="115"/>
      <c r="K131" s="116"/>
      <c r="L131" s="115"/>
      <c r="M131" s="115"/>
      <c r="N131" s="115"/>
      <c r="O131" s="116"/>
      <c r="P131" s="115"/>
      <c r="Q131" s="115"/>
      <c r="R131" s="115"/>
      <c r="S131" s="116"/>
      <c r="T131" s="115"/>
      <c r="U131" s="115"/>
      <c r="V131" s="115"/>
      <c r="W131" s="116"/>
      <c r="X131" s="115"/>
      <c r="Y131" s="115"/>
      <c r="Z131" s="115"/>
    </row>
    <row r="132" spans="1:26" ht="12.75" customHeight="1" hidden="1">
      <c r="A132" s="108"/>
      <c r="B132" s="109"/>
      <c r="C132" s="116"/>
      <c r="D132" s="111"/>
      <c r="E132" s="134"/>
      <c r="F132" s="113"/>
      <c r="G132" s="128"/>
      <c r="H132" s="115"/>
      <c r="I132" s="115"/>
      <c r="J132" s="115"/>
      <c r="K132" s="116"/>
      <c r="L132" s="115"/>
      <c r="M132" s="115"/>
      <c r="N132" s="115"/>
      <c r="O132" s="116"/>
      <c r="P132" s="115"/>
      <c r="Q132" s="115"/>
      <c r="R132" s="115"/>
      <c r="S132" s="116"/>
      <c r="T132" s="115"/>
      <c r="U132" s="115"/>
      <c r="V132" s="115"/>
      <c r="W132" s="116"/>
      <c r="X132" s="115"/>
      <c r="Y132" s="115"/>
      <c r="Z132" s="115"/>
    </row>
    <row r="133" spans="1:26" ht="10.5" customHeight="1">
      <c r="A133" s="135" t="s">
        <v>1098</v>
      </c>
      <c r="B133" s="136" t="s">
        <v>1099</v>
      </c>
      <c r="C133" s="137"/>
      <c r="D133" s="138"/>
      <c r="E133" s="139"/>
      <c r="F133" s="127"/>
      <c r="G133" s="132"/>
      <c r="H133" s="115"/>
      <c r="I133" s="115"/>
      <c r="J133" s="115"/>
      <c r="K133" s="116"/>
      <c r="L133" s="115"/>
      <c r="M133" s="115"/>
      <c r="N133" s="115"/>
      <c r="O133" s="116"/>
      <c r="P133" s="115"/>
      <c r="Q133" s="115"/>
      <c r="R133" s="115"/>
      <c r="S133" s="116"/>
      <c r="T133" s="115"/>
      <c r="U133" s="115"/>
      <c r="V133" s="115"/>
      <c r="W133" s="116"/>
      <c r="X133" s="115"/>
      <c r="Y133" s="115"/>
      <c r="Z133" s="115"/>
    </row>
    <row r="134" spans="1:26" ht="12.75" customHeight="1" hidden="1">
      <c r="A134" s="135"/>
      <c r="B134" s="136"/>
      <c r="C134" s="137"/>
      <c r="D134" s="138"/>
      <c r="E134" s="139"/>
      <c r="F134" s="127"/>
      <c r="G134" s="132"/>
      <c r="H134" s="115"/>
      <c r="I134" s="115"/>
      <c r="J134" s="115"/>
      <c r="K134" s="116"/>
      <c r="L134" s="115"/>
      <c r="M134" s="115"/>
      <c r="N134" s="115"/>
      <c r="O134" s="116"/>
      <c r="P134" s="115"/>
      <c r="Q134" s="115"/>
      <c r="R134" s="115"/>
      <c r="S134" s="116"/>
      <c r="T134" s="115"/>
      <c r="U134" s="115"/>
      <c r="V134" s="115"/>
      <c r="W134" s="116"/>
      <c r="X134" s="115"/>
      <c r="Y134" s="115"/>
      <c r="Z134" s="115"/>
    </row>
    <row r="135" spans="1:26" ht="12.75" customHeight="1" hidden="1">
      <c r="A135" s="135"/>
      <c r="B135" s="136"/>
      <c r="C135" s="137"/>
      <c r="D135" s="138"/>
      <c r="E135" s="139"/>
      <c r="F135" s="127"/>
      <c r="G135" s="132"/>
      <c r="H135" s="115"/>
      <c r="I135" s="115"/>
      <c r="J135" s="115"/>
      <c r="K135" s="116"/>
      <c r="L135" s="115"/>
      <c r="M135" s="115"/>
      <c r="N135" s="115"/>
      <c r="O135" s="116"/>
      <c r="P135" s="115"/>
      <c r="Q135" s="115"/>
      <c r="R135" s="115"/>
      <c r="S135" s="116"/>
      <c r="T135" s="115"/>
      <c r="U135" s="115"/>
      <c r="V135" s="115"/>
      <c r="W135" s="116"/>
      <c r="X135" s="115"/>
      <c r="Y135" s="115"/>
      <c r="Z135" s="115"/>
    </row>
    <row r="136" spans="1:26" ht="10.5" customHeight="1">
      <c r="A136" s="80" t="s">
        <v>1100</v>
      </c>
      <c r="B136" s="81" t="s">
        <v>325</v>
      </c>
      <c r="C136" s="116"/>
      <c r="D136" s="111"/>
      <c r="E136" s="126"/>
      <c r="F136" s="127"/>
      <c r="G136" s="132"/>
      <c r="H136" s="115"/>
      <c r="I136" s="115"/>
      <c r="J136" s="115"/>
      <c r="K136" s="116"/>
      <c r="L136" s="115"/>
      <c r="M136" s="115"/>
      <c r="N136" s="115"/>
      <c r="O136" s="116"/>
      <c r="P136" s="115"/>
      <c r="Q136" s="115"/>
      <c r="R136" s="115"/>
      <c r="S136" s="116"/>
      <c r="T136" s="115"/>
      <c r="U136" s="115"/>
      <c r="V136" s="115"/>
      <c r="W136" s="116"/>
      <c r="X136" s="115"/>
      <c r="Y136" s="115"/>
      <c r="Z136" s="115"/>
    </row>
    <row r="137" spans="3:26" ht="12.75" customHeight="1" hidden="1">
      <c r="C137" s="116"/>
      <c r="D137" s="111"/>
      <c r="E137" s="126"/>
      <c r="F137" s="127"/>
      <c r="G137" s="132"/>
      <c r="H137" s="115"/>
      <c r="I137" s="115"/>
      <c r="J137" s="115"/>
      <c r="K137" s="116"/>
      <c r="L137" s="115"/>
      <c r="M137" s="115"/>
      <c r="N137" s="115"/>
      <c r="O137" s="116"/>
      <c r="P137" s="115"/>
      <c r="Q137" s="115"/>
      <c r="R137" s="115"/>
      <c r="S137" s="116"/>
      <c r="T137" s="115"/>
      <c r="U137" s="115"/>
      <c r="V137" s="115"/>
      <c r="W137" s="116"/>
      <c r="X137" s="115"/>
      <c r="Y137" s="115"/>
      <c r="Z137" s="115"/>
    </row>
    <row r="138" spans="1:26" ht="12.75">
      <c r="A138" s="108" t="s">
        <v>1102</v>
      </c>
      <c r="B138" s="109" t="s">
        <v>966</v>
      </c>
      <c r="C138" s="116"/>
      <c r="D138" s="111"/>
      <c r="E138" s="134"/>
      <c r="F138" s="113"/>
      <c r="G138" s="128"/>
      <c r="H138" s="115"/>
      <c r="I138" s="115"/>
      <c r="J138" s="115"/>
      <c r="K138" s="116"/>
      <c r="L138" s="115"/>
      <c r="M138" s="115"/>
      <c r="N138" s="115"/>
      <c r="O138" s="116"/>
      <c r="P138" s="115"/>
      <c r="Q138" s="115"/>
      <c r="R138" s="115"/>
      <c r="S138" s="116"/>
      <c r="T138" s="115"/>
      <c r="U138" s="115"/>
      <c r="V138" s="115"/>
      <c r="W138" s="116"/>
      <c r="X138" s="115"/>
      <c r="Y138" s="115"/>
      <c r="Z138" s="115"/>
    </row>
    <row r="139" spans="1:26" s="33" customFormat="1" ht="12.75">
      <c r="A139" s="117" t="s">
        <v>1103</v>
      </c>
      <c r="B139" s="118" t="s">
        <v>1104</v>
      </c>
      <c r="C139" s="125"/>
      <c r="D139" s="120"/>
      <c r="E139" s="133"/>
      <c r="F139" s="122"/>
      <c r="G139" s="132"/>
      <c r="H139" s="124"/>
      <c r="I139" s="124"/>
      <c r="J139" s="124"/>
      <c r="K139" s="125"/>
      <c r="L139" s="124"/>
      <c r="M139" s="124"/>
      <c r="N139" s="124"/>
      <c r="O139" s="125"/>
      <c r="P139" s="124"/>
      <c r="Q139" s="124"/>
      <c r="R139" s="124"/>
      <c r="S139" s="125"/>
      <c r="T139" s="124"/>
      <c r="U139" s="124"/>
      <c r="V139" s="124"/>
      <c r="W139" s="125"/>
      <c r="X139" s="124"/>
      <c r="Y139" s="124"/>
      <c r="Z139" s="124"/>
    </row>
    <row r="140" spans="1:26" ht="12.75">
      <c r="A140" s="108" t="s">
        <v>1105</v>
      </c>
      <c r="B140" s="109" t="s">
        <v>1106</v>
      </c>
      <c r="C140" s="116"/>
      <c r="D140" s="111"/>
      <c r="E140" s="134"/>
      <c r="F140" s="113"/>
      <c r="G140" s="128"/>
      <c r="H140" s="115"/>
      <c r="I140" s="115"/>
      <c r="J140" s="115"/>
      <c r="K140" s="116"/>
      <c r="L140" s="115"/>
      <c r="M140" s="115"/>
      <c r="N140" s="115"/>
      <c r="O140" s="116"/>
      <c r="P140" s="115"/>
      <c r="Q140" s="115"/>
      <c r="R140" s="115"/>
      <c r="S140" s="116"/>
      <c r="T140" s="115"/>
      <c r="U140" s="115"/>
      <c r="V140" s="115"/>
      <c r="W140" s="116"/>
      <c r="X140" s="115"/>
      <c r="Y140" s="115"/>
      <c r="Z140" s="115"/>
    </row>
    <row r="141" spans="1:26" ht="12.75" customHeight="1" hidden="1">
      <c r="A141" s="108"/>
      <c r="B141" s="109"/>
      <c r="C141" s="116"/>
      <c r="D141" s="111"/>
      <c r="E141" s="134"/>
      <c r="F141" s="113"/>
      <c r="G141" s="128"/>
      <c r="H141" s="115"/>
      <c r="I141" s="115"/>
      <c r="J141" s="115"/>
      <c r="K141" s="116"/>
      <c r="L141" s="115"/>
      <c r="M141" s="115"/>
      <c r="N141" s="115"/>
      <c r="O141" s="116"/>
      <c r="P141" s="115"/>
      <c r="Q141" s="115"/>
      <c r="R141" s="115"/>
      <c r="S141" s="116"/>
      <c r="T141" s="115"/>
      <c r="U141" s="115"/>
      <c r="V141" s="115"/>
      <c r="W141" s="116"/>
      <c r="X141" s="115"/>
      <c r="Y141" s="115"/>
      <c r="Z141" s="115"/>
    </row>
    <row r="142" spans="1:26" ht="10.5" customHeight="1">
      <c r="A142" s="135" t="s">
        <v>1107</v>
      </c>
      <c r="B142" s="136" t="s">
        <v>326</v>
      </c>
      <c r="C142" s="137"/>
      <c r="D142" s="138"/>
      <c r="E142" s="139"/>
      <c r="F142" s="127"/>
      <c r="G142" s="123"/>
      <c r="H142" s="115"/>
      <c r="I142" s="115"/>
      <c r="J142" s="115"/>
      <c r="K142" s="116"/>
      <c r="L142" s="115"/>
      <c r="M142" s="115"/>
      <c r="N142" s="115"/>
      <c r="O142" s="116"/>
      <c r="P142" s="115"/>
      <c r="Q142" s="115"/>
      <c r="R142" s="115"/>
      <c r="S142" s="116"/>
      <c r="T142" s="115"/>
      <c r="U142" s="115"/>
      <c r="V142" s="115"/>
      <c r="W142" s="116"/>
      <c r="X142" s="115"/>
      <c r="Y142" s="115"/>
      <c r="Z142" s="115"/>
    </row>
    <row r="143" spans="1:26" ht="12.75" customHeight="1" hidden="1">
      <c r="A143" s="135"/>
      <c r="B143" s="136"/>
      <c r="C143" s="137"/>
      <c r="D143" s="138"/>
      <c r="E143" s="139"/>
      <c r="F143" s="127"/>
      <c r="G143" s="123"/>
      <c r="H143" s="115"/>
      <c r="I143" s="115"/>
      <c r="J143" s="115"/>
      <c r="K143" s="116"/>
      <c r="L143" s="115"/>
      <c r="M143" s="115"/>
      <c r="N143" s="115"/>
      <c r="O143" s="116"/>
      <c r="P143" s="115"/>
      <c r="Q143" s="115"/>
      <c r="R143" s="115"/>
      <c r="S143" s="116"/>
      <c r="T143" s="115"/>
      <c r="U143" s="115"/>
      <c r="V143" s="115"/>
      <c r="W143" s="116"/>
      <c r="X143" s="115"/>
      <c r="Y143" s="115"/>
      <c r="Z143" s="115"/>
    </row>
    <row r="144" spans="1:26" ht="12.75">
      <c r="A144" s="108" t="s">
        <v>1109</v>
      </c>
      <c r="B144" s="109" t="s">
        <v>1110</v>
      </c>
      <c r="C144" s="116"/>
      <c r="D144" s="111"/>
      <c r="E144" s="134"/>
      <c r="F144" s="113"/>
      <c r="G144" s="128"/>
      <c r="H144" s="115"/>
      <c r="I144" s="115"/>
      <c r="J144" s="115"/>
      <c r="K144" s="116"/>
      <c r="L144" s="115"/>
      <c r="M144" s="115"/>
      <c r="N144" s="115"/>
      <c r="O144" s="116"/>
      <c r="P144" s="115"/>
      <c r="Q144" s="115"/>
      <c r="R144" s="115"/>
      <c r="S144" s="116"/>
      <c r="T144" s="115"/>
      <c r="U144" s="115"/>
      <c r="V144" s="115"/>
      <c r="W144" s="116"/>
      <c r="X144" s="115"/>
      <c r="Y144" s="115"/>
      <c r="Z144" s="115"/>
    </row>
    <row r="145" spans="1:26" ht="12.75" customHeight="1" hidden="1">
      <c r="A145" s="108"/>
      <c r="B145" s="109"/>
      <c r="C145" s="116"/>
      <c r="D145" s="111"/>
      <c r="E145" s="134"/>
      <c r="F145" s="113"/>
      <c r="G145" s="128"/>
      <c r="H145" s="115"/>
      <c r="I145" s="115"/>
      <c r="J145" s="115"/>
      <c r="K145" s="116"/>
      <c r="L145" s="115"/>
      <c r="M145" s="115"/>
      <c r="N145" s="115"/>
      <c r="O145" s="116"/>
      <c r="P145" s="115"/>
      <c r="Q145" s="115"/>
      <c r="R145" s="115"/>
      <c r="S145" s="116"/>
      <c r="T145" s="115"/>
      <c r="U145" s="115"/>
      <c r="V145" s="115"/>
      <c r="W145" s="116"/>
      <c r="X145" s="115"/>
      <c r="Y145" s="115"/>
      <c r="Z145" s="115"/>
    </row>
    <row r="146" spans="1:26" ht="10.5" customHeight="1">
      <c r="A146" s="135" t="s">
        <v>1111</v>
      </c>
      <c r="B146" s="136" t="s">
        <v>327</v>
      </c>
      <c r="C146" s="137"/>
      <c r="D146" s="138"/>
      <c r="E146" s="139"/>
      <c r="F146" s="127"/>
      <c r="G146" s="123"/>
      <c r="H146" s="115"/>
      <c r="I146" s="115"/>
      <c r="J146" s="115"/>
      <c r="K146" s="116"/>
      <c r="L146" s="115"/>
      <c r="M146" s="115"/>
      <c r="N146" s="115"/>
      <c r="O146" s="116"/>
      <c r="P146" s="115"/>
      <c r="Q146" s="115"/>
      <c r="R146" s="115"/>
      <c r="S146" s="116"/>
      <c r="T146" s="115"/>
      <c r="U146" s="115"/>
      <c r="V146" s="115"/>
      <c r="W146" s="116"/>
      <c r="X146" s="115"/>
      <c r="Y146" s="115"/>
      <c r="Z146" s="115"/>
    </row>
    <row r="147" spans="1:26" ht="12.75" customHeight="1" hidden="1">
      <c r="A147" s="135"/>
      <c r="B147" s="136"/>
      <c r="C147" s="137"/>
      <c r="D147" s="138"/>
      <c r="E147" s="139"/>
      <c r="F147" s="127"/>
      <c r="G147" s="123"/>
      <c r="H147" s="115"/>
      <c r="I147" s="115"/>
      <c r="J147" s="115"/>
      <c r="K147" s="116"/>
      <c r="L147" s="115"/>
      <c r="M147" s="115"/>
      <c r="N147" s="115"/>
      <c r="O147" s="116"/>
      <c r="P147" s="115"/>
      <c r="Q147" s="115"/>
      <c r="R147" s="115"/>
      <c r="S147" s="116"/>
      <c r="T147" s="115"/>
      <c r="U147" s="115"/>
      <c r="V147" s="115"/>
      <c r="W147" s="116"/>
      <c r="X147" s="115"/>
      <c r="Y147" s="115"/>
      <c r="Z147" s="115"/>
    </row>
    <row r="148" spans="1:26" ht="12.75">
      <c r="A148" s="108" t="s">
        <v>1112</v>
      </c>
      <c r="B148" s="109" t="s">
        <v>1113</v>
      </c>
      <c r="C148" s="116"/>
      <c r="D148" s="111"/>
      <c r="E148" s="134"/>
      <c r="F148" s="113"/>
      <c r="G148" s="128"/>
      <c r="H148" s="115"/>
      <c r="I148" s="115"/>
      <c r="J148" s="115"/>
      <c r="K148" s="116"/>
      <c r="L148" s="115"/>
      <c r="M148" s="115"/>
      <c r="N148" s="115"/>
      <c r="O148" s="116"/>
      <c r="P148" s="115"/>
      <c r="Q148" s="115"/>
      <c r="R148" s="115"/>
      <c r="S148" s="116"/>
      <c r="T148" s="115"/>
      <c r="U148" s="115"/>
      <c r="V148" s="115"/>
      <c r="W148" s="116"/>
      <c r="X148" s="115"/>
      <c r="Y148" s="115"/>
      <c r="Z148" s="115"/>
    </row>
    <row r="149" spans="1:26" ht="12.75" customHeight="1" hidden="1">
      <c r="A149" s="108"/>
      <c r="B149" s="109"/>
      <c r="C149" s="116"/>
      <c r="D149" s="111"/>
      <c r="E149" s="134"/>
      <c r="F149" s="113"/>
      <c r="G149" s="128"/>
      <c r="H149" s="115"/>
      <c r="I149" s="115"/>
      <c r="J149" s="115"/>
      <c r="K149" s="116"/>
      <c r="L149" s="115"/>
      <c r="M149" s="115"/>
      <c r="N149" s="115"/>
      <c r="O149" s="116"/>
      <c r="P149" s="115"/>
      <c r="Q149" s="115"/>
      <c r="R149" s="115"/>
      <c r="S149" s="116"/>
      <c r="T149" s="115"/>
      <c r="U149" s="115"/>
      <c r="V149" s="115"/>
      <c r="W149" s="116"/>
      <c r="X149" s="115"/>
      <c r="Y149" s="115"/>
      <c r="Z149" s="115"/>
    </row>
    <row r="150" spans="1:26" s="33" customFormat="1" ht="12.75">
      <c r="A150" s="117" t="s">
        <v>328</v>
      </c>
      <c r="B150" s="118" t="s">
        <v>329</v>
      </c>
      <c r="C150" s="125"/>
      <c r="D150" s="120"/>
      <c r="E150" s="133"/>
      <c r="F150" s="122"/>
      <c r="G150" s="132"/>
      <c r="H150" s="124"/>
      <c r="I150" s="124"/>
      <c r="J150" s="124"/>
      <c r="K150" s="125"/>
      <c r="L150" s="124"/>
      <c r="M150" s="124"/>
      <c r="N150" s="124"/>
      <c r="O150" s="125"/>
      <c r="P150" s="124"/>
      <c r="Q150" s="124"/>
      <c r="R150" s="124"/>
      <c r="S150" s="125"/>
      <c r="T150" s="124"/>
      <c r="U150" s="124"/>
      <c r="V150" s="124"/>
      <c r="W150" s="125"/>
      <c r="X150" s="124"/>
      <c r="Y150" s="124"/>
      <c r="Z150" s="124"/>
    </row>
    <row r="151" spans="1:26" ht="12.75">
      <c r="A151" s="108" t="s">
        <v>330</v>
      </c>
      <c r="B151" s="109" t="s">
        <v>1106</v>
      </c>
      <c r="C151" s="116"/>
      <c r="D151" s="111"/>
      <c r="E151" s="134"/>
      <c r="F151" s="113"/>
      <c r="G151" s="128"/>
      <c r="H151" s="115"/>
      <c r="I151" s="115"/>
      <c r="J151" s="115"/>
      <c r="K151" s="116"/>
      <c r="L151" s="115"/>
      <c r="M151" s="115"/>
      <c r="N151" s="115"/>
      <c r="O151" s="116"/>
      <c r="P151" s="115"/>
      <c r="Q151" s="115"/>
      <c r="R151" s="115"/>
      <c r="S151" s="116"/>
      <c r="T151" s="115"/>
      <c r="U151" s="115"/>
      <c r="V151" s="115"/>
      <c r="W151" s="116"/>
      <c r="X151" s="115"/>
      <c r="Y151" s="115"/>
      <c r="Z151" s="115"/>
    </row>
    <row r="152" spans="1:26" ht="12.75" hidden="1">
      <c r="A152" s="108"/>
      <c r="B152" s="109"/>
      <c r="C152" s="116"/>
      <c r="D152" s="111"/>
      <c r="E152" s="134"/>
      <c r="F152" s="113"/>
      <c r="G152" s="128"/>
      <c r="H152" s="115"/>
      <c r="I152" s="115"/>
      <c r="J152" s="115"/>
      <c r="K152" s="116"/>
      <c r="L152" s="115"/>
      <c r="M152" s="115"/>
      <c r="N152" s="115"/>
      <c r="O152" s="116"/>
      <c r="P152" s="115"/>
      <c r="Q152" s="115"/>
      <c r="R152" s="115"/>
      <c r="S152" s="116"/>
      <c r="T152" s="115"/>
      <c r="U152" s="115"/>
      <c r="V152" s="115"/>
      <c r="W152" s="116"/>
      <c r="X152" s="115"/>
      <c r="Y152" s="115"/>
      <c r="Z152" s="115"/>
    </row>
    <row r="153" spans="1:26" ht="12.75">
      <c r="A153" s="108" t="s">
        <v>331</v>
      </c>
      <c r="B153" s="109" t="s">
        <v>1110</v>
      </c>
      <c r="C153" s="116"/>
      <c r="D153" s="111"/>
      <c r="E153" s="134"/>
      <c r="F153" s="113"/>
      <c r="G153" s="128"/>
      <c r="H153" s="115"/>
      <c r="I153" s="115"/>
      <c r="J153" s="115"/>
      <c r="K153" s="116"/>
      <c r="L153" s="115"/>
      <c r="M153" s="115"/>
      <c r="N153" s="115"/>
      <c r="O153" s="116"/>
      <c r="P153" s="115"/>
      <c r="Q153" s="115"/>
      <c r="R153" s="115"/>
      <c r="S153" s="116"/>
      <c r="T153" s="115"/>
      <c r="U153" s="115"/>
      <c r="V153" s="115"/>
      <c r="W153" s="116"/>
      <c r="X153" s="115"/>
      <c r="Y153" s="115"/>
      <c r="Z153" s="115"/>
    </row>
    <row r="154" spans="1:26" ht="12.75" hidden="1">
      <c r="A154" s="108"/>
      <c r="B154" s="109"/>
      <c r="C154" s="116"/>
      <c r="D154" s="111"/>
      <c r="E154" s="134"/>
      <c r="F154" s="113"/>
      <c r="G154" s="128"/>
      <c r="H154" s="115"/>
      <c r="I154" s="115"/>
      <c r="J154" s="115"/>
      <c r="K154" s="116"/>
      <c r="L154" s="115"/>
      <c r="M154" s="115"/>
      <c r="N154" s="115"/>
      <c r="O154" s="116"/>
      <c r="P154" s="115"/>
      <c r="Q154" s="115"/>
      <c r="R154" s="115"/>
      <c r="S154" s="116"/>
      <c r="T154" s="115"/>
      <c r="U154" s="115"/>
      <c r="V154" s="115"/>
      <c r="W154" s="116"/>
      <c r="X154" s="115"/>
      <c r="Y154" s="115"/>
      <c r="Z154" s="115"/>
    </row>
    <row r="155" spans="1:26" ht="12.75">
      <c r="A155" s="108" t="s">
        <v>332</v>
      </c>
      <c r="B155" s="109" t="s">
        <v>1113</v>
      </c>
      <c r="C155" s="116"/>
      <c r="D155" s="111"/>
      <c r="E155" s="134"/>
      <c r="F155" s="113"/>
      <c r="G155" s="128"/>
      <c r="H155" s="115"/>
      <c r="I155" s="115"/>
      <c r="J155" s="115"/>
      <c r="K155" s="116"/>
      <c r="L155" s="115"/>
      <c r="M155" s="115"/>
      <c r="N155" s="115"/>
      <c r="O155" s="116"/>
      <c r="P155" s="115"/>
      <c r="Q155" s="115"/>
      <c r="R155" s="115"/>
      <c r="S155" s="116"/>
      <c r="T155" s="115"/>
      <c r="U155" s="115"/>
      <c r="V155" s="115"/>
      <c r="W155" s="116"/>
      <c r="X155" s="115"/>
      <c r="Y155" s="115"/>
      <c r="Z155" s="115"/>
    </row>
    <row r="156" spans="1:26" ht="12.75" hidden="1">
      <c r="A156" s="108"/>
      <c r="B156" s="109"/>
      <c r="C156" s="116"/>
      <c r="D156" s="111"/>
      <c r="E156" s="134"/>
      <c r="F156" s="113"/>
      <c r="G156" s="128"/>
      <c r="H156" s="115"/>
      <c r="I156" s="115"/>
      <c r="J156" s="115"/>
      <c r="K156" s="116"/>
      <c r="L156" s="115"/>
      <c r="M156" s="115"/>
      <c r="N156" s="115"/>
      <c r="O156" s="116"/>
      <c r="P156" s="115"/>
      <c r="Q156" s="115"/>
      <c r="R156" s="115"/>
      <c r="S156" s="116"/>
      <c r="T156" s="115"/>
      <c r="U156" s="115"/>
      <c r="V156" s="115"/>
      <c r="W156" s="116"/>
      <c r="X156" s="115"/>
      <c r="Y156" s="115"/>
      <c r="Z156" s="115"/>
    </row>
    <row r="157" spans="1:26" ht="12.75">
      <c r="A157" s="108">
        <v>10</v>
      </c>
      <c r="B157" s="109" t="s">
        <v>1116</v>
      </c>
      <c r="C157" s="116"/>
      <c r="D157" s="111"/>
      <c r="E157" s="134"/>
      <c r="F157" s="113"/>
      <c r="G157" s="128"/>
      <c r="H157" s="115"/>
      <c r="I157" s="115"/>
      <c r="J157" s="115"/>
      <c r="K157" s="116"/>
      <c r="L157" s="115"/>
      <c r="M157" s="115"/>
      <c r="N157" s="115"/>
      <c r="O157" s="116"/>
      <c r="P157" s="115"/>
      <c r="Q157" s="115"/>
      <c r="R157" s="115"/>
      <c r="S157" s="116"/>
      <c r="T157" s="115"/>
      <c r="U157" s="115"/>
      <c r="V157" s="115"/>
      <c r="W157" s="116"/>
      <c r="X157" s="115"/>
      <c r="Y157" s="115"/>
      <c r="Z157" s="115"/>
    </row>
    <row r="158" spans="1:26" ht="12.75">
      <c r="A158" s="108" t="s">
        <v>1117</v>
      </c>
      <c r="B158" s="109" t="s">
        <v>1113</v>
      </c>
      <c r="C158" s="116"/>
      <c r="D158" s="111"/>
      <c r="E158" s="134"/>
      <c r="F158" s="113"/>
      <c r="G158" s="128"/>
      <c r="H158" s="115"/>
      <c r="I158" s="115"/>
      <c r="J158" s="115"/>
      <c r="K158" s="116"/>
      <c r="L158" s="115"/>
      <c r="M158" s="115"/>
      <c r="N158" s="115"/>
      <c r="O158" s="116"/>
      <c r="P158" s="115"/>
      <c r="Q158" s="115"/>
      <c r="R158" s="115"/>
      <c r="S158" s="116"/>
      <c r="T158" s="115"/>
      <c r="U158" s="115"/>
      <c r="V158" s="115"/>
      <c r="W158" s="116"/>
      <c r="X158" s="115"/>
      <c r="Y158" s="115"/>
      <c r="Z158" s="115"/>
    </row>
    <row r="159" spans="1:26" ht="12.75" customHeight="1" hidden="1">
      <c r="A159" s="108"/>
      <c r="B159" s="109"/>
      <c r="C159" s="116"/>
      <c r="D159" s="111"/>
      <c r="E159" s="134"/>
      <c r="F159" s="113"/>
      <c r="G159" s="128"/>
      <c r="H159" s="115"/>
      <c r="I159" s="115"/>
      <c r="J159" s="115"/>
      <c r="K159" s="116"/>
      <c r="L159" s="115"/>
      <c r="M159" s="115"/>
      <c r="N159" s="115"/>
      <c r="O159" s="116"/>
      <c r="P159" s="115"/>
      <c r="Q159" s="115"/>
      <c r="R159" s="115"/>
      <c r="S159" s="116"/>
      <c r="T159" s="115"/>
      <c r="U159" s="115"/>
      <c r="V159" s="115"/>
      <c r="W159" s="116"/>
      <c r="X159" s="115"/>
      <c r="Y159" s="115"/>
      <c r="Z159" s="115"/>
    </row>
    <row r="160" spans="1:26" ht="10.5" customHeight="1">
      <c r="A160" s="80" t="s">
        <v>1118</v>
      </c>
      <c r="B160" s="81" t="s">
        <v>333</v>
      </c>
      <c r="C160" s="116"/>
      <c r="D160" s="111"/>
      <c r="E160" s="126"/>
      <c r="F160" s="127"/>
      <c r="G160" s="132"/>
      <c r="H160" s="115"/>
      <c r="I160" s="115"/>
      <c r="J160" s="115"/>
      <c r="K160" s="116"/>
      <c r="L160" s="115"/>
      <c r="M160" s="115"/>
      <c r="N160" s="115"/>
      <c r="O160" s="116"/>
      <c r="P160" s="115"/>
      <c r="Q160" s="115"/>
      <c r="R160" s="115"/>
      <c r="S160" s="116"/>
      <c r="T160" s="115"/>
      <c r="U160" s="115"/>
      <c r="V160" s="115"/>
      <c r="W160" s="116"/>
      <c r="X160" s="115"/>
      <c r="Y160" s="115"/>
      <c r="Z160" s="115"/>
    </row>
    <row r="161" spans="3:26" ht="12.75" customHeight="1" hidden="1">
      <c r="C161" s="116"/>
      <c r="D161" s="111"/>
      <c r="E161" s="126"/>
      <c r="F161" s="127"/>
      <c r="G161" s="132"/>
      <c r="H161" s="115"/>
      <c r="I161" s="115"/>
      <c r="J161" s="115"/>
      <c r="K161" s="116"/>
      <c r="L161" s="115"/>
      <c r="M161" s="115"/>
      <c r="N161" s="115"/>
      <c r="O161" s="116"/>
      <c r="P161" s="115"/>
      <c r="Q161" s="115"/>
      <c r="R161" s="115"/>
      <c r="S161" s="116"/>
      <c r="T161" s="115"/>
      <c r="U161" s="115"/>
      <c r="V161" s="115"/>
      <c r="W161" s="116"/>
      <c r="X161" s="115"/>
      <c r="Y161" s="115"/>
      <c r="Z161" s="115"/>
    </row>
    <row r="162" spans="3:26" ht="12.75" customHeight="1" hidden="1">
      <c r="C162" s="116"/>
      <c r="D162" s="111"/>
      <c r="E162" s="126"/>
      <c r="F162" s="127"/>
      <c r="G162" s="132"/>
      <c r="H162" s="115"/>
      <c r="I162" s="115"/>
      <c r="J162" s="115"/>
      <c r="K162" s="116"/>
      <c r="L162" s="115"/>
      <c r="M162" s="115"/>
      <c r="N162" s="115"/>
      <c r="O162" s="116"/>
      <c r="P162" s="115"/>
      <c r="Q162" s="115"/>
      <c r="R162" s="115"/>
      <c r="S162" s="116"/>
      <c r="T162" s="115"/>
      <c r="U162" s="115"/>
      <c r="V162" s="115"/>
      <c r="W162" s="116"/>
      <c r="X162" s="115"/>
      <c r="Y162" s="115"/>
      <c r="Z162" s="115"/>
    </row>
    <row r="163" spans="1:26" ht="10.5" customHeight="1">
      <c r="A163" s="80" t="s">
        <v>334</v>
      </c>
      <c r="B163" s="81" t="s">
        <v>335</v>
      </c>
      <c r="C163" s="116"/>
      <c r="D163" s="111"/>
      <c r="E163" s="126"/>
      <c r="F163" s="127"/>
      <c r="G163" s="123"/>
      <c r="H163" s="115"/>
      <c r="I163" s="115"/>
      <c r="J163" s="115"/>
      <c r="K163" s="116"/>
      <c r="L163" s="115"/>
      <c r="M163" s="115"/>
      <c r="N163" s="115"/>
      <c r="O163" s="116"/>
      <c r="P163" s="115"/>
      <c r="Q163" s="115"/>
      <c r="R163" s="115"/>
      <c r="S163" s="116"/>
      <c r="T163" s="115"/>
      <c r="U163" s="115"/>
      <c r="V163" s="115"/>
      <c r="W163" s="116"/>
      <c r="X163" s="115"/>
      <c r="Y163" s="115"/>
      <c r="Z163" s="115"/>
    </row>
    <row r="164" spans="3:26" ht="12.75" customHeight="1" hidden="1">
      <c r="C164" s="116"/>
      <c r="D164" s="111"/>
      <c r="E164" s="126"/>
      <c r="F164" s="127"/>
      <c r="G164" s="123"/>
      <c r="H164" s="115"/>
      <c r="I164" s="115"/>
      <c r="J164" s="115"/>
      <c r="K164" s="116"/>
      <c r="L164" s="115"/>
      <c r="M164" s="115"/>
      <c r="N164" s="115"/>
      <c r="O164" s="116"/>
      <c r="P164" s="115"/>
      <c r="Q164" s="115"/>
      <c r="R164" s="115"/>
      <c r="S164" s="116"/>
      <c r="T164" s="115"/>
      <c r="U164" s="115"/>
      <c r="V164" s="115"/>
      <c r="W164" s="116"/>
      <c r="X164" s="115"/>
      <c r="Y164" s="115"/>
      <c r="Z164" s="115"/>
    </row>
    <row r="165" spans="1:26" ht="10.5" customHeight="1">
      <c r="A165" s="135" t="s">
        <v>336</v>
      </c>
      <c r="B165" s="136" t="s">
        <v>337</v>
      </c>
      <c r="C165" s="137"/>
      <c r="D165" s="138"/>
      <c r="E165" s="139"/>
      <c r="F165" s="127"/>
      <c r="G165" s="123"/>
      <c r="H165" s="115"/>
      <c r="I165" s="115"/>
      <c r="J165" s="115"/>
      <c r="K165" s="116"/>
      <c r="L165" s="115"/>
      <c r="M165" s="115"/>
      <c r="N165" s="115"/>
      <c r="O165" s="116"/>
      <c r="P165" s="115"/>
      <c r="Q165" s="115"/>
      <c r="R165" s="115"/>
      <c r="S165" s="116"/>
      <c r="T165" s="115"/>
      <c r="U165" s="115"/>
      <c r="V165" s="115"/>
      <c r="W165" s="116"/>
      <c r="X165" s="115"/>
      <c r="Y165" s="115"/>
      <c r="Z165" s="115"/>
    </row>
    <row r="166" spans="1:26" ht="12.75" customHeight="1" hidden="1">
      <c r="A166" s="135"/>
      <c r="B166" s="136"/>
      <c r="C166" s="137"/>
      <c r="D166" s="138"/>
      <c r="E166" s="139"/>
      <c r="F166" s="127"/>
      <c r="G166" s="123"/>
      <c r="H166" s="115"/>
      <c r="I166" s="115"/>
      <c r="J166" s="115"/>
      <c r="K166" s="116"/>
      <c r="L166" s="115"/>
      <c r="M166" s="115"/>
      <c r="N166" s="115"/>
      <c r="O166" s="116"/>
      <c r="P166" s="115"/>
      <c r="Q166" s="115"/>
      <c r="R166" s="115"/>
      <c r="S166" s="116"/>
      <c r="T166" s="115"/>
      <c r="U166" s="115"/>
      <c r="V166" s="115"/>
      <c r="W166" s="116"/>
      <c r="X166" s="115"/>
      <c r="Y166" s="115"/>
      <c r="Z166" s="115"/>
    </row>
    <row r="167" spans="1:26" s="33" customFormat="1" ht="12.75">
      <c r="A167" s="117">
        <v>11</v>
      </c>
      <c r="B167" s="118" t="s">
        <v>1127</v>
      </c>
      <c r="C167" s="125"/>
      <c r="D167" s="120"/>
      <c r="E167" s="133"/>
      <c r="F167" s="122"/>
      <c r="G167" s="132"/>
      <c r="H167" s="124"/>
      <c r="I167" s="124"/>
      <c r="J167" s="124"/>
      <c r="K167" s="125"/>
      <c r="L167" s="124"/>
      <c r="M167" s="124"/>
      <c r="N167" s="124"/>
      <c r="O167" s="125"/>
      <c r="P167" s="124"/>
      <c r="Q167" s="124"/>
      <c r="R167" s="124"/>
      <c r="S167" s="125"/>
      <c r="T167" s="124"/>
      <c r="U167" s="124"/>
      <c r="V167" s="124"/>
      <c r="W167" s="125"/>
      <c r="X167" s="124"/>
      <c r="Y167" s="124"/>
      <c r="Z167" s="124"/>
    </row>
    <row r="168" spans="1:26" ht="12.75">
      <c r="A168" s="108" t="s">
        <v>1128</v>
      </c>
      <c r="B168" s="109" t="s">
        <v>338</v>
      </c>
      <c r="C168" s="116"/>
      <c r="D168" s="111"/>
      <c r="E168" s="134"/>
      <c r="F168" s="113"/>
      <c r="G168" s="128"/>
      <c r="H168" s="115"/>
      <c r="I168" s="115"/>
      <c r="J168" s="115"/>
      <c r="K168" s="116"/>
      <c r="L168" s="115"/>
      <c r="M168" s="115"/>
      <c r="N168" s="115"/>
      <c r="O168" s="116"/>
      <c r="P168" s="115"/>
      <c r="Q168" s="115"/>
      <c r="R168" s="115"/>
      <c r="S168" s="116"/>
      <c r="T168" s="115"/>
      <c r="U168" s="115"/>
      <c r="V168" s="115"/>
      <c r="W168" s="116"/>
      <c r="X168" s="115"/>
      <c r="Y168" s="115"/>
      <c r="Z168" s="115"/>
    </row>
    <row r="169" spans="1:26" ht="12.75">
      <c r="A169" s="108" t="s">
        <v>339</v>
      </c>
      <c r="B169" s="109" t="s">
        <v>340</v>
      </c>
      <c r="C169" s="116"/>
      <c r="D169" s="111"/>
      <c r="E169" s="134"/>
      <c r="F169" s="113"/>
      <c r="G169" s="128"/>
      <c r="H169" s="115"/>
      <c r="I169" s="115"/>
      <c r="J169" s="115"/>
      <c r="K169" s="116"/>
      <c r="L169" s="115"/>
      <c r="M169" s="115"/>
      <c r="N169" s="115"/>
      <c r="O169" s="116"/>
      <c r="P169" s="115"/>
      <c r="Q169" s="115"/>
      <c r="R169" s="115"/>
      <c r="S169" s="116"/>
      <c r="T169" s="115"/>
      <c r="U169" s="115"/>
      <c r="V169" s="115"/>
      <c r="W169" s="116"/>
      <c r="X169" s="115"/>
      <c r="Y169" s="115"/>
      <c r="Z169" s="115"/>
    </row>
    <row r="170" spans="1:26" ht="12.75">
      <c r="A170" s="108" t="s">
        <v>341</v>
      </c>
      <c r="B170" s="109" t="s">
        <v>342</v>
      </c>
      <c r="C170" s="116"/>
      <c r="D170" s="111"/>
      <c r="E170" s="134"/>
      <c r="F170" s="113"/>
      <c r="G170" s="128"/>
      <c r="H170" s="115"/>
      <c r="I170" s="115"/>
      <c r="J170" s="115"/>
      <c r="K170" s="116"/>
      <c r="L170" s="115"/>
      <c r="M170" s="115"/>
      <c r="N170" s="115"/>
      <c r="O170" s="116"/>
      <c r="P170" s="115"/>
      <c r="Q170" s="115"/>
      <c r="R170" s="115"/>
      <c r="S170" s="116"/>
      <c r="T170" s="115"/>
      <c r="U170" s="115"/>
      <c r="V170" s="115"/>
      <c r="W170" s="116"/>
      <c r="X170" s="115"/>
      <c r="Y170" s="115"/>
      <c r="Z170" s="115"/>
    </row>
    <row r="171" spans="1:26" ht="12.75">
      <c r="A171" s="108" t="s">
        <v>343</v>
      </c>
      <c r="B171" s="109" t="s">
        <v>344</v>
      </c>
      <c r="C171" s="116"/>
      <c r="D171" s="111"/>
      <c r="E171" s="134"/>
      <c r="F171" s="113"/>
      <c r="G171" s="128"/>
      <c r="H171" s="115"/>
      <c r="I171" s="115"/>
      <c r="J171" s="115"/>
      <c r="K171" s="116"/>
      <c r="L171" s="115"/>
      <c r="M171" s="115"/>
      <c r="N171" s="115"/>
      <c r="O171" s="116"/>
      <c r="P171" s="115"/>
      <c r="Q171" s="115"/>
      <c r="R171" s="115"/>
      <c r="S171" s="116"/>
      <c r="T171" s="115"/>
      <c r="U171" s="115"/>
      <c r="V171" s="115"/>
      <c r="W171" s="116"/>
      <c r="X171" s="115"/>
      <c r="Y171" s="115"/>
      <c r="Z171" s="115"/>
    </row>
    <row r="172" spans="1:26" ht="12.75">
      <c r="A172" s="108" t="s">
        <v>345</v>
      </c>
      <c r="B172" s="109" t="s">
        <v>980</v>
      </c>
      <c r="C172" s="116"/>
      <c r="D172" s="111"/>
      <c r="E172" s="134"/>
      <c r="F172" s="113"/>
      <c r="G172" s="128"/>
      <c r="H172" s="115"/>
      <c r="I172" s="115"/>
      <c r="J172" s="115"/>
      <c r="K172" s="116"/>
      <c r="L172" s="115"/>
      <c r="M172" s="115"/>
      <c r="N172" s="115"/>
      <c r="O172" s="116"/>
      <c r="P172" s="115"/>
      <c r="Q172" s="115"/>
      <c r="R172" s="115"/>
      <c r="S172" s="116"/>
      <c r="T172" s="115"/>
      <c r="U172" s="115"/>
      <c r="V172" s="115"/>
      <c r="W172" s="116"/>
      <c r="X172" s="115"/>
      <c r="Y172" s="115"/>
      <c r="Z172" s="115"/>
    </row>
    <row r="173" spans="1:26" ht="12.75">
      <c r="A173" s="108" t="s">
        <v>1134</v>
      </c>
      <c r="B173" s="109" t="s">
        <v>346</v>
      </c>
      <c r="C173" s="116"/>
      <c r="D173" s="111"/>
      <c r="E173" s="134"/>
      <c r="F173" s="113"/>
      <c r="G173" s="128"/>
      <c r="H173" s="115"/>
      <c r="I173" s="115"/>
      <c r="J173" s="115"/>
      <c r="K173" s="116"/>
      <c r="L173" s="115"/>
      <c r="M173" s="115"/>
      <c r="N173" s="115"/>
      <c r="O173" s="116"/>
      <c r="P173" s="115"/>
      <c r="Q173" s="115"/>
      <c r="R173" s="115"/>
      <c r="S173" s="116"/>
      <c r="T173" s="115"/>
      <c r="U173" s="115"/>
      <c r="V173" s="115"/>
      <c r="W173" s="116"/>
      <c r="X173" s="115"/>
      <c r="Y173" s="115"/>
      <c r="Z173" s="115"/>
    </row>
    <row r="174" spans="1:26" ht="12.75" hidden="1">
      <c r="A174" s="108"/>
      <c r="B174" s="109"/>
      <c r="C174" s="116"/>
      <c r="D174" s="111"/>
      <c r="E174" s="134"/>
      <c r="F174" s="113"/>
      <c r="G174" s="128"/>
      <c r="H174" s="115"/>
      <c r="I174" s="115"/>
      <c r="J174" s="115"/>
      <c r="K174" s="116"/>
      <c r="L174" s="115"/>
      <c r="M174" s="115"/>
      <c r="N174" s="115"/>
      <c r="O174" s="116"/>
      <c r="P174" s="115"/>
      <c r="Q174" s="115"/>
      <c r="R174" s="115"/>
      <c r="S174" s="116"/>
      <c r="T174" s="115"/>
      <c r="U174" s="115"/>
      <c r="V174" s="115"/>
      <c r="W174" s="116"/>
      <c r="X174" s="115"/>
      <c r="Y174" s="115"/>
      <c r="Z174" s="115"/>
    </row>
    <row r="175" spans="1:26" ht="12.75">
      <c r="A175" s="108">
        <v>12</v>
      </c>
      <c r="B175" s="109" t="s">
        <v>1135</v>
      </c>
      <c r="C175" s="137"/>
      <c r="D175" s="138"/>
      <c r="E175" s="139"/>
      <c r="F175" s="113"/>
      <c r="G175" s="128"/>
      <c r="H175" s="115"/>
      <c r="I175" s="115"/>
      <c r="J175" s="115"/>
      <c r="K175" s="116"/>
      <c r="L175" s="115"/>
      <c r="M175" s="115"/>
      <c r="N175" s="115"/>
      <c r="O175" s="116"/>
      <c r="P175" s="115"/>
      <c r="Q175" s="115"/>
      <c r="R175" s="115"/>
      <c r="S175" s="116"/>
      <c r="T175" s="115"/>
      <c r="U175" s="115"/>
      <c r="V175" s="115"/>
      <c r="W175" s="116"/>
      <c r="X175" s="115"/>
      <c r="Y175" s="115"/>
      <c r="Z175" s="115"/>
    </row>
    <row r="176" spans="1:26" ht="12.75">
      <c r="A176" s="140" t="s">
        <v>1136</v>
      </c>
      <c r="B176" s="141" t="s">
        <v>990</v>
      </c>
      <c r="C176" s="144"/>
      <c r="D176" s="138"/>
      <c r="E176" s="139"/>
      <c r="F176" s="113"/>
      <c r="G176" s="128"/>
      <c r="H176" s="115"/>
      <c r="I176" s="115"/>
      <c r="J176" s="115"/>
      <c r="K176" s="116"/>
      <c r="L176" s="115"/>
      <c r="M176" s="115"/>
      <c r="N176" s="115"/>
      <c r="O176" s="116"/>
      <c r="P176" s="115"/>
      <c r="Q176" s="115"/>
      <c r="R176" s="115"/>
      <c r="S176" s="116"/>
      <c r="T176" s="115"/>
      <c r="U176" s="115"/>
      <c r="V176" s="115"/>
      <c r="W176" s="116"/>
      <c r="X176" s="115"/>
      <c r="Y176" s="115"/>
      <c r="Z176" s="115"/>
    </row>
    <row r="177" spans="1:26" ht="12.75" customHeight="1" hidden="1">
      <c r="A177" s="140"/>
      <c r="B177" s="141"/>
      <c r="C177" s="144"/>
      <c r="D177" s="138"/>
      <c r="E177" s="139"/>
      <c r="F177" s="113"/>
      <c r="G177" s="128"/>
      <c r="H177" s="115"/>
      <c r="I177" s="115"/>
      <c r="J177" s="115"/>
      <c r="K177" s="116"/>
      <c r="L177" s="115"/>
      <c r="M177" s="115"/>
      <c r="N177" s="115"/>
      <c r="O177" s="116"/>
      <c r="P177" s="115"/>
      <c r="Q177" s="115"/>
      <c r="R177" s="115"/>
      <c r="S177" s="116"/>
      <c r="T177" s="115"/>
      <c r="U177" s="115"/>
      <c r="V177" s="115"/>
      <c r="W177" s="116"/>
      <c r="X177" s="115"/>
      <c r="Y177" s="115"/>
      <c r="Z177" s="115"/>
    </row>
    <row r="178" spans="1:26" ht="10.5" customHeight="1">
      <c r="A178" s="80" t="s">
        <v>1137</v>
      </c>
      <c r="B178" s="81" t="s">
        <v>1138</v>
      </c>
      <c r="C178" s="116"/>
      <c r="D178" s="111"/>
      <c r="E178" s="126"/>
      <c r="F178" s="127"/>
      <c r="G178" s="123"/>
      <c r="H178" s="115"/>
      <c r="I178" s="115"/>
      <c r="J178" s="115"/>
      <c r="K178" s="116"/>
      <c r="L178" s="115"/>
      <c r="M178" s="115"/>
      <c r="N178" s="115"/>
      <c r="O178" s="116"/>
      <c r="P178" s="115"/>
      <c r="Q178" s="115"/>
      <c r="R178" s="115"/>
      <c r="S178" s="116"/>
      <c r="T178" s="115"/>
      <c r="U178" s="115"/>
      <c r="V178" s="115"/>
      <c r="W178" s="116"/>
      <c r="X178" s="115"/>
      <c r="Y178" s="115"/>
      <c r="Z178" s="115"/>
    </row>
    <row r="179" spans="3:26" ht="12.75" customHeight="1" hidden="1">
      <c r="C179" s="116"/>
      <c r="D179" s="111"/>
      <c r="E179" s="126"/>
      <c r="F179" s="127"/>
      <c r="G179" s="123"/>
      <c r="H179" s="115"/>
      <c r="I179" s="115"/>
      <c r="J179" s="115"/>
      <c r="K179" s="116"/>
      <c r="L179" s="115"/>
      <c r="M179" s="115"/>
      <c r="N179" s="115"/>
      <c r="O179" s="116"/>
      <c r="P179" s="115"/>
      <c r="Q179" s="115"/>
      <c r="R179" s="115"/>
      <c r="S179" s="116"/>
      <c r="T179" s="115"/>
      <c r="U179" s="115"/>
      <c r="V179" s="115"/>
      <c r="W179" s="116"/>
      <c r="X179" s="115"/>
      <c r="Y179" s="115"/>
      <c r="Z179" s="115"/>
    </row>
    <row r="180" spans="1:26" s="33" customFormat="1" ht="12.75">
      <c r="A180" s="117" t="s">
        <v>1139</v>
      </c>
      <c r="B180" s="118" t="s">
        <v>347</v>
      </c>
      <c r="C180" s="125"/>
      <c r="D180" s="120"/>
      <c r="E180" s="133"/>
      <c r="F180" s="122"/>
      <c r="G180" s="132"/>
      <c r="H180" s="124"/>
      <c r="I180" s="124"/>
      <c r="J180" s="124"/>
      <c r="K180" s="125"/>
      <c r="L180" s="124"/>
      <c r="M180" s="124"/>
      <c r="N180" s="124"/>
      <c r="O180" s="125"/>
      <c r="P180" s="124"/>
      <c r="Q180" s="124"/>
      <c r="R180" s="124"/>
      <c r="S180" s="125"/>
      <c r="T180" s="124"/>
      <c r="U180" s="124"/>
      <c r="V180" s="124"/>
      <c r="W180" s="125"/>
      <c r="X180" s="124"/>
      <c r="Y180" s="124"/>
      <c r="Z180" s="124"/>
    </row>
    <row r="181" spans="1:26" s="33" customFormat="1" ht="12.75">
      <c r="A181" s="129" t="s">
        <v>1141</v>
      </c>
      <c r="B181" s="130" t="s">
        <v>348</v>
      </c>
      <c r="C181" s="125"/>
      <c r="D181" s="120"/>
      <c r="E181" s="133"/>
      <c r="F181" s="122"/>
      <c r="G181" s="132"/>
      <c r="H181" s="124"/>
      <c r="I181" s="124"/>
      <c r="J181" s="124"/>
      <c r="K181" s="125"/>
      <c r="L181" s="124"/>
      <c r="M181" s="124"/>
      <c r="N181" s="124"/>
      <c r="O181" s="125"/>
      <c r="P181" s="124"/>
      <c r="Q181" s="124"/>
      <c r="R181" s="124"/>
      <c r="S181" s="125"/>
      <c r="T181" s="124"/>
      <c r="U181" s="124"/>
      <c r="V181" s="124"/>
      <c r="W181" s="125"/>
      <c r="X181" s="124"/>
      <c r="Y181" s="124"/>
      <c r="Z181" s="124"/>
    </row>
    <row r="182" spans="1:26" s="33" customFormat="1" ht="12.75">
      <c r="A182" s="117" t="s">
        <v>1143</v>
      </c>
      <c r="B182" s="118" t="s">
        <v>349</v>
      </c>
      <c r="C182" s="125"/>
      <c r="D182" s="120"/>
      <c r="E182" s="133"/>
      <c r="F182" s="122"/>
      <c r="G182" s="132"/>
      <c r="H182" s="124"/>
      <c r="I182" s="124"/>
      <c r="J182" s="124"/>
      <c r="K182" s="125"/>
      <c r="L182" s="124"/>
      <c r="M182" s="124"/>
      <c r="N182" s="124"/>
      <c r="O182" s="125"/>
      <c r="P182" s="124"/>
      <c r="Q182" s="124"/>
      <c r="R182" s="124"/>
      <c r="S182" s="125"/>
      <c r="T182" s="124"/>
      <c r="U182" s="124"/>
      <c r="V182" s="124"/>
      <c r="W182" s="125"/>
      <c r="X182" s="124"/>
      <c r="Y182" s="124"/>
      <c r="Z182" s="124"/>
    </row>
    <row r="183" spans="1:26" s="33" customFormat="1" ht="12.75">
      <c r="A183" s="129" t="s">
        <v>1145</v>
      </c>
      <c r="B183" s="130" t="s">
        <v>350</v>
      </c>
      <c r="C183" s="125"/>
      <c r="D183" s="120"/>
      <c r="E183" s="133"/>
      <c r="F183" s="122"/>
      <c r="G183" s="132"/>
      <c r="H183" s="124"/>
      <c r="I183" s="124"/>
      <c r="J183" s="124"/>
      <c r="K183" s="125"/>
      <c r="L183" s="124"/>
      <c r="M183" s="124"/>
      <c r="N183" s="124"/>
      <c r="O183" s="125"/>
      <c r="P183" s="124"/>
      <c r="Q183" s="124"/>
      <c r="R183" s="124"/>
      <c r="S183" s="125"/>
      <c r="T183" s="124"/>
      <c r="U183" s="124"/>
      <c r="V183" s="124"/>
      <c r="W183" s="125"/>
      <c r="X183" s="124"/>
      <c r="Y183" s="124"/>
      <c r="Z183" s="124"/>
    </row>
    <row r="184" spans="1:26" ht="12.75">
      <c r="A184" s="108" t="s">
        <v>1143</v>
      </c>
      <c r="B184" s="109" t="s">
        <v>1144</v>
      </c>
      <c r="C184" s="116"/>
      <c r="D184" s="111"/>
      <c r="E184" s="134"/>
      <c r="F184" s="113"/>
      <c r="G184" s="128"/>
      <c r="H184" s="115"/>
      <c r="I184" s="115"/>
      <c r="J184" s="115"/>
      <c r="K184" s="116"/>
      <c r="L184" s="115"/>
      <c r="M184" s="115"/>
      <c r="N184" s="115"/>
      <c r="O184" s="116"/>
      <c r="P184" s="115"/>
      <c r="Q184" s="115"/>
      <c r="R184" s="115"/>
      <c r="S184" s="116"/>
      <c r="T184" s="115"/>
      <c r="U184" s="115"/>
      <c r="V184" s="115"/>
      <c r="W184" s="116"/>
      <c r="X184" s="115"/>
      <c r="Y184" s="115"/>
      <c r="Z184" s="115"/>
    </row>
    <row r="185" spans="1:26" ht="12.75" customHeight="1" hidden="1">
      <c r="A185" s="108"/>
      <c r="B185" s="109"/>
      <c r="C185" s="116"/>
      <c r="D185" s="111"/>
      <c r="E185" s="134"/>
      <c r="F185" s="113"/>
      <c r="G185" s="128"/>
      <c r="H185" s="115"/>
      <c r="I185" s="115"/>
      <c r="J185" s="115"/>
      <c r="K185" s="116"/>
      <c r="L185" s="115"/>
      <c r="M185" s="115"/>
      <c r="N185" s="115"/>
      <c r="O185" s="116"/>
      <c r="P185" s="115"/>
      <c r="Q185" s="115"/>
      <c r="R185" s="115"/>
      <c r="S185" s="116"/>
      <c r="T185" s="115"/>
      <c r="U185" s="115"/>
      <c r="V185" s="115"/>
      <c r="W185" s="116"/>
      <c r="X185" s="115"/>
      <c r="Y185" s="115"/>
      <c r="Z185" s="115"/>
    </row>
    <row r="186" spans="1:26" ht="10.5" customHeight="1">
      <c r="A186" s="80" t="s">
        <v>1145</v>
      </c>
      <c r="B186" s="81" t="s">
        <v>351</v>
      </c>
      <c r="C186" s="116"/>
      <c r="D186" s="111"/>
      <c r="E186" s="126"/>
      <c r="F186" s="127"/>
      <c r="G186" s="132"/>
      <c r="H186" s="115"/>
      <c r="I186" s="115"/>
      <c r="J186" s="115"/>
      <c r="K186" s="116"/>
      <c r="L186" s="115"/>
      <c r="M186" s="115"/>
      <c r="N186" s="115"/>
      <c r="O186" s="116"/>
      <c r="P186" s="115"/>
      <c r="Q186" s="115"/>
      <c r="R186" s="115"/>
      <c r="S186" s="116"/>
      <c r="T186" s="115"/>
      <c r="U186" s="115"/>
      <c r="V186" s="115"/>
      <c r="W186" s="116"/>
      <c r="X186" s="115"/>
      <c r="Y186" s="115"/>
      <c r="Z186" s="115"/>
    </row>
    <row r="187" spans="3:26" ht="12.75" customHeight="1" hidden="1">
      <c r="C187" s="116"/>
      <c r="D187" s="111"/>
      <c r="E187" s="126"/>
      <c r="F187" s="127"/>
      <c r="G187" s="132"/>
      <c r="H187" s="115"/>
      <c r="I187" s="115"/>
      <c r="J187" s="115"/>
      <c r="K187" s="116"/>
      <c r="L187" s="115"/>
      <c r="M187" s="115"/>
      <c r="N187" s="115"/>
      <c r="O187" s="116"/>
      <c r="P187" s="115"/>
      <c r="Q187" s="115"/>
      <c r="R187" s="115"/>
      <c r="S187" s="116"/>
      <c r="T187" s="115"/>
      <c r="U187" s="115"/>
      <c r="V187" s="115"/>
      <c r="W187" s="116"/>
      <c r="X187" s="115"/>
      <c r="Y187" s="115"/>
      <c r="Z187" s="115"/>
    </row>
    <row r="188" spans="3:26" ht="12.75" customHeight="1" hidden="1">
      <c r="C188" s="116"/>
      <c r="D188" s="111"/>
      <c r="E188" s="126"/>
      <c r="F188" s="127"/>
      <c r="G188" s="132"/>
      <c r="H188" s="115"/>
      <c r="I188" s="115"/>
      <c r="J188" s="115"/>
      <c r="K188" s="116"/>
      <c r="L188" s="115"/>
      <c r="M188" s="115"/>
      <c r="N188" s="115"/>
      <c r="O188" s="116"/>
      <c r="P188" s="115"/>
      <c r="Q188" s="115"/>
      <c r="R188" s="115"/>
      <c r="S188" s="116"/>
      <c r="T188" s="115"/>
      <c r="U188" s="115"/>
      <c r="V188" s="115"/>
      <c r="W188" s="116"/>
      <c r="X188" s="115"/>
      <c r="Y188" s="115"/>
      <c r="Z188" s="115"/>
    </row>
    <row r="189" spans="1:26" ht="10.5" customHeight="1">
      <c r="A189" s="80" t="s">
        <v>352</v>
      </c>
      <c r="B189" s="81" t="s">
        <v>353</v>
      </c>
      <c r="C189" s="116"/>
      <c r="D189" s="111"/>
      <c r="E189" s="126"/>
      <c r="F189" s="127"/>
      <c r="G189" s="132"/>
      <c r="H189" s="115"/>
      <c r="I189" s="115"/>
      <c r="J189" s="115"/>
      <c r="K189" s="116"/>
      <c r="L189" s="115"/>
      <c r="M189" s="115"/>
      <c r="N189" s="115"/>
      <c r="O189" s="116"/>
      <c r="P189" s="115"/>
      <c r="Q189" s="115"/>
      <c r="R189" s="115"/>
      <c r="S189" s="116"/>
      <c r="T189" s="115"/>
      <c r="U189" s="115"/>
      <c r="V189" s="115"/>
      <c r="W189" s="116"/>
      <c r="X189" s="115"/>
      <c r="Y189" s="115"/>
      <c r="Z189" s="115"/>
    </row>
    <row r="190" spans="3:26" ht="12.75" customHeight="1" hidden="1">
      <c r="C190" s="116"/>
      <c r="D190" s="111"/>
      <c r="E190" s="126"/>
      <c r="F190" s="127"/>
      <c r="G190" s="132"/>
      <c r="H190" s="115"/>
      <c r="I190" s="115"/>
      <c r="J190" s="115"/>
      <c r="K190" s="116"/>
      <c r="L190" s="115"/>
      <c r="M190" s="115"/>
      <c r="N190" s="115"/>
      <c r="O190" s="116"/>
      <c r="P190" s="115"/>
      <c r="Q190" s="115"/>
      <c r="R190" s="115"/>
      <c r="S190" s="116"/>
      <c r="T190" s="115"/>
      <c r="U190" s="115"/>
      <c r="V190" s="115"/>
      <c r="W190" s="116"/>
      <c r="X190" s="115"/>
      <c r="Y190" s="115"/>
      <c r="Z190" s="115"/>
    </row>
    <row r="191" spans="3:26" ht="12.75" customHeight="1" hidden="1">
      <c r="C191" s="116"/>
      <c r="D191" s="111"/>
      <c r="E191" s="126"/>
      <c r="F191" s="127"/>
      <c r="G191" s="132"/>
      <c r="H191" s="115"/>
      <c r="I191" s="115"/>
      <c r="J191" s="115"/>
      <c r="K191" s="116"/>
      <c r="L191" s="115"/>
      <c r="M191" s="115"/>
      <c r="N191" s="115"/>
      <c r="O191" s="116"/>
      <c r="P191" s="115"/>
      <c r="Q191" s="115"/>
      <c r="R191" s="115"/>
      <c r="S191" s="116"/>
      <c r="T191" s="115"/>
      <c r="U191" s="115"/>
      <c r="V191" s="115"/>
      <c r="W191" s="116"/>
      <c r="X191" s="115"/>
      <c r="Y191" s="115"/>
      <c r="Z191" s="115"/>
    </row>
    <row r="192" spans="1:26" ht="10.5" customHeight="1">
      <c r="A192" s="80" t="s">
        <v>1147</v>
      </c>
      <c r="B192" s="81" t="s">
        <v>354</v>
      </c>
      <c r="C192" s="116"/>
      <c r="D192" s="111"/>
      <c r="E192" s="126"/>
      <c r="F192" s="127"/>
      <c r="G192" s="132"/>
      <c r="H192" s="115"/>
      <c r="I192" s="115"/>
      <c r="J192" s="115"/>
      <c r="K192" s="116"/>
      <c r="L192" s="115"/>
      <c r="M192" s="115"/>
      <c r="N192" s="115"/>
      <c r="O192" s="116"/>
      <c r="P192" s="115"/>
      <c r="Q192" s="115"/>
      <c r="R192" s="115"/>
      <c r="S192" s="116"/>
      <c r="T192" s="115"/>
      <c r="U192" s="115"/>
      <c r="V192" s="115"/>
      <c r="W192" s="116"/>
      <c r="X192" s="115"/>
      <c r="Y192" s="115"/>
      <c r="Z192" s="115"/>
    </row>
    <row r="193" spans="3:26" ht="12.75" customHeight="1" hidden="1">
      <c r="C193" s="116"/>
      <c r="D193" s="111"/>
      <c r="E193" s="126"/>
      <c r="F193" s="127"/>
      <c r="G193" s="132"/>
      <c r="H193" s="115"/>
      <c r="I193" s="115"/>
      <c r="J193" s="115"/>
      <c r="K193" s="116"/>
      <c r="L193" s="115"/>
      <c r="M193" s="115"/>
      <c r="N193" s="115"/>
      <c r="O193" s="116"/>
      <c r="P193" s="115"/>
      <c r="Q193" s="115"/>
      <c r="R193" s="115"/>
      <c r="S193" s="116"/>
      <c r="T193" s="115"/>
      <c r="U193" s="115"/>
      <c r="V193" s="115"/>
      <c r="W193" s="116"/>
      <c r="X193" s="115"/>
      <c r="Y193" s="115"/>
      <c r="Z193" s="115"/>
    </row>
    <row r="194" spans="3:26" ht="12.75" customHeight="1" hidden="1">
      <c r="C194" s="116"/>
      <c r="D194" s="111"/>
      <c r="E194" s="126"/>
      <c r="F194" s="127"/>
      <c r="G194" s="132"/>
      <c r="H194" s="115"/>
      <c r="I194" s="115"/>
      <c r="J194" s="115"/>
      <c r="K194" s="116"/>
      <c r="L194" s="115"/>
      <c r="M194" s="115"/>
      <c r="N194" s="115"/>
      <c r="O194" s="116"/>
      <c r="P194" s="115"/>
      <c r="Q194" s="115"/>
      <c r="R194" s="115"/>
      <c r="S194" s="116"/>
      <c r="T194" s="115"/>
      <c r="U194" s="115"/>
      <c r="V194" s="115"/>
      <c r="W194" s="116"/>
      <c r="X194" s="115"/>
      <c r="Y194" s="115"/>
      <c r="Z194" s="115"/>
    </row>
    <row r="195" spans="1:26" ht="10.5" customHeight="1">
      <c r="A195" s="80" t="s">
        <v>1148</v>
      </c>
      <c r="B195" s="81" t="s">
        <v>355</v>
      </c>
      <c r="C195" s="116"/>
      <c r="D195" s="111"/>
      <c r="E195" s="126"/>
      <c r="F195" s="127"/>
      <c r="G195" s="132"/>
      <c r="H195" s="115"/>
      <c r="I195" s="115"/>
      <c r="J195" s="115"/>
      <c r="K195" s="116"/>
      <c r="L195" s="115"/>
      <c r="M195" s="115"/>
      <c r="N195" s="115"/>
      <c r="O195" s="116"/>
      <c r="P195" s="115"/>
      <c r="Q195" s="115"/>
      <c r="R195" s="115"/>
      <c r="S195" s="116"/>
      <c r="T195" s="115"/>
      <c r="U195" s="115"/>
      <c r="V195" s="115"/>
      <c r="W195" s="116"/>
      <c r="X195" s="115"/>
      <c r="Y195" s="115"/>
      <c r="Z195" s="115"/>
    </row>
    <row r="196" spans="3:26" ht="12.75" customHeight="1" hidden="1">
      <c r="C196" s="116"/>
      <c r="D196" s="111"/>
      <c r="E196" s="126"/>
      <c r="F196" s="127"/>
      <c r="G196" s="132"/>
      <c r="H196" s="115"/>
      <c r="I196" s="115"/>
      <c r="J196" s="115"/>
      <c r="K196" s="116"/>
      <c r="L196" s="115"/>
      <c r="M196" s="115"/>
      <c r="N196" s="115"/>
      <c r="O196" s="116"/>
      <c r="P196" s="115"/>
      <c r="Q196" s="115"/>
      <c r="R196" s="115"/>
      <c r="S196" s="116"/>
      <c r="T196" s="115"/>
      <c r="U196" s="115"/>
      <c r="V196" s="115"/>
      <c r="W196" s="116"/>
      <c r="X196" s="115"/>
      <c r="Y196" s="115"/>
      <c r="Z196" s="115"/>
    </row>
    <row r="197" spans="3:26" ht="12.75" customHeight="1" hidden="1">
      <c r="C197" s="116"/>
      <c r="D197" s="111"/>
      <c r="E197" s="126"/>
      <c r="F197" s="127"/>
      <c r="G197" s="132"/>
      <c r="H197" s="115"/>
      <c r="I197" s="115"/>
      <c r="J197" s="115"/>
      <c r="K197" s="116"/>
      <c r="L197" s="115"/>
      <c r="M197" s="115"/>
      <c r="N197" s="115"/>
      <c r="O197" s="116"/>
      <c r="P197" s="115"/>
      <c r="Q197" s="115"/>
      <c r="R197" s="115"/>
      <c r="S197" s="116"/>
      <c r="T197" s="115"/>
      <c r="U197" s="115"/>
      <c r="V197" s="115"/>
      <c r="W197" s="116"/>
      <c r="X197" s="115"/>
      <c r="Y197" s="115"/>
      <c r="Z197" s="115"/>
    </row>
    <row r="198" spans="1:26" ht="10.5" customHeight="1">
      <c r="A198" s="80" t="s">
        <v>1149</v>
      </c>
      <c r="B198" s="81" t="s">
        <v>1153</v>
      </c>
      <c r="C198" s="116"/>
      <c r="D198" s="111"/>
      <c r="E198" s="126"/>
      <c r="F198" s="127"/>
      <c r="G198" s="132"/>
      <c r="H198" s="115"/>
      <c r="I198" s="115"/>
      <c r="J198" s="115"/>
      <c r="K198" s="116"/>
      <c r="L198" s="115"/>
      <c r="M198" s="115"/>
      <c r="N198" s="115"/>
      <c r="O198" s="116"/>
      <c r="P198" s="115"/>
      <c r="Q198" s="115"/>
      <c r="R198" s="115"/>
      <c r="S198" s="116"/>
      <c r="T198" s="115"/>
      <c r="U198" s="115"/>
      <c r="V198" s="115"/>
      <c r="W198" s="116"/>
      <c r="X198" s="115"/>
      <c r="Y198" s="115"/>
      <c r="Z198" s="115"/>
    </row>
    <row r="199" spans="3:26" ht="12.75" customHeight="1" hidden="1">
      <c r="C199" s="116"/>
      <c r="D199" s="111"/>
      <c r="E199" s="126"/>
      <c r="F199" s="127"/>
      <c r="G199" s="132"/>
      <c r="H199" s="115"/>
      <c r="I199" s="115"/>
      <c r="J199" s="115"/>
      <c r="K199" s="116"/>
      <c r="L199" s="115"/>
      <c r="M199" s="115"/>
      <c r="N199" s="115"/>
      <c r="O199" s="116"/>
      <c r="P199" s="115"/>
      <c r="Q199" s="115"/>
      <c r="R199" s="115"/>
      <c r="S199" s="116"/>
      <c r="T199" s="115"/>
      <c r="U199" s="115"/>
      <c r="V199" s="115"/>
      <c r="W199" s="116"/>
      <c r="X199" s="115"/>
      <c r="Y199" s="115"/>
      <c r="Z199" s="115"/>
    </row>
    <row r="200" spans="1:26" ht="12.75">
      <c r="A200" s="108">
        <v>13</v>
      </c>
      <c r="B200" s="109" t="s">
        <v>1154</v>
      </c>
      <c r="C200" s="116"/>
      <c r="D200" s="111"/>
      <c r="E200" s="134"/>
      <c r="F200" s="113"/>
      <c r="G200" s="128"/>
      <c r="H200" s="115"/>
      <c r="I200" s="115"/>
      <c r="J200" s="115"/>
      <c r="K200" s="116"/>
      <c r="L200" s="115"/>
      <c r="M200" s="115"/>
      <c r="N200" s="115"/>
      <c r="O200" s="116"/>
      <c r="P200" s="115"/>
      <c r="Q200" s="115"/>
      <c r="R200" s="115"/>
      <c r="S200" s="116"/>
      <c r="T200" s="115"/>
      <c r="U200" s="115"/>
      <c r="V200" s="115"/>
      <c r="W200" s="116"/>
      <c r="X200" s="115"/>
      <c r="Y200" s="115"/>
      <c r="Z200" s="115"/>
    </row>
    <row r="201" spans="1:26" ht="12.75" hidden="1">
      <c r="A201" s="108"/>
      <c r="B201" s="109"/>
      <c r="C201" s="116"/>
      <c r="D201" s="111"/>
      <c r="E201" s="134"/>
      <c r="F201" s="113"/>
      <c r="G201" s="128"/>
      <c r="H201" s="115"/>
      <c r="I201" s="115"/>
      <c r="J201" s="115"/>
      <c r="K201" s="116"/>
      <c r="L201" s="115"/>
      <c r="M201" s="115"/>
      <c r="N201" s="115"/>
      <c r="O201" s="116"/>
      <c r="P201" s="115"/>
      <c r="Q201" s="115"/>
      <c r="R201" s="115"/>
      <c r="S201" s="116"/>
      <c r="T201" s="115"/>
      <c r="U201" s="115"/>
      <c r="V201" s="115"/>
      <c r="W201" s="116"/>
      <c r="X201" s="115"/>
      <c r="Y201" s="115"/>
      <c r="Z201" s="115"/>
    </row>
    <row r="202" spans="1:26" ht="10.5" customHeight="1">
      <c r="A202" s="80" t="s">
        <v>1155</v>
      </c>
      <c r="B202" s="81" t="s">
        <v>1156</v>
      </c>
      <c r="C202" s="116"/>
      <c r="D202" s="111"/>
      <c r="E202" s="126"/>
      <c r="F202" s="127"/>
      <c r="G202" s="114"/>
      <c r="H202" s="115"/>
      <c r="I202" s="115"/>
      <c r="J202" s="115"/>
      <c r="K202" s="116"/>
      <c r="L202" s="115"/>
      <c r="M202" s="115"/>
      <c r="N202" s="115"/>
      <c r="O202" s="116"/>
      <c r="P202" s="115"/>
      <c r="Q202" s="115"/>
      <c r="R202" s="115"/>
      <c r="S202" s="116"/>
      <c r="T202" s="115"/>
      <c r="U202" s="115"/>
      <c r="V202" s="115"/>
      <c r="W202" s="116"/>
      <c r="X202" s="115"/>
      <c r="Y202" s="115"/>
      <c r="Z202" s="115"/>
    </row>
    <row r="203" spans="3:26" ht="12.75" customHeight="1" hidden="1">
      <c r="C203" s="116"/>
      <c r="D203" s="111"/>
      <c r="E203" s="126"/>
      <c r="F203" s="127"/>
      <c r="G203" s="114"/>
      <c r="H203" s="115"/>
      <c r="I203" s="115"/>
      <c r="J203" s="115"/>
      <c r="K203" s="116"/>
      <c r="L203" s="115"/>
      <c r="M203" s="115"/>
      <c r="N203" s="115"/>
      <c r="O203" s="116"/>
      <c r="P203" s="115"/>
      <c r="Q203" s="115"/>
      <c r="R203" s="115"/>
      <c r="S203" s="116"/>
      <c r="T203" s="115"/>
      <c r="U203" s="115"/>
      <c r="V203" s="115"/>
      <c r="W203" s="116"/>
      <c r="X203" s="115"/>
      <c r="Y203" s="115"/>
      <c r="Z203" s="115"/>
    </row>
    <row r="204" spans="3:26" ht="12.75" customHeight="1" hidden="1">
      <c r="C204" s="116"/>
      <c r="D204" s="111"/>
      <c r="E204" s="126"/>
      <c r="F204" s="127"/>
      <c r="G204" s="114"/>
      <c r="H204" s="115"/>
      <c r="I204" s="115"/>
      <c r="J204" s="115"/>
      <c r="K204" s="116"/>
      <c r="L204" s="115"/>
      <c r="M204" s="115"/>
      <c r="N204" s="115"/>
      <c r="O204" s="116"/>
      <c r="P204" s="115"/>
      <c r="Q204" s="115"/>
      <c r="R204" s="115"/>
      <c r="S204" s="116"/>
      <c r="T204" s="115"/>
      <c r="U204" s="115"/>
      <c r="V204" s="115"/>
      <c r="W204" s="116"/>
      <c r="X204" s="115"/>
      <c r="Y204" s="115"/>
      <c r="Z204" s="115"/>
    </row>
    <row r="205" spans="1:26" ht="10.5" customHeight="1">
      <c r="A205" s="80" t="s">
        <v>1157</v>
      </c>
      <c r="B205" s="81" t="s">
        <v>356</v>
      </c>
      <c r="C205" s="116"/>
      <c r="D205" s="111"/>
      <c r="E205" s="126"/>
      <c r="F205" s="127"/>
      <c r="G205" s="114"/>
      <c r="H205" s="115"/>
      <c r="I205" s="115"/>
      <c r="J205" s="115"/>
      <c r="K205" s="116"/>
      <c r="L205" s="115"/>
      <c r="M205" s="115"/>
      <c r="N205" s="115"/>
      <c r="O205" s="116"/>
      <c r="P205" s="115"/>
      <c r="Q205" s="115"/>
      <c r="R205" s="115"/>
      <c r="S205" s="116"/>
      <c r="T205" s="115"/>
      <c r="U205" s="115"/>
      <c r="V205" s="115"/>
      <c r="W205" s="116"/>
      <c r="X205" s="115"/>
      <c r="Y205" s="115"/>
      <c r="Z205" s="115"/>
    </row>
    <row r="206" spans="3:26" ht="12.75" customHeight="1" hidden="1">
      <c r="C206" s="116"/>
      <c r="D206" s="111"/>
      <c r="E206" s="126"/>
      <c r="F206" s="127"/>
      <c r="G206" s="114"/>
      <c r="H206" s="115"/>
      <c r="I206" s="115"/>
      <c r="J206" s="115"/>
      <c r="K206" s="116"/>
      <c r="L206" s="115"/>
      <c r="M206" s="115"/>
      <c r="N206" s="115"/>
      <c r="O206" s="116"/>
      <c r="P206" s="115"/>
      <c r="Q206" s="115"/>
      <c r="R206" s="115"/>
      <c r="S206" s="116"/>
      <c r="T206" s="115"/>
      <c r="U206" s="115"/>
      <c r="V206" s="115"/>
      <c r="W206" s="116"/>
      <c r="X206" s="115"/>
      <c r="Y206" s="115"/>
      <c r="Z206" s="115"/>
    </row>
    <row r="207" spans="1:26" ht="12.75">
      <c r="A207" s="108">
        <v>14</v>
      </c>
      <c r="B207" s="109" t="s">
        <v>1159</v>
      </c>
      <c r="C207" s="116"/>
      <c r="D207" s="111"/>
      <c r="E207" s="134"/>
      <c r="F207" s="127"/>
      <c r="G207" s="128"/>
      <c r="H207" s="115"/>
      <c r="I207" s="115"/>
      <c r="J207" s="115"/>
      <c r="K207" s="116"/>
      <c r="L207" s="115"/>
      <c r="M207" s="115"/>
      <c r="N207" s="115"/>
      <c r="O207" s="116"/>
      <c r="P207" s="115"/>
      <c r="Q207" s="115"/>
      <c r="R207" s="115"/>
      <c r="S207" s="116"/>
      <c r="T207" s="115"/>
      <c r="U207" s="115"/>
      <c r="V207" s="115"/>
      <c r="W207" s="116"/>
      <c r="X207" s="115"/>
      <c r="Y207" s="115"/>
      <c r="Z207" s="115"/>
    </row>
    <row r="208" spans="1:26" ht="12.75" customHeight="1" hidden="1">
      <c r="A208" s="108"/>
      <c r="B208" s="109"/>
      <c r="C208" s="116"/>
      <c r="D208" s="111"/>
      <c r="E208" s="134"/>
      <c r="F208" s="127"/>
      <c r="G208" s="128"/>
      <c r="H208" s="115"/>
      <c r="I208" s="115"/>
      <c r="J208" s="115"/>
      <c r="K208" s="116"/>
      <c r="L208" s="115"/>
      <c r="M208" s="115"/>
      <c r="N208" s="115"/>
      <c r="O208" s="116"/>
      <c r="P208" s="115"/>
      <c r="Q208" s="115"/>
      <c r="R208" s="115"/>
      <c r="S208" s="116"/>
      <c r="T208" s="115"/>
      <c r="U208" s="115"/>
      <c r="V208" s="115"/>
      <c r="W208" s="116"/>
      <c r="X208" s="115"/>
      <c r="Y208" s="115"/>
      <c r="Z208" s="115"/>
    </row>
    <row r="209" spans="1:26" ht="10.5" customHeight="1">
      <c r="A209" s="80" t="s">
        <v>357</v>
      </c>
      <c r="B209" s="81" t="s">
        <v>358</v>
      </c>
      <c r="C209" s="116"/>
      <c r="D209" s="111"/>
      <c r="E209" s="126"/>
      <c r="F209" s="127"/>
      <c r="G209" s="128"/>
      <c r="H209" s="115"/>
      <c r="I209" s="115"/>
      <c r="J209" s="115"/>
      <c r="K209" s="116"/>
      <c r="L209" s="115"/>
      <c r="M209" s="115"/>
      <c r="N209" s="115"/>
      <c r="O209" s="116"/>
      <c r="P209" s="115"/>
      <c r="Q209" s="115"/>
      <c r="R209" s="115"/>
      <c r="S209" s="116"/>
      <c r="T209" s="115"/>
      <c r="U209" s="115"/>
      <c r="V209" s="115"/>
      <c r="W209" s="116"/>
      <c r="X209" s="115"/>
      <c r="Y209" s="115"/>
      <c r="Z209" s="115"/>
    </row>
    <row r="210" spans="3:26" ht="12.75" customHeight="1" hidden="1">
      <c r="C210" s="116"/>
      <c r="D210" s="111"/>
      <c r="E210" s="126"/>
      <c r="F210" s="127"/>
      <c r="G210" s="128"/>
      <c r="H210" s="115"/>
      <c r="I210" s="115"/>
      <c r="J210" s="115"/>
      <c r="K210" s="116"/>
      <c r="L210" s="115"/>
      <c r="M210" s="115"/>
      <c r="N210" s="115"/>
      <c r="O210" s="116"/>
      <c r="P210" s="115"/>
      <c r="Q210" s="115"/>
      <c r="R210" s="115"/>
      <c r="S210" s="116"/>
      <c r="T210" s="115"/>
      <c r="U210" s="115"/>
      <c r="V210" s="115"/>
      <c r="W210" s="116"/>
      <c r="X210" s="115"/>
      <c r="Y210" s="115"/>
      <c r="Z210" s="115"/>
    </row>
    <row r="211" spans="3:26" ht="12.75" customHeight="1" hidden="1">
      <c r="C211" s="116"/>
      <c r="D211" s="111"/>
      <c r="E211" s="126"/>
      <c r="F211" s="127"/>
      <c r="G211" s="128"/>
      <c r="H211" s="115"/>
      <c r="I211" s="115"/>
      <c r="J211" s="115"/>
      <c r="K211" s="116"/>
      <c r="L211" s="115"/>
      <c r="M211" s="115"/>
      <c r="N211" s="115"/>
      <c r="O211" s="116"/>
      <c r="P211" s="115"/>
      <c r="Q211" s="115"/>
      <c r="R211" s="115"/>
      <c r="S211" s="116"/>
      <c r="T211" s="115"/>
      <c r="U211" s="115"/>
      <c r="V211" s="115"/>
      <c r="W211" s="116"/>
      <c r="X211" s="115"/>
      <c r="Y211" s="115"/>
      <c r="Z211" s="115"/>
    </row>
    <row r="212" spans="1:26" ht="10.5" customHeight="1">
      <c r="A212" s="80" t="s">
        <v>359</v>
      </c>
      <c r="B212" s="81" t="s">
        <v>360</v>
      </c>
      <c r="C212" s="116"/>
      <c r="D212" s="111"/>
      <c r="E212" s="126"/>
      <c r="F212" s="127"/>
      <c r="G212" s="128"/>
      <c r="H212" s="115"/>
      <c r="I212" s="115"/>
      <c r="J212" s="115"/>
      <c r="K212" s="116"/>
      <c r="L212" s="115"/>
      <c r="M212" s="115"/>
      <c r="N212" s="115"/>
      <c r="O212" s="116"/>
      <c r="P212" s="115"/>
      <c r="Q212" s="115"/>
      <c r="R212" s="115"/>
      <c r="S212" s="116"/>
      <c r="T212" s="115"/>
      <c r="U212" s="115"/>
      <c r="V212" s="115"/>
      <c r="W212" s="116"/>
      <c r="X212" s="115"/>
      <c r="Y212" s="115"/>
      <c r="Z212" s="115"/>
    </row>
    <row r="213" spans="3:26" ht="12.75" customHeight="1" hidden="1">
      <c r="C213" s="116"/>
      <c r="D213" s="111"/>
      <c r="E213" s="126"/>
      <c r="F213" s="127"/>
      <c r="G213" s="128"/>
      <c r="H213" s="115"/>
      <c r="I213" s="115"/>
      <c r="J213" s="115"/>
      <c r="K213" s="116"/>
      <c r="L213" s="115"/>
      <c r="M213" s="115"/>
      <c r="N213" s="115"/>
      <c r="O213" s="116"/>
      <c r="P213" s="115"/>
      <c r="Q213" s="115"/>
      <c r="R213" s="115"/>
      <c r="S213" s="116"/>
      <c r="T213" s="115"/>
      <c r="U213" s="115"/>
      <c r="V213" s="115"/>
      <c r="W213" s="116"/>
      <c r="X213" s="115"/>
      <c r="Y213" s="115"/>
      <c r="Z213" s="115"/>
    </row>
    <row r="214" spans="3:26" ht="12.75" customHeight="1" hidden="1">
      <c r="C214" s="116"/>
      <c r="D214" s="111"/>
      <c r="E214" s="126"/>
      <c r="F214" s="127"/>
      <c r="G214" s="128"/>
      <c r="H214" s="115"/>
      <c r="I214" s="115"/>
      <c r="J214" s="115"/>
      <c r="K214" s="116"/>
      <c r="L214" s="115"/>
      <c r="M214" s="115"/>
      <c r="N214" s="115"/>
      <c r="O214" s="116"/>
      <c r="P214" s="115"/>
      <c r="Q214" s="115"/>
      <c r="R214" s="115"/>
      <c r="S214" s="116"/>
      <c r="T214" s="115"/>
      <c r="U214" s="115"/>
      <c r="V214" s="115"/>
      <c r="W214" s="116"/>
      <c r="X214" s="115"/>
      <c r="Y214" s="115"/>
      <c r="Z214" s="115"/>
    </row>
    <row r="215" spans="1:26" ht="10.5" customHeight="1">
      <c r="A215" s="80" t="s">
        <v>1160</v>
      </c>
      <c r="B215" s="81" t="s">
        <v>1083</v>
      </c>
      <c r="C215" s="116"/>
      <c r="D215" s="111"/>
      <c r="E215" s="126"/>
      <c r="F215" s="127"/>
      <c r="G215" s="128"/>
      <c r="H215" s="115"/>
      <c r="I215" s="115"/>
      <c r="J215" s="115"/>
      <c r="K215" s="116"/>
      <c r="L215" s="115"/>
      <c r="M215" s="115"/>
      <c r="N215" s="115"/>
      <c r="O215" s="116"/>
      <c r="P215" s="115"/>
      <c r="Q215" s="115"/>
      <c r="R215" s="115"/>
      <c r="S215" s="116"/>
      <c r="T215" s="115"/>
      <c r="U215" s="115"/>
      <c r="V215" s="115"/>
      <c r="W215" s="116"/>
      <c r="X215" s="115"/>
      <c r="Y215" s="115"/>
      <c r="Z215" s="115"/>
    </row>
    <row r="216" spans="3:26" ht="12.75" customHeight="1" hidden="1">
      <c r="C216" s="116"/>
      <c r="D216" s="111"/>
      <c r="E216" s="126"/>
      <c r="F216" s="127"/>
      <c r="G216" s="128"/>
      <c r="H216" s="115"/>
      <c r="I216" s="115"/>
      <c r="J216" s="115"/>
      <c r="K216" s="116"/>
      <c r="L216" s="115"/>
      <c r="M216" s="115"/>
      <c r="N216" s="115"/>
      <c r="O216" s="116"/>
      <c r="P216" s="115"/>
      <c r="Q216" s="115"/>
      <c r="R216" s="115"/>
      <c r="S216" s="116"/>
      <c r="T216" s="115"/>
      <c r="U216" s="115"/>
      <c r="V216" s="115"/>
      <c r="W216" s="116"/>
      <c r="X216" s="115"/>
      <c r="Y216" s="115"/>
      <c r="Z216" s="115"/>
    </row>
    <row r="217" spans="3:26" ht="12.75" customHeight="1" hidden="1">
      <c r="C217" s="116"/>
      <c r="D217" s="111"/>
      <c r="E217" s="126"/>
      <c r="F217" s="127"/>
      <c r="G217" s="128"/>
      <c r="H217" s="115"/>
      <c r="I217" s="115"/>
      <c r="J217" s="115"/>
      <c r="K217" s="116"/>
      <c r="L217" s="115"/>
      <c r="M217" s="115"/>
      <c r="N217" s="115"/>
      <c r="O217" s="116"/>
      <c r="P217" s="115"/>
      <c r="Q217" s="115"/>
      <c r="R217" s="115"/>
      <c r="S217" s="116"/>
      <c r="T217" s="115"/>
      <c r="U217" s="115"/>
      <c r="V217" s="115"/>
      <c r="W217" s="116"/>
      <c r="X217" s="115"/>
      <c r="Y217" s="115"/>
      <c r="Z217" s="115"/>
    </row>
    <row r="218" spans="1:26" ht="10.5" customHeight="1">
      <c r="A218" s="80" t="s">
        <v>361</v>
      </c>
      <c r="B218" s="81" t="s">
        <v>1161</v>
      </c>
      <c r="C218" s="116"/>
      <c r="D218" s="111"/>
      <c r="E218" s="126"/>
      <c r="F218" s="127"/>
      <c r="G218" s="128"/>
      <c r="H218" s="115"/>
      <c r="I218" s="115"/>
      <c r="J218" s="115"/>
      <c r="K218" s="116"/>
      <c r="L218" s="115"/>
      <c r="M218" s="115"/>
      <c r="N218" s="115"/>
      <c r="O218" s="116"/>
      <c r="P218" s="115"/>
      <c r="Q218" s="115"/>
      <c r="R218" s="115"/>
      <c r="S218" s="116"/>
      <c r="T218" s="115"/>
      <c r="U218" s="115"/>
      <c r="V218" s="115"/>
      <c r="W218" s="116"/>
      <c r="X218" s="115"/>
      <c r="Y218" s="115"/>
      <c r="Z218" s="115"/>
    </row>
    <row r="219" spans="5:6" ht="12.75" customHeight="1" hidden="1">
      <c r="E219" s="154"/>
      <c r="F219" s="155"/>
    </row>
    <row r="220" ht="12.75">
      <c r="B220" s="109" t="s">
        <v>1162</v>
      </c>
    </row>
    <row r="227" spans="5:7" ht="12.75">
      <c r="E227" s="154"/>
      <c r="G227" s="156"/>
    </row>
    <row r="228" spans="1:7" ht="12.75">
      <c r="A228" s="140"/>
      <c r="B228" s="143"/>
      <c r="C228" s="157"/>
      <c r="D228" s="158"/>
      <c r="E228" s="159"/>
      <c r="G228" s="156"/>
    </row>
    <row r="229" spans="5:7" ht="12.75">
      <c r="E229" s="154"/>
      <c r="G229" s="156"/>
    </row>
    <row r="230" spans="1:7" ht="12.75">
      <c r="A230" s="135"/>
      <c r="B230" s="136"/>
      <c r="C230" s="160"/>
      <c r="D230" s="158"/>
      <c r="E230" s="161"/>
      <c r="G230" s="156"/>
    </row>
    <row r="231" spans="1:5" ht="12.75">
      <c r="A231" s="135"/>
      <c r="B231" s="136"/>
      <c r="C231" s="160"/>
      <c r="D231" s="158"/>
      <c r="E231" s="161"/>
    </row>
    <row r="232" spans="1:7" ht="12.75">
      <c r="A232" s="140"/>
      <c r="B232" s="143"/>
      <c r="C232" s="157"/>
      <c r="D232" s="158"/>
      <c r="E232" s="159"/>
      <c r="G232" s="156"/>
    </row>
    <row r="233" spans="5:7" ht="12.75">
      <c r="E233" s="154"/>
      <c r="G233" s="156"/>
    </row>
    <row r="234" spans="5:7" ht="12.75">
      <c r="E234" s="154"/>
      <c r="G234" s="156"/>
    </row>
    <row r="235" spans="5:7" ht="12.75">
      <c r="E235" s="154"/>
      <c r="G235" s="156"/>
    </row>
    <row r="236" spans="1:7" ht="12.75">
      <c r="A236" s="135"/>
      <c r="B236" s="136"/>
      <c r="C236" s="160"/>
      <c r="D236" s="158"/>
      <c r="E236" s="161"/>
      <c r="G236" s="156"/>
    </row>
    <row r="237" spans="1:5" ht="12.75">
      <c r="A237" s="135"/>
      <c r="B237" s="142"/>
      <c r="C237" s="160"/>
      <c r="D237" s="158"/>
      <c r="E237" s="161"/>
    </row>
    <row r="238" spans="1:7" ht="12.75">
      <c r="A238" s="162"/>
      <c r="B238" s="163"/>
      <c r="C238" s="157"/>
      <c r="D238" s="158"/>
      <c r="E238" s="159"/>
      <c r="G238" s="156"/>
    </row>
    <row r="239" spans="5:7" ht="12.75">
      <c r="E239" s="154"/>
      <c r="G239" s="156"/>
    </row>
    <row r="240" spans="5:7" ht="12.75">
      <c r="E240" s="154"/>
      <c r="G240" s="156"/>
    </row>
    <row r="241" spans="5:7" ht="12.75">
      <c r="E241" s="154"/>
      <c r="G241" s="156"/>
    </row>
    <row r="242" spans="5:7" ht="12.75">
      <c r="E242" s="154"/>
      <c r="G242" s="156"/>
    </row>
    <row r="243" spans="5:7" ht="12.75">
      <c r="E243" s="154"/>
      <c r="G243" s="156"/>
    </row>
    <row r="244" ht="12.75">
      <c r="E244" s="154"/>
    </row>
    <row r="245" ht="12.75">
      <c r="E245" s="154"/>
    </row>
    <row r="246" ht="12.75">
      <c r="E246" s="154"/>
    </row>
    <row r="247" ht="12.75">
      <c r="E247" s="154"/>
    </row>
    <row r="249" ht="12.75">
      <c r="G249" s="164"/>
    </row>
  </sheetData>
  <sheetProtection/>
  <mergeCells count="2">
    <mergeCell ref="C3:D3"/>
    <mergeCell ref="C4:D4"/>
  </mergeCells>
  <printOptions/>
  <pageMargins left="0.4902777777777778" right="0.35000000000000003" top="0.2902777777777778" bottom="0.2701388888888889" header="0.5118055555555556" footer="0.5118055555555556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ana.saraiva</cp:lastModifiedBy>
  <cp:lastPrinted>2009-07-03T20:03:31Z</cp:lastPrinted>
  <dcterms:created xsi:type="dcterms:W3CDTF">2009-06-08T20:16:59Z</dcterms:created>
  <dcterms:modified xsi:type="dcterms:W3CDTF">2009-08-11T17:19:24Z</dcterms:modified>
  <cp:category/>
  <cp:version/>
  <cp:contentType/>
  <cp:contentStatus/>
</cp:coreProperties>
</file>